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H:\MyDocs ON H\Order Guides\"/>
    </mc:Choice>
  </mc:AlternateContent>
  <bookViews>
    <workbookView xWindow="120" yWindow="72" windowWidth="18972" windowHeight="11760"/>
  </bookViews>
  <sheets>
    <sheet name="Classic Maple" sheetId="4" r:id="rId1"/>
    <sheet name="Legacy" sheetId="6" r:id="rId2"/>
    <sheet name="Gallery" sheetId="9" r:id="rId3"/>
  </sheets>
  <externalReferences>
    <externalReference r:id="rId4"/>
  </externalReferences>
  <definedNames>
    <definedName name="_xlnm._FilterDatabase" localSheetId="0" hidden="1">'Classic Maple'!$B$108:$C$167</definedName>
    <definedName name="_xlnm._FilterDatabase" localSheetId="1" hidden="1">Legacy!$CH$94:$CJ$13074</definedName>
    <definedName name="_xlnm.Print_Area" localSheetId="0">'Classic Maple'!$EH$2:$EL$50</definedName>
    <definedName name="_xlnm.Print_Area" localSheetId="1">Legacy!$EK$2:$EO$51</definedName>
  </definedNames>
  <calcPr calcId="152511"/>
</workbook>
</file>

<file path=xl/calcChain.xml><?xml version="1.0" encoding="utf-8"?>
<calcChain xmlns="http://schemas.openxmlformats.org/spreadsheetml/2006/main">
  <c r="BN30" i="6" l="1"/>
  <c r="BN29" i="6"/>
  <c r="BO29" i="6" s="1"/>
  <c r="BJ30" i="4"/>
  <c r="BK30" i="4" s="1"/>
  <c r="CQ5" i="4" l="1"/>
  <c r="CU5" i="6"/>
  <c r="BO30" i="6"/>
  <c r="BW100" i="6"/>
  <c r="BW99" i="6"/>
  <c r="BW98" i="6"/>
  <c r="BW97" i="6"/>
  <c r="BW96" i="6"/>
  <c r="BW95" i="6"/>
  <c r="BW94" i="6"/>
  <c r="BW93" i="6"/>
  <c r="BW92" i="6"/>
  <c r="BW91" i="6"/>
  <c r="BW90" i="6"/>
  <c r="BW89" i="6"/>
  <c r="BW88" i="6"/>
  <c r="BW86" i="6"/>
  <c r="BW85" i="6"/>
  <c r="BW84" i="6"/>
  <c r="BW83" i="6"/>
  <c r="BW82" i="6"/>
  <c r="BW81" i="6"/>
  <c r="BW80" i="6"/>
  <c r="BW79" i="6"/>
  <c r="BW78" i="6"/>
  <c r="BV78" i="6"/>
  <c r="BV79" i="6"/>
  <c r="BV80" i="6"/>
  <c r="BV81" i="6"/>
  <c r="BV82" i="6"/>
  <c r="BV83" i="6"/>
  <c r="BV84" i="6"/>
  <c r="BV85" i="6"/>
  <c r="BV86" i="6"/>
  <c r="BV88" i="6"/>
  <c r="BV89" i="6"/>
  <c r="BV90" i="6"/>
  <c r="BV91" i="6"/>
  <c r="BV92" i="6"/>
  <c r="BV93" i="6"/>
  <c r="BV94" i="6"/>
  <c r="BV95" i="6"/>
  <c r="BV96" i="6"/>
  <c r="BV97" i="6"/>
  <c r="BV98" i="6"/>
  <c r="BV99" i="6"/>
  <c r="BV100" i="6"/>
  <c r="BU98" i="6"/>
  <c r="BU97" i="6"/>
  <c r="BU96" i="6"/>
  <c r="BU95" i="6"/>
  <c r="BT99" i="6"/>
  <c r="BT98" i="6"/>
  <c r="BT97" i="6"/>
  <c r="BT96" i="6"/>
  <c r="BU85" i="6"/>
  <c r="BU84" i="6"/>
  <c r="BT85" i="6"/>
  <c r="BT84" i="6"/>
  <c r="BC45" i="6"/>
  <c r="BC44" i="6"/>
  <c r="BC43" i="6"/>
  <c r="BC42" i="6"/>
  <c r="BC41" i="6"/>
  <c r="BC40" i="6"/>
  <c r="BC39" i="6"/>
  <c r="BC38" i="6"/>
  <c r="BC37" i="6"/>
  <c r="BC36" i="6"/>
  <c r="BC35" i="6"/>
  <c r="BC34" i="6"/>
  <c r="BC33" i="6"/>
  <c r="BC32" i="6"/>
  <c r="BC31" i="6"/>
  <c r="BC30" i="6"/>
  <c r="BC29" i="6"/>
  <c r="BC28" i="6"/>
  <c r="BC27" i="6"/>
  <c r="BC26" i="6"/>
  <c r="BC25" i="6"/>
  <c r="BC24" i="6"/>
  <c r="BC23" i="6"/>
  <c r="BC22" i="6"/>
  <c r="BC21" i="6"/>
  <c r="BC20" i="6"/>
  <c r="BC19" i="6"/>
  <c r="BC18" i="6"/>
  <c r="BC17" i="6"/>
  <c r="BC16" i="6"/>
  <c r="BC15" i="6"/>
  <c r="BC14" i="6"/>
  <c r="BC13" i="6"/>
  <c r="BC12" i="6"/>
  <c r="BC11" i="6"/>
  <c r="BC10" i="6"/>
  <c r="BC9" i="6"/>
  <c r="BC8" i="6"/>
  <c r="BC7" i="6"/>
  <c r="BC6" i="6"/>
  <c r="BC5" i="6"/>
  <c r="BC4" i="6"/>
  <c r="BD45" i="6"/>
  <c r="BD44" i="6"/>
  <c r="BD43" i="6"/>
  <c r="BD42" i="6"/>
  <c r="BD41" i="6"/>
  <c r="BD40" i="6"/>
  <c r="BD39" i="6"/>
  <c r="BD38" i="6"/>
  <c r="BD37" i="6"/>
  <c r="BD36" i="6"/>
  <c r="BD35" i="6"/>
  <c r="BD34" i="6"/>
  <c r="BD33" i="6"/>
  <c r="BD32" i="6"/>
  <c r="BD31" i="6"/>
  <c r="BD30" i="6"/>
  <c r="BD29" i="6"/>
  <c r="BD28" i="6"/>
  <c r="BD27" i="6"/>
  <c r="BD26" i="6"/>
  <c r="BD25" i="6"/>
  <c r="BD24" i="6"/>
  <c r="BD23" i="6"/>
  <c r="BD22" i="6"/>
  <c r="BD21" i="6"/>
  <c r="BD20" i="6"/>
  <c r="BD19" i="6"/>
  <c r="BD18" i="6"/>
  <c r="BD17" i="6"/>
  <c r="BD16" i="6"/>
  <c r="BD15" i="6"/>
  <c r="BD14" i="6"/>
  <c r="BD13" i="6"/>
  <c r="BD12" i="6"/>
  <c r="BD11" i="6"/>
  <c r="BD10" i="6"/>
  <c r="BD9" i="6"/>
  <c r="BD8" i="6"/>
  <c r="BD7" i="6"/>
  <c r="BD6" i="6"/>
  <c r="BD5" i="6"/>
  <c r="BD4" i="6"/>
  <c r="AU78" i="6"/>
  <c r="AU77" i="6"/>
  <c r="BW77" i="6" s="1"/>
  <c r="AU76" i="6"/>
  <c r="CX30" i="6" s="1"/>
  <c r="AU75" i="6"/>
  <c r="BV75" i="6" s="1"/>
  <c r="AU74" i="6"/>
  <c r="AU73" i="6"/>
  <c r="AU72" i="6"/>
  <c r="AU71" i="6"/>
  <c r="AU70" i="6"/>
  <c r="AU69" i="6"/>
  <c r="AU68" i="6"/>
  <c r="AU67" i="6"/>
  <c r="AU66" i="6"/>
  <c r="AU65" i="6"/>
  <c r="AU64" i="6"/>
  <c r="AU63" i="6"/>
  <c r="AU62" i="6"/>
  <c r="AU61" i="6"/>
  <c r="AU60" i="6"/>
  <c r="AU59" i="6"/>
  <c r="AU58" i="6"/>
  <c r="AU57" i="6"/>
  <c r="AU56" i="6"/>
  <c r="AU55" i="6"/>
  <c r="AU54" i="6"/>
  <c r="AU53" i="6"/>
  <c r="AU52" i="6"/>
  <c r="AU51" i="6"/>
  <c r="AU50" i="6"/>
  <c r="AU49" i="6"/>
  <c r="AU48" i="6"/>
  <c r="AU47" i="6"/>
  <c r="AU46" i="6"/>
  <c r="AU45" i="6"/>
  <c r="AU44" i="6"/>
  <c r="AU43" i="6"/>
  <c r="AU42" i="6"/>
  <c r="AU41" i="6"/>
  <c r="AU40" i="6"/>
  <c r="AU39" i="6"/>
  <c r="AU38" i="6"/>
  <c r="AU37" i="6"/>
  <c r="AU36" i="6"/>
  <c r="AU35" i="6"/>
  <c r="AU34" i="6"/>
  <c r="AU33" i="6"/>
  <c r="AU32" i="6"/>
  <c r="AU31" i="6"/>
  <c r="AU30" i="6"/>
  <c r="AU29" i="6"/>
  <c r="AU28" i="6"/>
  <c r="AU27" i="6"/>
  <c r="AU26" i="6"/>
  <c r="AU25" i="6"/>
  <c r="AU24" i="6"/>
  <c r="AU23" i="6"/>
  <c r="AU22" i="6"/>
  <c r="AU21" i="6"/>
  <c r="AU20" i="6"/>
  <c r="AU19" i="6"/>
  <c r="AU18" i="6"/>
  <c r="AU17" i="6"/>
  <c r="AU16" i="6"/>
  <c r="AU15" i="6"/>
  <c r="AU14" i="6"/>
  <c r="AU13" i="6"/>
  <c r="AU12" i="6"/>
  <c r="AU11" i="6"/>
  <c r="AU10" i="6"/>
  <c r="AU9" i="6"/>
  <c r="AU8" i="6"/>
  <c r="AU7" i="6"/>
  <c r="AU6" i="6"/>
  <c r="AU5" i="6"/>
  <c r="AU4" i="6"/>
  <c r="AW78" i="6"/>
  <c r="AW77" i="6"/>
  <c r="AW76" i="6"/>
  <c r="AW75" i="6"/>
  <c r="AW74" i="6"/>
  <c r="AW73" i="6"/>
  <c r="AW72" i="6"/>
  <c r="AW71" i="6"/>
  <c r="AW70" i="6"/>
  <c r="AW69" i="6"/>
  <c r="AW68" i="6"/>
  <c r="AW67" i="6"/>
  <c r="AW66" i="6"/>
  <c r="AW65" i="6"/>
  <c r="AW64" i="6"/>
  <c r="AW63" i="6"/>
  <c r="AW62" i="6"/>
  <c r="AW61" i="6"/>
  <c r="AW60" i="6"/>
  <c r="AW59" i="6"/>
  <c r="AW58" i="6"/>
  <c r="AW57" i="6"/>
  <c r="AW56" i="6"/>
  <c r="AW55" i="6"/>
  <c r="AW54" i="6"/>
  <c r="AW53" i="6"/>
  <c r="AW52" i="6"/>
  <c r="AW51" i="6"/>
  <c r="AW50" i="6"/>
  <c r="AW49" i="6"/>
  <c r="AW48" i="6"/>
  <c r="AW47" i="6"/>
  <c r="AW46" i="6"/>
  <c r="AW45" i="6"/>
  <c r="AW44" i="6"/>
  <c r="AW43" i="6"/>
  <c r="AW42" i="6"/>
  <c r="AW41" i="6"/>
  <c r="AW40" i="6"/>
  <c r="AW39" i="6"/>
  <c r="AW38" i="6"/>
  <c r="AW37" i="6"/>
  <c r="AW36" i="6"/>
  <c r="AW35" i="6"/>
  <c r="AW34" i="6"/>
  <c r="AW33" i="6"/>
  <c r="AW32" i="6"/>
  <c r="AW31" i="6"/>
  <c r="AW30" i="6"/>
  <c r="AW29" i="6"/>
  <c r="AW28" i="6"/>
  <c r="AW27" i="6"/>
  <c r="AW26" i="6"/>
  <c r="AW25" i="6"/>
  <c r="AW24" i="6"/>
  <c r="AW23" i="6"/>
  <c r="AW22" i="6"/>
  <c r="AW21" i="6"/>
  <c r="AW20" i="6"/>
  <c r="AW19" i="6"/>
  <c r="AW18" i="6"/>
  <c r="AW17" i="6"/>
  <c r="AW16" i="6"/>
  <c r="AW15" i="6"/>
  <c r="AW14" i="6"/>
  <c r="AW13" i="6"/>
  <c r="AW12" i="6"/>
  <c r="AW11" i="6"/>
  <c r="AW10" i="6"/>
  <c r="AW9" i="6"/>
  <c r="AW8" i="6"/>
  <c r="AW7" i="6"/>
  <c r="AW6" i="6"/>
  <c r="AW5" i="6"/>
  <c r="AW4" i="6"/>
  <c r="AP1" i="4"/>
  <c r="BR84" i="4"/>
  <c r="BR85" i="4"/>
  <c r="BR86" i="4"/>
  <c r="BR87" i="4"/>
  <c r="BR88" i="4"/>
  <c r="BR89" i="4"/>
  <c r="BR90" i="4"/>
  <c r="BR91" i="4"/>
  <c r="BR92" i="4"/>
  <c r="BR93" i="4"/>
  <c r="BR94" i="4"/>
  <c r="BR95" i="4"/>
  <c r="BR96" i="4"/>
  <c r="BR97" i="4"/>
  <c r="BR98" i="4"/>
  <c r="BR99" i="4"/>
  <c r="BR100" i="4"/>
  <c r="BQ100" i="4"/>
  <c r="BQ99" i="4"/>
  <c r="BQ98" i="4"/>
  <c r="BQ97" i="4"/>
  <c r="BQ96" i="4"/>
  <c r="BQ95" i="4"/>
  <c r="BQ94" i="4"/>
  <c r="BQ93" i="4"/>
  <c r="BQ92" i="4"/>
  <c r="BQ91" i="4"/>
  <c r="BQ90" i="4"/>
  <c r="BQ89" i="4"/>
  <c r="BQ88" i="4"/>
  <c r="BQ87" i="4"/>
  <c r="BQ86" i="4"/>
  <c r="BQ85" i="4"/>
  <c r="BQ84" i="4"/>
  <c r="BP100" i="4"/>
  <c r="BP99" i="4"/>
  <c r="BP98" i="4"/>
  <c r="BP97" i="4"/>
  <c r="BP96" i="4"/>
  <c r="BP95" i="4"/>
  <c r="BP94" i="4"/>
  <c r="BP93" i="4"/>
  <c r="BP92" i="4"/>
  <c r="BP91" i="4"/>
  <c r="BP90" i="4"/>
  <c r="BP89" i="4"/>
  <c r="BP88" i="4"/>
  <c r="BP87" i="4"/>
  <c r="BP86" i="4"/>
  <c r="BP85" i="4"/>
  <c r="BP84" i="4"/>
  <c r="BO84" i="4"/>
  <c r="BO85" i="4"/>
  <c r="BO86" i="4"/>
  <c r="BO87" i="4"/>
  <c r="BO88" i="4"/>
  <c r="BO89" i="4"/>
  <c r="BO90" i="4"/>
  <c r="BO91" i="4"/>
  <c r="BO92" i="4"/>
  <c r="BO93" i="4"/>
  <c r="BO94" i="4"/>
  <c r="BO95" i="4"/>
  <c r="BO96" i="4"/>
  <c r="BO97" i="4"/>
  <c r="BO98" i="4"/>
  <c r="BO99" i="4"/>
  <c r="BO100" i="4"/>
  <c r="CX22" i="6" l="1"/>
  <c r="BV77" i="6"/>
  <c r="BW75" i="6"/>
  <c r="CX23" i="6"/>
  <c r="CX24" i="6"/>
  <c r="BV76" i="6"/>
  <c r="BB69" i="6"/>
  <c r="CH12872" i="6" l="1"/>
  <c r="CH12873" i="6"/>
  <c r="CH12874" i="6"/>
  <c r="CH12875" i="6"/>
  <c r="CH12876" i="6"/>
  <c r="CH12877" i="6"/>
  <c r="CH12878" i="6"/>
  <c r="CH12879" i="6"/>
  <c r="CH12880" i="6"/>
  <c r="CH12881" i="6"/>
  <c r="CH12882" i="6"/>
  <c r="CH12883" i="6"/>
  <c r="CH12884" i="6"/>
  <c r="CH12885" i="6"/>
  <c r="CH12886" i="6"/>
  <c r="CH12887" i="6"/>
  <c r="CH12888" i="6"/>
  <c r="CH12889" i="6"/>
  <c r="CH12890" i="6"/>
  <c r="CH12891" i="6"/>
  <c r="CH12892" i="6"/>
  <c r="CH12893" i="6"/>
  <c r="CH12894" i="6"/>
  <c r="CH12895" i="6"/>
  <c r="CH12896" i="6"/>
  <c r="CH12897" i="6"/>
  <c r="CH12898" i="6"/>
  <c r="CH12899" i="6"/>
  <c r="CH12900" i="6"/>
  <c r="CH12901" i="6"/>
  <c r="CH12902" i="6"/>
  <c r="CH12903" i="6"/>
  <c r="CH12904" i="6"/>
  <c r="CH12905" i="6"/>
  <c r="CH12906" i="6"/>
  <c r="CH12907" i="6"/>
  <c r="CH12908" i="6"/>
  <c r="CH12909" i="6"/>
  <c r="CH12910" i="6"/>
  <c r="CH12911" i="6"/>
  <c r="CH12912" i="6"/>
  <c r="CH12913" i="6"/>
  <c r="CH12914" i="6"/>
  <c r="CH12915" i="6"/>
  <c r="CH12916" i="6"/>
  <c r="CH12917" i="6"/>
  <c r="CH12918" i="6"/>
  <c r="CH12919" i="6"/>
  <c r="CH12920" i="6"/>
  <c r="CH12921" i="6"/>
  <c r="CH12922" i="6"/>
  <c r="CH12923" i="6"/>
  <c r="CH12924" i="6"/>
  <c r="CH12925" i="6"/>
  <c r="CH12926" i="6"/>
  <c r="CH12927" i="6"/>
  <c r="CH12928" i="6"/>
  <c r="CH12929" i="6"/>
  <c r="CH12930" i="6"/>
  <c r="CH12931" i="6"/>
  <c r="CH12932" i="6"/>
  <c r="CH12933" i="6"/>
  <c r="CH12934" i="6"/>
  <c r="CH12935" i="6"/>
  <c r="CH12936" i="6"/>
  <c r="CH12937" i="6"/>
  <c r="CH12938" i="6"/>
  <c r="CH12939" i="6"/>
  <c r="CH12940" i="6"/>
  <c r="CH12941" i="6"/>
  <c r="CH12942" i="6"/>
  <c r="CH12943" i="6"/>
  <c r="CH12944" i="6"/>
  <c r="CH12945" i="6"/>
  <c r="CH12946" i="6"/>
  <c r="CH12947" i="6"/>
  <c r="CH12948" i="6"/>
  <c r="CH12949" i="6"/>
  <c r="CH12950" i="6"/>
  <c r="CH12951" i="6"/>
  <c r="CH12952" i="6"/>
  <c r="CH12953" i="6"/>
  <c r="CH12954" i="6"/>
  <c r="CH12955" i="6"/>
  <c r="CH12956" i="6"/>
  <c r="CH12957" i="6"/>
  <c r="CH12958" i="6"/>
  <c r="CH12959" i="6"/>
  <c r="CH12960" i="6"/>
  <c r="CH12961" i="6"/>
  <c r="CH12962" i="6"/>
  <c r="CH12963" i="6"/>
  <c r="CH12964" i="6"/>
  <c r="CH12965" i="6"/>
  <c r="CH12966" i="6"/>
  <c r="CH12967" i="6"/>
  <c r="CH12968" i="6"/>
  <c r="CH12969" i="6"/>
  <c r="CH12970" i="6"/>
  <c r="CH12971" i="6"/>
  <c r="CH12972" i="6"/>
  <c r="CH12973" i="6"/>
  <c r="CH12974" i="6"/>
  <c r="CH12975" i="6"/>
  <c r="CH12976" i="6"/>
  <c r="CH12977" i="6"/>
  <c r="CH12978" i="6"/>
  <c r="CH12979" i="6"/>
  <c r="CH12980" i="6"/>
  <c r="CH12981" i="6"/>
  <c r="CH12982" i="6"/>
  <c r="CH12983" i="6"/>
  <c r="CH12984" i="6"/>
  <c r="CH12985" i="6"/>
  <c r="CH12986" i="6"/>
  <c r="CH12987" i="6"/>
  <c r="CH12988" i="6"/>
  <c r="CH12989" i="6"/>
  <c r="CH12990" i="6"/>
  <c r="CH12991" i="6"/>
  <c r="CH12992" i="6"/>
  <c r="CH12993" i="6"/>
  <c r="CH12994" i="6"/>
  <c r="CH12995" i="6"/>
  <c r="CH12996" i="6"/>
  <c r="CH12997" i="6"/>
  <c r="CH12998" i="6"/>
  <c r="CH12999" i="6"/>
  <c r="CH13000" i="6"/>
  <c r="CH13001" i="6"/>
  <c r="CH13002" i="6"/>
  <c r="CH13003" i="6"/>
  <c r="CH13004" i="6"/>
  <c r="CH13005" i="6"/>
  <c r="CH13006" i="6"/>
  <c r="CH13007" i="6"/>
  <c r="CH13008" i="6"/>
  <c r="CH13009" i="6"/>
  <c r="CH13010" i="6"/>
  <c r="CH13011" i="6"/>
  <c r="CH13012" i="6"/>
  <c r="CH13013" i="6"/>
  <c r="CH13014" i="6"/>
  <c r="CH13015" i="6"/>
  <c r="CH13016" i="6"/>
  <c r="CH13017" i="6"/>
  <c r="CH13018" i="6"/>
  <c r="CH13019" i="6"/>
  <c r="CH13020" i="6"/>
  <c r="CH13021" i="6"/>
  <c r="CH13022" i="6"/>
  <c r="CH13023" i="6"/>
  <c r="CH13024" i="6"/>
  <c r="CH13025" i="6"/>
  <c r="CH13026" i="6"/>
  <c r="CH13027" i="6"/>
  <c r="CH13028" i="6"/>
  <c r="CH13029" i="6"/>
  <c r="CH13030" i="6"/>
  <c r="CH13031" i="6"/>
  <c r="CH13032" i="6"/>
  <c r="CH13033" i="6"/>
  <c r="CH13034" i="6"/>
  <c r="CH13035" i="6"/>
  <c r="CH13036" i="6"/>
  <c r="CH13037" i="6"/>
  <c r="CH13038" i="6"/>
  <c r="CH13039" i="6"/>
  <c r="CH13040" i="6"/>
  <c r="CH13041" i="6"/>
  <c r="CH13042" i="6"/>
  <c r="CH13043" i="6"/>
  <c r="CH13044" i="6"/>
  <c r="CH13045" i="6"/>
  <c r="CH13046" i="6"/>
  <c r="CH13047" i="6"/>
  <c r="CH13048" i="6"/>
  <c r="CH13049" i="6"/>
  <c r="CH13050" i="6"/>
  <c r="CH13051" i="6"/>
  <c r="CH13052" i="6"/>
  <c r="CH13053" i="6"/>
  <c r="CH13054" i="6"/>
  <c r="CH13055" i="6"/>
  <c r="CH13056" i="6"/>
  <c r="CH13057" i="6"/>
  <c r="CH13058" i="6"/>
  <c r="CH13059" i="6"/>
  <c r="CH13060" i="6"/>
  <c r="CH13061" i="6"/>
  <c r="CH13062" i="6"/>
  <c r="CH13063" i="6"/>
  <c r="CH13064" i="6"/>
  <c r="CH13065" i="6"/>
  <c r="CH13066" i="6"/>
  <c r="CH13067" i="6"/>
  <c r="CH13068" i="6"/>
  <c r="CH13069" i="6"/>
  <c r="CH13070" i="6"/>
  <c r="CH13071" i="6"/>
  <c r="CH13072" i="6"/>
  <c r="CH13073" i="6"/>
  <c r="CH13074" i="6"/>
  <c r="CH13075" i="6"/>
  <c r="CH13076" i="6"/>
  <c r="CH13077" i="6"/>
  <c r="CH13078" i="6"/>
  <c r="CH13079" i="6"/>
  <c r="CH13080" i="6"/>
  <c r="CH13081" i="6"/>
  <c r="CH13082" i="6"/>
  <c r="CH13083" i="6"/>
  <c r="CH13084" i="6"/>
  <c r="CH13085" i="6"/>
  <c r="CH13086" i="6"/>
  <c r="CH13087" i="6"/>
  <c r="CH13088" i="6"/>
  <c r="CH13089" i="6"/>
  <c r="CH13090" i="6"/>
  <c r="CH13091" i="6"/>
  <c r="CH13092" i="6"/>
  <c r="CH13093" i="6"/>
  <c r="CH13094" i="6"/>
  <c r="CH13095" i="6"/>
  <c r="CH13096" i="6"/>
  <c r="CH13097" i="6"/>
  <c r="CH13098" i="6"/>
  <c r="CH13099" i="6"/>
  <c r="CH13100" i="6"/>
  <c r="CH13101" i="6"/>
  <c r="CH13102" i="6"/>
  <c r="CH13103" i="6"/>
  <c r="CH13104" i="6"/>
  <c r="CH13105" i="6"/>
  <c r="CH13106" i="6"/>
  <c r="CH13107" i="6"/>
  <c r="CH13108" i="6"/>
  <c r="CH13109" i="6"/>
  <c r="CH13110" i="6"/>
  <c r="CH13111" i="6"/>
  <c r="CH13112" i="6"/>
  <c r="CH13113" i="6"/>
  <c r="CH13114" i="6"/>
  <c r="CH13115" i="6"/>
  <c r="CH13116" i="6"/>
  <c r="CH13117" i="6"/>
  <c r="CH13118" i="6"/>
  <c r="CH13119" i="6"/>
  <c r="CH13120" i="6"/>
  <c r="CH13121" i="6"/>
  <c r="CH13122" i="6"/>
  <c r="CH13123" i="6"/>
  <c r="CH13124" i="6"/>
  <c r="CH13125" i="6"/>
  <c r="CH13126" i="6"/>
  <c r="CH13127" i="6"/>
  <c r="CH13128" i="6"/>
  <c r="CH13129" i="6"/>
  <c r="CH13130" i="6"/>
  <c r="CH13131" i="6"/>
  <c r="CH13132" i="6"/>
  <c r="CH13133" i="6"/>
  <c r="CH13134" i="6"/>
  <c r="CH13135" i="6"/>
  <c r="CH13136" i="6"/>
  <c r="CH13137" i="6"/>
  <c r="CH13138" i="6"/>
  <c r="CH13139" i="6"/>
  <c r="CH13140" i="6"/>
  <c r="CH13141" i="6"/>
  <c r="CH13142" i="6"/>
  <c r="CH13143" i="6"/>
  <c r="CH13144" i="6"/>
  <c r="CH13145" i="6"/>
  <c r="CH13146" i="6"/>
  <c r="CH13147" i="6"/>
  <c r="CH13148" i="6"/>
  <c r="CH13149" i="6"/>
  <c r="CH13150" i="6"/>
  <c r="CH13151" i="6"/>
  <c r="CH13152" i="6"/>
  <c r="CH13153" i="6"/>
  <c r="CH13154" i="6"/>
  <c r="CH13155" i="6"/>
  <c r="CH13156" i="6"/>
  <c r="CH13157" i="6"/>
  <c r="CH13158" i="6"/>
  <c r="CH13159" i="6"/>
  <c r="CH13160" i="6"/>
  <c r="CH13161" i="6"/>
  <c r="CH13162" i="6"/>
  <c r="CH13163" i="6"/>
  <c r="CH13164" i="6"/>
  <c r="CH13165" i="6"/>
  <c r="CH13166" i="6"/>
  <c r="CH13167" i="6"/>
  <c r="CH13168" i="6"/>
  <c r="CH13169" i="6"/>
  <c r="CH13170" i="6"/>
  <c r="CH13171" i="6"/>
  <c r="CH13172" i="6"/>
  <c r="CH13173" i="6"/>
  <c r="CH13174" i="6"/>
  <c r="CH13175" i="6"/>
  <c r="CH13176" i="6"/>
  <c r="CH13177" i="6"/>
  <c r="CH13178" i="6"/>
  <c r="CH13179" i="6"/>
  <c r="CH13180" i="6"/>
  <c r="CH13181" i="6"/>
  <c r="CH13182" i="6"/>
  <c r="CH13183" i="6"/>
  <c r="CH13184" i="6"/>
  <c r="CH13185" i="6"/>
  <c r="CH13186" i="6"/>
  <c r="CH13187" i="6"/>
  <c r="CH13188" i="6"/>
  <c r="CH13189" i="6"/>
  <c r="CH13190" i="6"/>
  <c r="CH13191" i="6"/>
  <c r="CH13192" i="6"/>
  <c r="CH13193" i="6"/>
  <c r="CH13194" i="6"/>
  <c r="CH13195" i="6"/>
  <c r="CH13196" i="6"/>
  <c r="CH13197" i="6"/>
  <c r="CH13198" i="6"/>
  <c r="CH13199" i="6"/>
  <c r="CH13200" i="6"/>
  <c r="CH13201" i="6"/>
  <c r="CH13202" i="6"/>
  <c r="CH13203" i="6"/>
  <c r="CH13204" i="6"/>
  <c r="CH13205" i="6"/>
  <c r="CH13206" i="6"/>
  <c r="CH13207" i="6"/>
  <c r="CH13208" i="6"/>
  <c r="CH13209" i="6"/>
  <c r="CH13210" i="6"/>
  <c r="CH13211" i="6"/>
  <c r="CH13212" i="6"/>
  <c r="CH13213" i="6"/>
  <c r="CH13214" i="6"/>
  <c r="CH13215" i="6"/>
  <c r="CH13216" i="6"/>
  <c r="CH13217" i="6"/>
  <c r="CH13218" i="6"/>
  <c r="CH13219" i="6"/>
  <c r="CH13220" i="6"/>
  <c r="CH13221" i="6"/>
  <c r="CH13222" i="6"/>
  <c r="CH13223" i="6"/>
  <c r="CH13224" i="6"/>
  <c r="CH13225" i="6"/>
  <c r="CH13226" i="6"/>
  <c r="CH13227" i="6"/>
  <c r="CH13228" i="6"/>
  <c r="CH13229" i="6"/>
  <c r="CH13230" i="6"/>
  <c r="CH13231" i="6"/>
  <c r="CH13232" i="6"/>
  <c r="CH13233" i="6"/>
  <c r="CH13234" i="6"/>
  <c r="CH13235" i="6"/>
  <c r="CH13236" i="6"/>
  <c r="CH13237" i="6"/>
  <c r="CH13238" i="6"/>
  <c r="CH13239" i="6"/>
  <c r="CH13240" i="6"/>
  <c r="CH13241" i="6"/>
  <c r="CH13242" i="6"/>
  <c r="CH13243" i="6"/>
  <c r="CH13244" i="6"/>
  <c r="CH13245" i="6"/>
  <c r="CH13246" i="6"/>
  <c r="CH13247" i="6"/>
  <c r="CH13248" i="6"/>
  <c r="CH13249" i="6"/>
  <c r="CH13250" i="6"/>
  <c r="CH13251" i="6"/>
  <c r="CH13252" i="6"/>
  <c r="CH13253" i="6"/>
  <c r="CH13254" i="6"/>
  <c r="CH13255" i="6"/>
  <c r="CH13256" i="6"/>
  <c r="CH13257" i="6"/>
  <c r="CH13258" i="6"/>
  <c r="CH13259" i="6"/>
  <c r="CH13260" i="6"/>
  <c r="CH13261" i="6"/>
  <c r="CH13262" i="6"/>
  <c r="CH13263" i="6"/>
  <c r="CH13264" i="6"/>
  <c r="CH13265" i="6"/>
  <c r="CH13266" i="6"/>
  <c r="CH13267" i="6"/>
  <c r="CH13268" i="6"/>
  <c r="CH13269" i="6"/>
  <c r="CH13270" i="6"/>
  <c r="CH13271" i="6"/>
  <c r="CH13272" i="6"/>
  <c r="CH13273" i="6"/>
  <c r="CH13274" i="6"/>
  <c r="CH13275" i="6"/>
  <c r="CH13276" i="6"/>
  <c r="CH13277" i="6"/>
  <c r="CH13278" i="6"/>
  <c r="CH13279" i="6"/>
  <c r="CH13280" i="6"/>
  <c r="CH13281" i="6"/>
  <c r="CH13282" i="6"/>
  <c r="CH13283" i="6"/>
  <c r="CH13284" i="6"/>
  <c r="CH13285" i="6"/>
  <c r="CH13286" i="6"/>
  <c r="CH13287" i="6"/>
  <c r="CH13288" i="6"/>
  <c r="CH13289" i="6"/>
  <c r="CH13290" i="6"/>
  <c r="CH13291" i="6"/>
  <c r="CH13292" i="6"/>
  <c r="CH13293" i="6"/>
  <c r="CH13294" i="6"/>
  <c r="CH13295" i="6"/>
  <c r="CH13296" i="6"/>
  <c r="CH13297" i="6"/>
  <c r="CH13298" i="6"/>
  <c r="CH13299" i="6"/>
  <c r="CH13300" i="6"/>
  <c r="CH13301" i="6"/>
  <c r="CH13302" i="6"/>
  <c r="CH13303" i="6"/>
  <c r="CH13304" i="6"/>
  <c r="CH13305" i="6"/>
  <c r="CH13306" i="6"/>
  <c r="CH13307" i="6"/>
  <c r="CH13308" i="6"/>
  <c r="CH13309" i="6"/>
  <c r="CH13310" i="6"/>
  <c r="CH13311" i="6"/>
  <c r="CH13312" i="6"/>
  <c r="CH13313" i="6"/>
  <c r="CH13314" i="6"/>
  <c r="CH13315" i="6"/>
  <c r="CH13316" i="6"/>
  <c r="CH13317" i="6"/>
  <c r="CH13318" i="6"/>
  <c r="CH13319" i="6"/>
  <c r="CH13320" i="6"/>
  <c r="CH13321" i="6"/>
  <c r="CH13322" i="6"/>
  <c r="CH13323" i="6"/>
  <c r="CH13324" i="6"/>
  <c r="CH13325" i="6"/>
  <c r="CH13326" i="6"/>
  <c r="CH13327" i="6"/>
  <c r="CH13328" i="6"/>
  <c r="CH13329" i="6"/>
  <c r="CH13330" i="6"/>
  <c r="CH13331" i="6"/>
  <c r="CH13332" i="6"/>
  <c r="CH13333" i="6"/>
  <c r="CH13334" i="6"/>
  <c r="CH13335" i="6"/>
  <c r="CH13336" i="6"/>
  <c r="CH13337" i="6"/>
  <c r="CH13338" i="6"/>
  <c r="CH13339" i="6"/>
  <c r="CH13340" i="6"/>
  <c r="CH13341" i="6"/>
  <c r="CH13342" i="6"/>
  <c r="CH13343" i="6"/>
  <c r="CH13344" i="6"/>
  <c r="CH13345" i="6"/>
  <c r="CH13346" i="6"/>
  <c r="CH13347" i="6"/>
  <c r="CH13348" i="6"/>
  <c r="CH13349" i="6"/>
  <c r="CH13350" i="6"/>
  <c r="CH13351" i="6"/>
  <c r="CH13352" i="6"/>
  <c r="CH13353" i="6"/>
  <c r="CH13354" i="6"/>
  <c r="CH13355" i="6"/>
  <c r="CH13356" i="6"/>
  <c r="CH13357" i="6"/>
  <c r="CH13358" i="6"/>
  <c r="CH13359" i="6"/>
  <c r="CH13360" i="6"/>
  <c r="CH13361" i="6"/>
  <c r="CH13362" i="6"/>
  <c r="CH13363" i="6"/>
  <c r="CH13364" i="6"/>
  <c r="CH13365" i="6"/>
  <c r="CH13366" i="6"/>
  <c r="CH13367" i="6"/>
  <c r="CH13368" i="6"/>
  <c r="CH13369" i="6"/>
  <c r="CH13370" i="6"/>
  <c r="CH13371" i="6"/>
  <c r="CH13372" i="6"/>
  <c r="CH13373" i="6"/>
  <c r="CH13374" i="6"/>
  <c r="CH13375" i="6"/>
  <c r="CH13376" i="6"/>
  <c r="CH13377" i="6"/>
  <c r="CH13378" i="6"/>
  <c r="CH13379" i="6"/>
  <c r="CH13380" i="6"/>
  <c r="CH13381" i="6"/>
  <c r="CH13382" i="6"/>
  <c r="CH13383" i="6"/>
  <c r="CH13384" i="6"/>
  <c r="CH13385" i="6"/>
  <c r="CH13386" i="6"/>
  <c r="CH13387" i="6"/>
  <c r="CH13388" i="6"/>
  <c r="CH13389" i="6"/>
  <c r="CH13390" i="6"/>
  <c r="CH13391" i="6"/>
  <c r="CH13392" i="6"/>
  <c r="CH13393" i="6"/>
  <c r="CH13394" i="6"/>
  <c r="CH13395" i="6"/>
  <c r="CH13396" i="6"/>
  <c r="CH13397" i="6"/>
  <c r="CH13398" i="6"/>
  <c r="CH13399" i="6"/>
  <c r="CH13400" i="6"/>
  <c r="CH13401" i="6"/>
  <c r="CH13402" i="6"/>
  <c r="CH13403" i="6"/>
  <c r="CH13404" i="6"/>
  <c r="CH13405" i="6"/>
  <c r="CH13406" i="6"/>
  <c r="CH13407" i="6"/>
  <c r="CH13408" i="6"/>
  <c r="CH13409" i="6"/>
  <c r="CH13410" i="6"/>
  <c r="CH13411" i="6"/>
  <c r="CH13412" i="6"/>
  <c r="CH13413" i="6"/>
  <c r="CH13414" i="6"/>
  <c r="CH13415" i="6"/>
  <c r="CH13416" i="6"/>
  <c r="CH13417" i="6"/>
  <c r="CH13418" i="6"/>
  <c r="CH13419" i="6"/>
  <c r="CH13420" i="6"/>
  <c r="CH13421" i="6"/>
  <c r="CH13422" i="6"/>
  <c r="CH13423" i="6"/>
  <c r="CH13424" i="6"/>
  <c r="CH13425" i="6"/>
  <c r="CH13426" i="6"/>
  <c r="CH13427" i="6"/>
  <c r="CH13428" i="6"/>
  <c r="CH13429" i="6"/>
  <c r="CH13430" i="6"/>
  <c r="CH13431" i="6"/>
  <c r="CH13432" i="6"/>
  <c r="CH13433" i="6"/>
  <c r="CH13434" i="6"/>
  <c r="CH13435" i="6"/>
  <c r="CH13436" i="6"/>
  <c r="CH13437" i="6"/>
  <c r="CH13438" i="6"/>
  <c r="CH13439" i="6"/>
  <c r="CH13440" i="6"/>
  <c r="CH13441" i="6"/>
  <c r="CH13442" i="6"/>
  <c r="CH13443" i="6"/>
  <c r="CH13444" i="6"/>
  <c r="CH13445" i="6"/>
  <c r="CH13446" i="6"/>
  <c r="CH13447" i="6"/>
  <c r="CH13448" i="6"/>
  <c r="CH13449" i="6"/>
  <c r="CH13450" i="6"/>
  <c r="CH13451" i="6"/>
  <c r="CH13452" i="6"/>
  <c r="CH13453" i="6"/>
  <c r="CH13454" i="6"/>
  <c r="CH13455" i="6"/>
  <c r="CH13456" i="6"/>
  <c r="CH13457" i="6"/>
  <c r="CH13458" i="6"/>
  <c r="CH13459" i="6"/>
  <c r="CH13460" i="6"/>
  <c r="CH13461" i="6"/>
  <c r="CH13462" i="6"/>
  <c r="CH13463" i="6"/>
  <c r="CH13464" i="6"/>
  <c r="CH13465" i="6"/>
  <c r="CH13466" i="6"/>
  <c r="CH13467" i="6"/>
  <c r="CH13468" i="6"/>
  <c r="CH13469" i="6"/>
  <c r="AR83" i="4"/>
  <c r="AR82" i="4"/>
  <c r="AR81" i="4"/>
  <c r="AR80" i="4"/>
  <c r="AR79" i="4"/>
  <c r="AR78" i="4"/>
  <c r="AR77" i="4"/>
  <c r="AR76" i="4"/>
  <c r="AR75" i="4"/>
  <c r="AR74" i="4"/>
  <c r="AR73" i="4"/>
  <c r="AR72" i="4"/>
  <c r="AR71" i="4"/>
  <c r="AR70" i="4"/>
  <c r="AR69" i="4"/>
  <c r="AR68" i="4"/>
  <c r="AR67" i="4"/>
  <c r="AR66" i="4"/>
  <c r="AR65" i="4"/>
  <c r="AR64" i="4"/>
  <c r="AR63" i="4"/>
  <c r="AR62" i="4"/>
  <c r="AR61" i="4"/>
  <c r="AR60" i="4"/>
  <c r="AR59" i="4"/>
  <c r="AR58" i="4"/>
  <c r="AR57" i="4"/>
  <c r="AR56" i="4"/>
  <c r="AR55" i="4"/>
  <c r="AR54" i="4"/>
  <c r="AR53" i="4"/>
  <c r="AR52" i="4"/>
  <c r="AR51" i="4"/>
  <c r="AR50" i="4"/>
  <c r="AR49" i="4"/>
  <c r="AR48" i="4"/>
  <c r="AR47" i="4"/>
  <c r="AR46" i="4"/>
  <c r="AR45" i="4"/>
  <c r="AR44" i="4"/>
  <c r="AR43" i="4"/>
  <c r="AR42" i="4"/>
  <c r="AR41" i="4"/>
  <c r="AR40" i="4"/>
  <c r="AR39" i="4"/>
  <c r="AR38" i="4"/>
  <c r="AR37" i="4"/>
  <c r="AR36" i="4"/>
  <c r="AR35" i="4"/>
  <c r="AR34" i="4"/>
  <c r="AR33" i="4"/>
  <c r="BO83" i="4" l="1"/>
  <c r="BQ83" i="4"/>
  <c r="BR83" i="4"/>
  <c r="BP83" i="4"/>
  <c r="CT24" i="4"/>
  <c r="CT22" i="4"/>
  <c r="BR81" i="4"/>
  <c r="BQ81" i="4"/>
  <c r="BP81" i="4"/>
  <c r="BO81" i="4"/>
  <c r="CT34" i="4"/>
  <c r="BQ82" i="4"/>
  <c r="BO82" i="4"/>
  <c r="BP82" i="4"/>
  <c r="CT23" i="4"/>
  <c r="AY45" i="4"/>
  <c r="AY44" i="4"/>
  <c r="AY43" i="4"/>
  <c r="AY42" i="4"/>
  <c r="AY41" i="4"/>
  <c r="AY40" i="4"/>
  <c r="AY39" i="4"/>
  <c r="AY38" i="4"/>
  <c r="AY37" i="4"/>
  <c r="AY36" i="4"/>
  <c r="AY35" i="4"/>
  <c r="AY34" i="4"/>
  <c r="AY33" i="4"/>
  <c r="AY32" i="4"/>
  <c r="AY31" i="4"/>
  <c r="AY30" i="4"/>
  <c r="AY29" i="4"/>
  <c r="AY28" i="4"/>
  <c r="AY27" i="4"/>
  <c r="AY26" i="4"/>
  <c r="AY25" i="4"/>
  <c r="AY24" i="4"/>
  <c r="AY23" i="4"/>
  <c r="AY22" i="4"/>
  <c r="AY21" i="4"/>
  <c r="AY20" i="4"/>
  <c r="AY19" i="4"/>
  <c r="AY18" i="4"/>
  <c r="AY17" i="4"/>
  <c r="AY16" i="4"/>
  <c r="AY15" i="4"/>
  <c r="AY14" i="4"/>
  <c r="AY13" i="4"/>
  <c r="AY12" i="4"/>
  <c r="AY11" i="4"/>
  <c r="AY10" i="4"/>
  <c r="AY9" i="4"/>
  <c r="AY8" i="4"/>
  <c r="AY7" i="4"/>
  <c r="AY6" i="4"/>
  <c r="AY5" i="4"/>
  <c r="AY4" i="4"/>
  <c r="AZ45" i="4"/>
  <c r="AZ44" i="4"/>
  <c r="AZ43" i="4"/>
  <c r="AZ35" i="4"/>
  <c r="AS35" i="4"/>
  <c r="AS83" i="4"/>
  <c r="AS82" i="4"/>
  <c r="AS81" i="4"/>
  <c r="AS80" i="4"/>
  <c r="AS79" i="4"/>
  <c r="AS78" i="4"/>
  <c r="AS77" i="4"/>
  <c r="AS76" i="4"/>
  <c r="AS75" i="4"/>
  <c r="AS74" i="4"/>
  <c r="AS73" i="4"/>
  <c r="AS72" i="4"/>
  <c r="AS71" i="4"/>
  <c r="AS70" i="4"/>
  <c r="AS69" i="4"/>
  <c r="AS68" i="4"/>
  <c r="AS67" i="4"/>
  <c r="AS66" i="4"/>
  <c r="AS65" i="4"/>
  <c r="AS64" i="4"/>
  <c r="AS63" i="4"/>
  <c r="AS62" i="4"/>
  <c r="AS61" i="4"/>
  <c r="AS60" i="4"/>
  <c r="AS59" i="4"/>
  <c r="AS58" i="4"/>
  <c r="AS57" i="4"/>
  <c r="AS56" i="4"/>
  <c r="AS55" i="4"/>
  <c r="AS54" i="4"/>
  <c r="AS53" i="4"/>
  <c r="AS52" i="4"/>
  <c r="AS51" i="4"/>
  <c r="AS50" i="4"/>
  <c r="AS49" i="4"/>
  <c r="AS48" i="4"/>
  <c r="AS47" i="4"/>
  <c r="AS46" i="4"/>
  <c r="AS45" i="4"/>
  <c r="AS44" i="4"/>
  <c r="AS43" i="4"/>
  <c r="BC30" i="4" l="1"/>
  <c r="BC29" i="4"/>
  <c r="BC27" i="4"/>
  <c r="BG30" i="6"/>
  <c r="BG29" i="6"/>
  <c r="BG28" i="6"/>
  <c r="BG27" i="6"/>
  <c r="BU100" i="6" l="1"/>
  <c r="BU99" i="6"/>
  <c r="BU94" i="6"/>
  <c r="BU93" i="6"/>
  <c r="BU92" i="6"/>
  <c r="BU91" i="6"/>
  <c r="BU90" i="6"/>
  <c r="BU89" i="6"/>
  <c r="BU88" i="6"/>
  <c r="BU86" i="6"/>
  <c r="BU83" i="6"/>
  <c r="BU82" i="6"/>
  <c r="BU81" i="6"/>
  <c r="BU80" i="6"/>
  <c r="BU79" i="6"/>
  <c r="BT100" i="6"/>
  <c r="BT95" i="6"/>
  <c r="BT94" i="6"/>
  <c r="BT93" i="6"/>
  <c r="BT92" i="6"/>
  <c r="BT91" i="6"/>
  <c r="BT90" i="6"/>
  <c r="BT89" i="6"/>
  <c r="BT88" i="6"/>
  <c r="BT86" i="6"/>
  <c r="BT83" i="6"/>
  <c r="BT82" i="6"/>
  <c r="BT81" i="6"/>
  <c r="BT80" i="6"/>
  <c r="BT79" i="6"/>
  <c r="BD3" i="6" l="1"/>
  <c r="BN39" i="6"/>
  <c r="BJ4" i="6" l="1"/>
  <c r="DE76" i="6" s="1"/>
  <c r="BN17" i="6" l="1"/>
  <c r="CH96" i="6"/>
  <c r="CH97" i="6"/>
  <c r="CH98" i="6"/>
  <c r="CH99" i="6"/>
  <c r="CH100" i="6"/>
  <c r="CH101" i="6"/>
  <c r="CH102" i="6"/>
  <c r="CH103" i="6"/>
  <c r="CH104" i="6"/>
  <c r="CH105" i="6"/>
  <c r="CH106" i="6"/>
  <c r="CH107" i="6"/>
  <c r="CH108" i="6"/>
  <c r="CH109" i="6"/>
  <c r="CH110" i="6"/>
  <c r="CH111" i="6"/>
  <c r="CH112" i="6"/>
  <c r="CH113" i="6"/>
  <c r="CH114" i="6"/>
  <c r="CH115" i="6"/>
  <c r="CH116" i="6"/>
  <c r="CH117" i="6"/>
  <c r="CH118" i="6"/>
  <c r="CH119" i="6"/>
  <c r="CH120" i="6"/>
  <c r="CH121" i="6"/>
  <c r="CH122" i="6"/>
  <c r="CH123" i="6"/>
  <c r="CH124" i="6"/>
  <c r="CH125" i="6"/>
  <c r="CH126" i="6"/>
  <c r="CH127" i="6"/>
  <c r="CH128" i="6"/>
  <c r="CH129" i="6"/>
  <c r="CH130" i="6"/>
  <c r="CH131" i="6"/>
  <c r="CH132" i="6"/>
  <c r="CH133" i="6"/>
  <c r="CH134" i="6"/>
  <c r="CH135" i="6"/>
  <c r="CH136" i="6"/>
  <c r="CH137" i="6"/>
  <c r="CH138" i="6"/>
  <c r="CH139" i="6"/>
  <c r="CH140" i="6"/>
  <c r="CH141" i="6"/>
  <c r="CH142" i="6"/>
  <c r="CH143" i="6"/>
  <c r="CH144" i="6"/>
  <c r="CH145" i="6"/>
  <c r="CH146" i="6"/>
  <c r="CH147" i="6"/>
  <c r="CH148" i="6"/>
  <c r="CH149" i="6"/>
  <c r="CH150" i="6"/>
  <c r="CH151" i="6"/>
  <c r="CH152" i="6"/>
  <c r="CH153" i="6"/>
  <c r="CH154" i="6"/>
  <c r="CH155" i="6"/>
  <c r="CH156" i="6"/>
  <c r="CH157" i="6"/>
  <c r="CH158" i="6"/>
  <c r="CH159" i="6"/>
  <c r="CH160" i="6"/>
  <c r="CH161" i="6"/>
  <c r="CH162" i="6"/>
  <c r="CH163" i="6"/>
  <c r="CH164" i="6"/>
  <c r="CH165" i="6"/>
  <c r="CH166" i="6"/>
  <c r="CH167" i="6"/>
  <c r="CH168" i="6"/>
  <c r="CH169" i="6"/>
  <c r="CH170" i="6"/>
  <c r="CH171" i="6"/>
  <c r="CH172" i="6"/>
  <c r="CH173" i="6"/>
  <c r="CH174" i="6"/>
  <c r="CH175" i="6"/>
  <c r="CH176" i="6"/>
  <c r="CH177" i="6"/>
  <c r="CH178" i="6"/>
  <c r="CH179" i="6"/>
  <c r="CH180" i="6"/>
  <c r="CH181" i="6"/>
  <c r="CH182" i="6"/>
  <c r="CH183" i="6"/>
  <c r="CH184" i="6"/>
  <c r="CH185" i="6"/>
  <c r="CH186" i="6"/>
  <c r="CH187" i="6"/>
  <c r="CH188" i="6"/>
  <c r="CH189" i="6"/>
  <c r="CH190" i="6"/>
  <c r="CH191" i="6"/>
  <c r="CH192" i="6"/>
  <c r="CH193" i="6"/>
  <c r="CH194" i="6"/>
  <c r="CH195" i="6"/>
  <c r="CH196" i="6"/>
  <c r="CH197" i="6"/>
  <c r="CH198" i="6"/>
  <c r="CH199" i="6"/>
  <c r="CH200" i="6"/>
  <c r="CH201" i="6"/>
  <c r="CH202" i="6"/>
  <c r="CH203" i="6"/>
  <c r="CH204" i="6"/>
  <c r="CH205" i="6"/>
  <c r="CH206" i="6"/>
  <c r="CH207" i="6"/>
  <c r="CH208" i="6"/>
  <c r="CH209" i="6"/>
  <c r="CH210" i="6"/>
  <c r="CH211" i="6"/>
  <c r="CH212" i="6"/>
  <c r="CH213" i="6"/>
  <c r="CH214" i="6"/>
  <c r="CH215" i="6"/>
  <c r="CH216" i="6"/>
  <c r="CH217" i="6"/>
  <c r="CH218" i="6"/>
  <c r="CH219" i="6"/>
  <c r="CH220" i="6"/>
  <c r="CH221" i="6"/>
  <c r="CH222" i="6"/>
  <c r="CH223" i="6"/>
  <c r="CH224" i="6"/>
  <c r="CH225" i="6"/>
  <c r="CH226" i="6"/>
  <c r="CH227" i="6"/>
  <c r="CH228" i="6"/>
  <c r="CH229" i="6"/>
  <c r="CH230" i="6"/>
  <c r="CH231" i="6"/>
  <c r="CH232" i="6"/>
  <c r="CH233" i="6"/>
  <c r="CH234" i="6"/>
  <c r="CH235" i="6"/>
  <c r="CH236" i="6"/>
  <c r="CH237" i="6"/>
  <c r="CH238" i="6"/>
  <c r="CH239" i="6"/>
  <c r="CH240" i="6"/>
  <c r="CH241" i="6"/>
  <c r="CH242" i="6"/>
  <c r="CH243" i="6"/>
  <c r="CH244" i="6"/>
  <c r="CH245" i="6"/>
  <c r="CH246" i="6"/>
  <c r="CH247" i="6"/>
  <c r="CH248" i="6"/>
  <c r="CH249" i="6"/>
  <c r="CH250" i="6"/>
  <c r="CH251" i="6"/>
  <c r="CH252" i="6"/>
  <c r="CH253" i="6"/>
  <c r="CH254" i="6"/>
  <c r="CH255" i="6"/>
  <c r="CH256" i="6"/>
  <c r="CH257" i="6"/>
  <c r="CH258" i="6"/>
  <c r="CH259" i="6"/>
  <c r="CH260" i="6"/>
  <c r="CH261" i="6"/>
  <c r="CH262" i="6"/>
  <c r="CH263" i="6"/>
  <c r="CH264" i="6"/>
  <c r="CH265" i="6"/>
  <c r="CH266" i="6"/>
  <c r="CH267" i="6"/>
  <c r="CH268" i="6"/>
  <c r="CH269" i="6"/>
  <c r="CH270" i="6"/>
  <c r="CH271" i="6"/>
  <c r="CH272" i="6"/>
  <c r="CH273" i="6"/>
  <c r="CH274" i="6"/>
  <c r="CH275" i="6"/>
  <c r="CH276" i="6"/>
  <c r="CH277" i="6"/>
  <c r="CH278" i="6"/>
  <c r="CH279" i="6"/>
  <c r="CH280" i="6"/>
  <c r="CH281" i="6"/>
  <c r="CH282" i="6"/>
  <c r="CH283" i="6"/>
  <c r="CH284" i="6"/>
  <c r="CH285" i="6"/>
  <c r="CH286" i="6"/>
  <c r="CH287" i="6"/>
  <c r="CH288" i="6"/>
  <c r="CH289" i="6"/>
  <c r="CH290" i="6"/>
  <c r="CH291" i="6"/>
  <c r="CH292" i="6"/>
  <c r="CH293" i="6"/>
  <c r="CH294" i="6"/>
  <c r="CH295" i="6"/>
  <c r="CH296" i="6"/>
  <c r="CH297" i="6"/>
  <c r="CH298" i="6"/>
  <c r="CH299" i="6"/>
  <c r="CH300" i="6"/>
  <c r="CH301" i="6"/>
  <c r="CH302" i="6"/>
  <c r="CH303" i="6"/>
  <c r="CH304" i="6"/>
  <c r="CH305" i="6"/>
  <c r="CH306" i="6"/>
  <c r="CH307" i="6"/>
  <c r="CH308" i="6"/>
  <c r="CH309" i="6"/>
  <c r="CH310" i="6"/>
  <c r="CH311" i="6"/>
  <c r="CH312" i="6"/>
  <c r="CH313" i="6"/>
  <c r="CH314" i="6"/>
  <c r="CH315" i="6"/>
  <c r="CH316" i="6"/>
  <c r="CH317" i="6"/>
  <c r="CH318" i="6"/>
  <c r="CH319" i="6"/>
  <c r="CH320" i="6"/>
  <c r="CH321" i="6"/>
  <c r="CH322" i="6"/>
  <c r="CH323" i="6"/>
  <c r="CH324" i="6"/>
  <c r="CH325" i="6"/>
  <c r="CH326" i="6"/>
  <c r="CH327" i="6"/>
  <c r="CH328" i="6"/>
  <c r="CH329" i="6"/>
  <c r="CH330" i="6"/>
  <c r="CH331" i="6"/>
  <c r="CH332" i="6"/>
  <c r="CH333" i="6"/>
  <c r="CH334" i="6"/>
  <c r="CH335" i="6"/>
  <c r="CH336" i="6"/>
  <c r="CH337" i="6"/>
  <c r="CH338" i="6"/>
  <c r="CH339" i="6"/>
  <c r="CH340" i="6"/>
  <c r="CH341" i="6"/>
  <c r="CH342" i="6"/>
  <c r="CH343" i="6"/>
  <c r="CH344" i="6"/>
  <c r="CH345" i="6"/>
  <c r="CH346" i="6"/>
  <c r="CH347" i="6"/>
  <c r="CH348" i="6"/>
  <c r="CH349" i="6"/>
  <c r="CH350" i="6"/>
  <c r="CH351" i="6"/>
  <c r="CH352" i="6"/>
  <c r="CH353" i="6"/>
  <c r="CH354" i="6"/>
  <c r="CH355" i="6"/>
  <c r="CH356" i="6"/>
  <c r="CH357" i="6"/>
  <c r="CH358" i="6"/>
  <c r="CH359" i="6"/>
  <c r="CH360" i="6"/>
  <c r="CH361" i="6"/>
  <c r="CH362" i="6"/>
  <c r="CH363" i="6"/>
  <c r="CH364" i="6"/>
  <c r="CH365" i="6"/>
  <c r="CH366" i="6"/>
  <c r="CH367" i="6"/>
  <c r="CH368" i="6"/>
  <c r="CH369" i="6"/>
  <c r="CH370" i="6"/>
  <c r="CH371" i="6"/>
  <c r="CH372" i="6"/>
  <c r="CH373" i="6"/>
  <c r="CH374" i="6"/>
  <c r="CH375" i="6"/>
  <c r="CH376" i="6"/>
  <c r="CH377" i="6"/>
  <c r="CH378" i="6"/>
  <c r="CH379" i="6"/>
  <c r="CH380" i="6"/>
  <c r="CH381" i="6"/>
  <c r="CH382" i="6"/>
  <c r="CH383" i="6"/>
  <c r="CH384" i="6"/>
  <c r="CH385" i="6"/>
  <c r="CH386" i="6"/>
  <c r="CH387" i="6"/>
  <c r="CH388" i="6"/>
  <c r="CH389" i="6"/>
  <c r="CH390" i="6"/>
  <c r="CH391" i="6"/>
  <c r="CH392" i="6"/>
  <c r="CH393" i="6"/>
  <c r="CH394" i="6"/>
  <c r="CH395" i="6"/>
  <c r="CH396" i="6"/>
  <c r="CH397" i="6"/>
  <c r="CH398" i="6"/>
  <c r="CH399" i="6"/>
  <c r="CH400" i="6"/>
  <c r="CH401" i="6"/>
  <c r="CH402" i="6"/>
  <c r="CH403" i="6"/>
  <c r="CH404" i="6"/>
  <c r="CH405" i="6"/>
  <c r="CH406" i="6"/>
  <c r="CH407" i="6"/>
  <c r="CH408" i="6"/>
  <c r="CH409" i="6"/>
  <c r="CH410" i="6"/>
  <c r="CH411" i="6"/>
  <c r="CH412" i="6"/>
  <c r="CH413" i="6"/>
  <c r="CH414" i="6"/>
  <c r="CH415" i="6"/>
  <c r="CH416" i="6"/>
  <c r="CH417" i="6"/>
  <c r="CH418" i="6"/>
  <c r="CH419" i="6"/>
  <c r="CH420" i="6"/>
  <c r="CH421" i="6"/>
  <c r="CH422" i="6"/>
  <c r="CH423" i="6"/>
  <c r="CH424" i="6"/>
  <c r="CH425" i="6"/>
  <c r="CH426" i="6"/>
  <c r="CH427" i="6"/>
  <c r="CH428" i="6"/>
  <c r="CH429" i="6"/>
  <c r="CH430" i="6"/>
  <c r="CH431" i="6"/>
  <c r="CH432" i="6"/>
  <c r="CH433" i="6"/>
  <c r="CH434" i="6"/>
  <c r="CH435" i="6"/>
  <c r="CH436" i="6"/>
  <c r="CH437" i="6"/>
  <c r="CH438" i="6"/>
  <c r="CH439" i="6"/>
  <c r="CH440" i="6"/>
  <c r="CH441" i="6"/>
  <c r="CH442" i="6"/>
  <c r="CH443" i="6"/>
  <c r="CH444" i="6"/>
  <c r="CH445" i="6"/>
  <c r="CH446" i="6"/>
  <c r="CH447" i="6"/>
  <c r="CH448" i="6"/>
  <c r="CH449" i="6"/>
  <c r="CH450" i="6"/>
  <c r="CH451" i="6"/>
  <c r="CH452" i="6"/>
  <c r="CH453" i="6"/>
  <c r="CH454" i="6"/>
  <c r="CH455" i="6"/>
  <c r="CH456" i="6"/>
  <c r="CH457" i="6"/>
  <c r="CH458" i="6"/>
  <c r="CH459" i="6"/>
  <c r="CH460" i="6"/>
  <c r="CH461" i="6"/>
  <c r="CH462" i="6"/>
  <c r="CH463" i="6"/>
  <c r="CH464" i="6"/>
  <c r="CH465" i="6"/>
  <c r="CH466" i="6"/>
  <c r="CH467" i="6"/>
  <c r="CH468" i="6"/>
  <c r="CH469" i="6"/>
  <c r="CH470" i="6"/>
  <c r="CH471" i="6"/>
  <c r="CH472" i="6"/>
  <c r="CH473" i="6"/>
  <c r="CH474" i="6"/>
  <c r="CH475" i="6"/>
  <c r="CH476" i="6"/>
  <c r="CH477" i="6"/>
  <c r="CH478" i="6"/>
  <c r="CH479" i="6"/>
  <c r="CH480" i="6"/>
  <c r="CH481" i="6"/>
  <c r="CH482" i="6"/>
  <c r="CH483" i="6"/>
  <c r="CH484" i="6"/>
  <c r="CH485" i="6"/>
  <c r="CH486" i="6"/>
  <c r="CH487" i="6"/>
  <c r="CH488" i="6"/>
  <c r="CH489" i="6"/>
  <c r="CH490" i="6"/>
  <c r="CH491" i="6"/>
  <c r="CH492" i="6"/>
  <c r="CH493" i="6"/>
  <c r="CH494" i="6"/>
  <c r="CH495" i="6"/>
  <c r="CH496" i="6"/>
  <c r="CH497" i="6"/>
  <c r="CH498" i="6"/>
  <c r="CH499" i="6"/>
  <c r="CH500" i="6"/>
  <c r="CH501" i="6"/>
  <c r="CH502" i="6"/>
  <c r="CH503" i="6"/>
  <c r="CH504" i="6"/>
  <c r="CH505" i="6"/>
  <c r="CH506" i="6"/>
  <c r="CH507" i="6"/>
  <c r="CH508" i="6"/>
  <c r="CH509" i="6"/>
  <c r="CH510" i="6"/>
  <c r="CH511" i="6"/>
  <c r="CH512" i="6"/>
  <c r="CH513" i="6"/>
  <c r="CH514" i="6"/>
  <c r="CH515" i="6"/>
  <c r="CH516" i="6"/>
  <c r="CH517" i="6"/>
  <c r="CH518" i="6"/>
  <c r="CH519" i="6"/>
  <c r="CH520" i="6"/>
  <c r="CH521" i="6"/>
  <c r="CH522" i="6"/>
  <c r="CH523" i="6"/>
  <c r="CH524" i="6"/>
  <c r="CH525" i="6"/>
  <c r="CH526" i="6"/>
  <c r="CH527" i="6"/>
  <c r="CH528" i="6"/>
  <c r="CH529" i="6"/>
  <c r="CH530" i="6"/>
  <c r="CH531" i="6"/>
  <c r="CH532" i="6"/>
  <c r="CH533" i="6"/>
  <c r="CH534" i="6"/>
  <c r="CH535" i="6"/>
  <c r="CH536" i="6"/>
  <c r="CH537" i="6"/>
  <c r="CH538" i="6"/>
  <c r="CH539" i="6"/>
  <c r="CH540" i="6"/>
  <c r="CH541" i="6"/>
  <c r="CH542" i="6"/>
  <c r="CH543" i="6"/>
  <c r="CH544" i="6"/>
  <c r="CH545" i="6"/>
  <c r="CH546" i="6"/>
  <c r="CH547" i="6"/>
  <c r="CH548" i="6"/>
  <c r="CH549" i="6"/>
  <c r="CH550" i="6"/>
  <c r="CH551" i="6"/>
  <c r="CH552" i="6"/>
  <c r="CH553" i="6"/>
  <c r="CH554" i="6"/>
  <c r="CH555" i="6"/>
  <c r="CH556" i="6"/>
  <c r="CH557" i="6"/>
  <c r="CH558" i="6"/>
  <c r="CH559" i="6"/>
  <c r="CH560" i="6"/>
  <c r="CH561" i="6"/>
  <c r="CH562" i="6"/>
  <c r="CH563" i="6"/>
  <c r="CH564" i="6"/>
  <c r="CH565" i="6"/>
  <c r="CH566" i="6"/>
  <c r="CH567" i="6"/>
  <c r="CH568" i="6"/>
  <c r="CH569" i="6"/>
  <c r="CH570" i="6"/>
  <c r="CH571" i="6"/>
  <c r="CH572" i="6"/>
  <c r="CH573" i="6"/>
  <c r="CH574" i="6"/>
  <c r="CH575" i="6"/>
  <c r="CH576" i="6"/>
  <c r="CH577" i="6"/>
  <c r="CH578" i="6"/>
  <c r="CH579" i="6"/>
  <c r="CH580" i="6"/>
  <c r="CH581" i="6"/>
  <c r="CH582" i="6"/>
  <c r="CH583" i="6"/>
  <c r="CH584" i="6"/>
  <c r="CH585" i="6"/>
  <c r="CH586" i="6"/>
  <c r="CH587" i="6"/>
  <c r="CH588" i="6"/>
  <c r="CH589" i="6"/>
  <c r="CH590" i="6"/>
  <c r="CH591" i="6"/>
  <c r="CH592" i="6"/>
  <c r="CH593" i="6"/>
  <c r="CH594" i="6"/>
  <c r="CH595" i="6"/>
  <c r="CH596" i="6"/>
  <c r="CH597" i="6"/>
  <c r="CH598" i="6"/>
  <c r="CH599" i="6"/>
  <c r="CH600" i="6"/>
  <c r="CH601" i="6"/>
  <c r="CH602" i="6"/>
  <c r="CH603" i="6"/>
  <c r="CH604" i="6"/>
  <c r="CH605" i="6"/>
  <c r="CH606" i="6"/>
  <c r="CH607" i="6"/>
  <c r="CH608" i="6"/>
  <c r="CH609" i="6"/>
  <c r="CH610" i="6"/>
  <c r="CH611" i="6"/>
  <c r="CH612" i="6"/>
  <c r="CH613" i="6"/>
  <c r="CH614" i="6"/>
  <c r="CH615" i="6"/>
  <c r="CH616" i="6"/>
  <c r="CH617" i="6"/>
  <c r="CH618" i="6"/>
  <c r="CH619" i="6"/>
  <c r="CH620" i="6"/>
  <c r="CH621" i="6"/>
  <c r="CH622" i="6"/>
  <c r="CH623" i="6"/>
  <c r="CH624" i="6"/>
  <c r="CH625" i="6"/>
  <c r="CH626" i="6"/>
  <c r="CH627" i="6"/>
  <c r="CH628" i="6"/>
  <c r="CH629" i="6"/>
  <c r="CH630" i="6"/>
  <c r="CH631" i="6"/>
  <c r="CH632" i="6"/>
  <c r="CH633" i="6"/>
  <c r="CH634" i="6"/>
  <c r="CH635" i="6"/>
  <c r="CH636" i="6"/>
  <c r="CH637" i="6"/>
  <c r="CH638" i="6"/>
  <c r="CH639" i="6"/>
  <c r="CH640" i="6"/>
  <c r="CH641" i="6"/>
  <c r="CH642" i="6"/>
  <c r="CH643" i="6"/>
  <c r="CH644" i="6"/>
  <c r="CH645" i="6"/>
  <c r="CH646" i="6"/>
  <c r="CH647" i="6"/>
  <c r="CH648" i="6"/>
  <c r="CH649" i="6"/>
  <c r="CH650" i="6"/>
  <c r="CH651" i="6"/>
  <c r="CH652" i="6"/>
  <c r="CH653" i="6"/>
  <c r="CH654" i="6"/>
  <c r="CH655" i="6"/>
  <c r="CH656" i="6"/>
  <c r="CH657" i="6"/>
  <c r="CH658" i="6"/>
  <c r="CH659" i="6"/>
  <c r="CH660" i="6"/>
  <c r="CH661" i="6"/>
  <c r="CH662" i="6"/>
  <c r="CH663" i="6"/>
  <c r="CH664" i="6"/>
  <c r="CH665" i="6"/>
  <c r="CH666" i="6"/>
  <c r="CH667" i="6"/>
  <c r="CH668" i="6"/>
  <c r="CH669" i="6"/>
  <c r="CH670" i="6"/>
  <c r="CH671" i="6"/>
  <c r="CH672" i="6"/>
  <c r="CH673" i="6"/>
  <c r="CH674" i="6"/>
  <c r="CH675" i="6"/>
  <c r="CH676" i="6"/>
  <c r="CH677" i="6"/>
  <c r="CH678" i="6"/>
  <c r="CH679" i="6"/>
  <c r="CH680" i="6"/>
  <c r="CH681" i="6"/>
  <c r="CH682" i="6"/>
  <c r="CH683" i="6"/>
  <c r="CH684" i="6"/>
  <c r="CH685" i="6"/>
  <c r="CH686" i="6"/>
  <c r="CH687" i="6"/>
  <c r="CH688" i="6"/>
  <c r="CH689" i="6"/>
  <c r="CH690" i="6"/>
  <c r="CH691" i="6"/>
  <c r="CH692" i="6"/>
  <c r="CH693" i="6"/>
  <c r="CH694" i="6"/>
  <c r="CH695" i="6"/>
  <c r="CH696" i="6"/>
  <c r="CH697" i="6"/>
  <c r="CH698" i="6"/>
  <c r="CH699" i="6"/>
  <c r="CH700" i="6"/>
  <c r="CH701" i="6"/>
  <c r="CH702" i="6"/>
  <c r="CH703" i="6"/>
  <c r="CH704" i="6"/>
  <c r="CH705" i="6"/>
  <c r="CH706" i="6"/>
  <c r="CH707" i="6"/>
  <c r="CH708" i="6"/>
  <c r="CH709" i="6"/>
  <c r="CH710" i="6"/>
  <c r="CH711" i="6"/>
  <c r="CH712" i="6"/>
  <c r="CH713" i="6"/>
  <c r="CH714" i="6"/>
  <c r="CH715" i="6"/>
  <c r="CH716" i="6"/>
  <c r="CH717" i="6"/>
  <c r="CH718" i="6"/>
  <c r="CH719" i="6"/>
  <c r="CH720" i="6"/>
  <c r="CH721" i="6"/>
  <c r="CH722" i="6"/>
  <c r="CH723" i="6"/>
  <c r="CH724" i="6"/>
  <c r="CH725" i="6"/>
  <c r="CH726" i="6"/>
  <c r="CH727" i="6"/>
  <c r="CH728" i="6"/>
  <c r="CH729" i="6"/>
  <c r="CH730" i="6"/>
  <c r="CH731" i="6"/>
  <c r="CH732" i="6"/>
  <c r="CH733" i="6"/>
  <c r="CH734" i="6"/>
  <c r="CH735" i="6"/>
  <c r="CH736" i="6"/>
  <c r="CH737" i="6"/>
  <c r="CH738" i="6"/>
  <c r="CH739" i="6"/>
  <c r="CH740" i="6"/>
  <c r="CH741" i="6"/>
  <c r="CH742" i="6"/>
  <c r="CH743" i="6"/>
  <c r="CH744" i="6"/>
  <c r="CH745" i="6"/>
  <c r="CH746" i="6"/>
  <c r="CH747" i="6"/>
  <c r="CH748" i="6"/>
  <c r="CH749" i="6"/>
  <c r="CH750" i="6"/>
  <c r="CH751" i="6"/>
  <c r="CH752" i="6"/>
  <c r="CH753" i="6"/>
  <c r="CH754" i="6"/>
  <c r="CH755" i="6"/>
  <c r="CH756" i="6"/>
  <c r="CH757" i="6"/>
  <c r="CH758" i="6"/>
  <c r="CH759" i="6"/>
  <c r="CH760" i="6"/>
  <c r="CH761" i="6"/>
  <c r="CH762" i="6"/>
  <c r="CH763" i="6"/>
  <c r="CH764" i="6"/>
  <c r="CH765" i="6"/>
  <c r="CH766" i="6"/>
  <c r="CH767" i="6"/>
  <c r="CH768" i="6"/>
  <c r="CH769" i="6"/>
  <c r="CH770" i="6"/>
  <c r="CH771" i="6"/>
  <c r="CH772" i="6"/>
  <c r="CH773" i="6"/>
  <c r="CH774" i="6"/>
  <c r="CH775" i="6"/>
  <c r="CH776" i="6"/>
  <c r="CH777" i="6"/>
  <c r="CH778" i="6"/>
  <c r="CH779" i="6"/>
  <c r="CH780" i="6"/>
  <c r="CH781" i="6"/>
  <c r="CH782" i="6"/>
  <c r="CH783" i="6"/>
  <c r="CH784" i="6"/>
  <c r="CH785" i="6"/>
  <c r="CH786" i="6"/>
  <c r="CH787" i="6"/>
  <c r="CH788" i="6"/>
  <c r="CH789" i="6"/>
  <c r="CH790" i="6"/>
  <c r="CH791" i="6"/>
  <c r="CH792" i="6"/>
  <c r="CH793" i="6"/>
  <c r="CH794" i="6"/>
  <c r="CH795" i="6"/>
  <c r="CH796" i="6"/>
  <c r="CH797" i="6"/>
  <c r="CH798" i="6"/>
  <c r="CH799" i="6"/>
  <c r="CH800" i="6"/>
  <c r="CH801" i="6"/>
  <c r="CH802" i="6"/>
  <c r="CH803" i="6"/>
  <c r="CH804" i="6"/>
  <c r="CH805" i="6"/>
  <c r="CH806" i="6"/>
  <c r="CH807" i="6"/>
  <c r="CH808" i="6"/>
  <c r="CH809" i="6"/>
  <c r="CH810" i="6"/>
  <c r="CH811" i="6"/>
  <c r="CH812" i="6"/>
  <c r="CH813" i="6"/>
  <c r="CH814" i="6"/>
  <c r="CH815" i="6"/>
  <c r="CH816" i="6"/>
  <c r="CH817" i="6"/>
  <c r="CH818" i="6"/>
  <c r="CH819" i="6"/>
  <c r="CH820" i="6"/>
  <c r="CH821" i="6"/>
  <c r="CH822" i="6"/>
  <c r="CH823" i="6"/>
  <c r="CH824" i="6"/>
  <c r="CH825" i="6"/>
  <c r="CH826" i="6"/>
  <c r="CH827" i="6"/>
  <c r="CH828" i="6"/>
  <c r="CH829" i="6"/>
  <c r="CH830" i="6"/>
  <c r="CH831" i="6"/>
  <c r="CH832" i="6"/>
  <c r="CH833" i="6"/>
  <c r="CH834" i="6"/>
  <c r="CH835" i="6"/>
  <c r="CH836" i="6"/>
  <c r="CH837" i="6"/>
  <c r="CH838" i="6"/>
  <c r="CH839" i="6"/>
  <c r="CH840" i="6"/>
  <c r="CH841" i="6"/>
  <c r="CH842" i="6"/>
  <c r="CH843" i="6"/>
  <c r="CH844" i="6"/>
  <c r="CH845" i="6"/>
  <c r="CH846" i="6"/>
  <c r="CH847" i="6"/>
  <c r="CH848" i="6"/>
  <c r="CH849" i="6"/>
  <c r="CH850" i="6"/>
  <c r="CH851" i="6"/>
  <c r="CH852" i="6"/>
  <c r="CH853" i="6"/>
  <c r="CH854" i="6"/>
  <c r="CH855" i="6"/>
  <c r="CH856" i="6"/>
  <c r="CH857" i="6"/>
  <c r="CH858" i="6"/>
  <c r="CH859" i="6"/>
  <c r="CH860" i="6"/>
  <c r="CH861" i="6"/>
  <c r="CH862" i="6"/>
  <c r="CH863" i="6"/>
  <c r="CH864" i="6"/>
  <c r="CH865" i="6"/>
  <c r="CH866" i="6"/>
  <c r="CH867" i="6"/>
  <c r="CH868" i="6"/>
  <c r="CH869" i="6"/>
  <c r="CH870" i="6"/>
  <c r="CH871" i="6"/>
  <c r="CH872" i="6"/>
  <c r="CH873" i="6"/>
  <c r="CH874" i="6"/>
  <c r="CH875" i="6"/>
  <c r="CH876" i="6"/>
  <c r="CH877" i="6"/>
  <c r="CH878" i="6"/>
  <c r="CH879" i="6"/>
  <c r="CH880" i="6"/>
  <c r="CH881" i="6"/>
  <c r="CH882" i="6"/>
  <c r="CH883" i="6"/>
  <c r="CH884" i="6"/>
  <c r="CH885" i="6"/>
  <c r="CH886" i="6"/>
  <c r="CH887" i="6"/>
  <c r="CH888" i="6"/>
  <c r="CH889" i="6"/>
  <c r="CH890" i="6"/>
  <c r="CH891" i="6"/>
  <c r="CH892" i="6"/>
  <c r="CH893" i="6"/>
  <c r="CH894" i="6"/>
  <c r="CH895" i="6"/>
  <c r="CH896" i="6"/>
  <c r="CH897" i="6"/>
  <c r="CH898" i="6"/>
  <c r="CH899" i="6"/>
  <c r="CH900" i="6"/>
  <c r="CH901" i="6"/>
  <c r="CH902" i="6"/>
  <c r="CH903" i="6"/>
  <c r="CH904" i="6"/>
  <c r="CH905" i="6"/>
  <c r="CH906" i="6"/>
  <c r="CH907" i="6"/>
  <c r="CH908" i="6"/>
  <c r="CH909" i="6"/>
  <c r="CH910" i="6"/>
  <c r="CH911" i="6"/>
  <c r="CH912" i="6"/>
  <c r="CH913" i="6"/>
  <c r="CH914" i="6"/>
  <c r="CH915" i="6"/>
  <c r="CH916" i="6"/>
  <c r="CH917" i="6"/>
  <c r="CH918" i="6"/>
  <c r="CH919" i="6"/>
  <c r="CH920" i="6"/>
  <c r="CH921" i="6"/>
  <c r="CH922" i="6"/>
  <c r="CH923" i="6"/>
  <c r="CH924" i="6"/>
  <c r="CH925" i="6"/>
  <c r="CH926" i="6"/>
  <c r="CH927" i="6"/>
  <c r="CH928" i="6"/>
  <c r="CH929" i="6"/>
  <c r="CH930" i="6"/>
  <c r="CH931" i="6"/>
  <c r="CH932" i="6"/>
  <c r="CH933" i="6"/>
  <c r="CH934" i="6"/>
  <c r="CH935" i="6"/>
  <c r="CH936" i="6"/>
  <c r="CH937" i="6"/>
  <c r="CH938" i="6"/>
  <c r="CH939" i="6"/>
  <c r="CH940" i="6"/>
  <c r="CH941" i="6"/>
  <c r="CH942" i="6"/>
  <c r="CH943" i="6"/>
  <c r="CH944" i="6"/>
  <c r="CH945" i="6"/>
  <c r="CH946" i="6"/>
  <c r="CH947" i="6"/>
  <c r="CH948" i="6"/>
  <c r="CH949" i="6"/>
  <c r="CH950" i="6"/>
  <c r="CH951" i="6"/>
  <c r="CH952" i="6"/>
  <c r="CH953" i="6"/>
  <c r="CH954" i="6"/>
  <c r="CH955" i="6"/>
  <c r="CH956" i="6"/>
  <c r="CH957" i="6"/>
  <c r="CH958" i="6"/>
  <c r="CH959" i="6"/>
  <c r="CH960" i="6"/>
  <c r="CH961" i="6"/>
  <c r="CH962" i="6"/>
  <c r="CH963" i="6"/>
  <c r="CH964" i="6"/>
  <c r="CH965" i="6"/>
  <c r="CH966" i="6"/>
  <c r="CH967" i="6"/>
  <c r="CH968" i="6"/>
  <c r="CH969" i="6"/>
  <c r="CH970" i="6"/>
  <c r="CH971" i="6"/>
  <c r="CH972" i="6"/>
  <c r="CH973" i="6"/>
  <c r="CH974" i="6"/>
  <c r="CH975" i="6"/>
  <c r="CH976" i="6"/>
  <c r="CH977" i="6"/>
  <c r="CH978" i="6"/>
  <c r="CH979" i="6"/>
  <c r="CH980" i="6"/>
  <c r="CH981" i="6"/>
  <c r="CH982" i="6"/>
  <c r="CH983" i="6"/>
  <c r="CH984" i="6"/>
  <c r="CH985" i="6"/>
  <c r="CH986" i="6"/>
  <c r="CH987" i="6"/>
  <c r="CH988" i="6"/>
  <c r="CH989" i="6"/>
  <c r="CH990" i="6"/>
  <c r="CH991" i="6"/>
  <c r="CH992" i="6"/>
  <c r="CH993" i="6"/>
  <c r="CH994" i="6"/>
  <c r="CH995" i="6"/>
  <c r="CH996" i="6"/>
  <c r="CH997" i="6"/>
  <c r="CH998" i="6"/>
  <c r="CH999" i="6"/>
  <c r="CH1000" i="6"/>
  <c r="CH1001" i="6"/>
  <c r="CH1002" i="6"/>
  <c r="CH1003" i="6"/>
  <c r="CH1004" i="6"/>
  <c r="CH1005" i="6"/>
  <c r="CH1006" i="6"/>
  <c r="CH1007" i="6"/>
  <c r="CH1008" i="6"/>
  <c r="CH1009" i="6"/>
  <c r="CH1010" i="6"/>
  <c r="CH1011" i="6"/>
  <c r="CH1012" i="6"/>
  <c r="CH1013" i="6"/>
  <c r="CH1014" i="6"/>
  <c r="CH1015" i="6"/>
  <c r="CH1016" i="6"/>
  <c r="CH1017" i="6"/>
  <c r="CH1018" i="6"/>
  <c r="CH1019" i="6"/>
  <c r="CH1020" i="6"/>
  <c r="CH1021" i="6"/>
  <c r="CH1022" i="6"/>
  <c r="CH1023" i="6"/>
  <c r="CH1024" i="6"/>
  <c r="CH1025" i="6"/>
  <c r="CH1026" i="6"/>
  <c r="CH1027" i="6"/>
  <c r="CH1028" i="6"/>
  <c r="CH1029" i="6"/>
  <c r="CH1030" i="6"/>
  <c r="CH1031" i="6"/>
  <c r="CH1032" i="6"/>
  <c r="CH1033" i="6"/>
  <c r="CH1034" i="6"/>
  <c r="CH1035" i="6"/>
  <c r="CH1036" i="6"/>
  <c r="CH1037" i="6"/>
  <c r="CH1038" i="6"/>
  <c r="CH1039" i="6"/>
  <c r="CH1040" i="6"/>
  <c r="CH1041" i="6"/>
  <c r="CH1042" i="6"/>
  <c r="CH1043" i="6"/>
  <c r="CH1044" i="6"/>
  <c r="CH1045" i="6"/>
  <c r="CH1046" i="6"/>
  <c r="CH1047" i="6"/>
  <c r="CH1048" i="6"/>
  <c r="CH1049" i="6"/>
  <c r="CH1050" i="6"/>
  <c r="CH1051" i="6"/>
  <c r="CH1052" i="6"/>
  <c r="CH1053" i="6"/>
  <c r="CH1054" i="6"/>
  <c r="CH1055" i="6"/>
  <c r="CH1056" i="6"/>
  <c r="CH1057" i="6"/>
  <c r="CH1058" i="6"/>
  <c r="CH1059" i="6"/>
  <c r="CH1060" i="6"/>
  <c r="CH1061" i="6"/>
  <c r="CH1062" i="6"/>
  <c r="CH1063" i="6"/>
  <c r="CH1064" i="6"/>
  <c r="CH1065" i="6"/>
  <c r="CH1066" i="6"/>
  <c r="CH1067" i="6"/>
  <c r="CH1068" i="6"/>
  <c r="CH1069" i="6"/>
  <c r="CH1070" i="6"/>
  <c r="CH1071" i="6"/>
  <c r="CH1072" i="6"/>
  <c r="CH1073" i="6"/>
  <c r="CH1074" i="6"/>
  <c r="CH1075" i="6"/>
  <c r="CH1076" i="6"/>
  <c r="CH1077" i="6"/>
  <c r="CH1078" i="6"/>
  <c r="CH1079" i="6"/>
  <c r="CH1080" i="6"/>
  <c r="CH1081" i="6"/>
  <c r="CH1082" i="6"/>
  <c r="CH1083" i="6"/>
  <c r="CH1084" i="6"/>
  <c r="CH1085" i="6"/>
  <c r="CH1086" i="6"/>
  <c r="CH1087" i="6"/>
  <c r="CH1088" i="6"/>
  <c r="CH1089" i="6"/>
  <c r="CH1090" i="6"/>
  <c r="CH1091" i="6"/>
  <c r="CH1092" i="6"/>
  <c r="CH1093" i="6"/>
  <c r="CH1094" i="6"/>
  <c r="CH1095" i="6"/>
  <c r="CH1096" i="6"/>
  <c r="CH1097" i="6"/>
  <c r="CH1098" i="6"/>
  <c r="CH1099" i="6"/>
  <c r="CH1100" i="6"/>
  <c r="CH1101" i="6"/>
  <c r="CH1102" i="6"/>
  <c r="CH1103" i="6"/>
  <c r="CH1104" i="6"/>
  <c r="CH1105" i="6"/>
  <c r="CH1106" i="6"/>
  <c r="CH1107" i="6"/>
  <c r="CH1108" i="6"/>
  <c r="CH1109" i="6"/>
  <c r="CH1110" i="6"/>
  <c r="CH1111" i="6"/>
  <c r="CH1112" i="6"/>
  <c r="CH1113" i="6"/>
  <c r="CH1114" i="6"/>
  <c r="CH1115" i="6"/>
  <c r="CH1116" i="6"/>
  <c r="CH1117" i="6"/>
  <c r="CH1118" i="6"/>
  <c r="CH1119" i="6"/>
  <c r="CH1120" i="6"/>
  <c r="CH1121" i="6"/>
  <c r="CH1122" i="6"/>
  <c r="CH1123" i="6"/>
  <c r="CH1124" i="6"/>
  <c r="CH1125" i="6"/>
  <c r="CH1126" i="6"/>
  <c r="CH1127" i="6"/>
  <c r="CH1128" i="6"/>
  <c r="CH1129" i="6"/>
  <c r="CH1130" i="6"/>
  <c r="CH1131" i="6"/>
  <c r="CH1132" i="6"/>
  <c r="CH1133" i="6"/>
  <c r="CH1134" i="6"/>
  <c r="CH1135" i="6"/>
  <c r="CH1136" i="6"/>
  <c r="CH1137" i="6"/>
  <c r="CH1138" i="6"/>
  <c r="CH1139" i="6"/>
  <c r="CH1140" i="6"/>
  <c r="CH1141" i="6"/>
  <c r="CH1142" i="6"/>
  <c r="CH1143" i="6"/>
  <c r="CH1144" i="6"/>
  <c r="CH1145" i="6"/>
  <c r="CH1146" i="6"/>
  <c r="CH1147" i="6"/>
  <c r="CH1148" i="6"/>
  <c r="CH1149" i="6"/>
  <c r="CH1150" i="6"/>
  <c r="CH1151" i="6"/>
  <c r="CH1152" i="6"/>
  <c r="CH1153" i="6"/>
  <c r="CH1154" i="6"/>
  <c r="CH1155" i="6"/>
  <c r="CH1156" i="6"/>
  <c r="CH1157" i="6"/>
  <c r="CH1158" i="6"/>
  <c r="CH1159" i="6"/>
  <c r="CH1160" i="6"/>
  <c r="CH1161" i="6"/>
  <c r="CH1162" i="6"/>
  <c r="CH1163" i="6"/>
  <c r="CH1164" i="6"/>
  <c r="CH1165" i="6"/>
  <c r="CH1166" i="6"/>
  <c r="CH1167" i="6"/>
  <c r="CH1168" i="6"/>
  <c r="CH1169" i="6"/>
  <c r="CH1170" i="6"/>
  <c r="CH1171" i="6"/>
  <c r="CH1172" i="6"/>
  <c r="CH1173" i="6"/>
  <c r="CH1174" i="6"/>
  <c r="CH1175" i="6"/>
  <c r="CH1176" i="6"/>
  <c r="CH1177" i="6"/>
  <c r="CH1178" i="6"/>
  <c r="CH1179" i="6"/>
  <c r="CH1180" i="6"/>
  <c r="CH1181" i="6"/>
  <c r="CH1182" i="6"/>
  <c r="CH1183" i="6"/>
  <c r="CH1184" i="6"/>
  <c r="CH1185" i="6"/>
  <c r="CH1186" i="6"/>
  <c r="CH1187" i="6"/>
  <c r="CH1188" i="6"/>
  <c r="CH1189" i="6"/>
  <c r="CH1190" i="6"/>
  <c r="CH1191" i="6"/>
  <c r="CH1192" i="6"/>
  <c r="CH1193" i="6"/>
  <c r="CH1194" i="6"/>
  <c r="CH1195" i="6"/>
  <c r="CH1196" i="6"/>
  <c r="CH1197" i="6"/>
  <c r="CH1198" i="6"/>
  <c r="CH1199" i="6"/>
  <c r="CH1200" i="6"/>
  <c r="CH1201" i="6"/>
  <c r="CH1202" i="6"/>
  <c r="CH1203" i="6"/>
  <c r="CH1204" i="6"/>
  <c r="CH1205" i="6"/>
  <c r="CH1206" i="6"/>
  <c r="CH1207" i="6"/>
  <c r="CH1208" i="6"/>
  <c r="CH1209" i="6"/>
  <c r="CH1210" i="6"/>
  <c r="CH1211" i="6"/>
  <c r="CH1212" i="6"/>
  <c r="CH1213" i="6"/>
  <c r="CH1214" i="6"/>
  <c r="CH1215" i="6"/>
  <c r="CH1216" i="6"/>
  <c r="CH1217" i="6"/>
  <c r="CH1218" i="6"/>
  <c r="CH1219" i="6"/>
  <c r="CH1220" i="6"/>
  <c r="CH1221" i="6"/>
  <c r="CH1222" i="6"/>
  <c r="CH1223" i="6"/>
  <c r="CH1224" i="6"/>
  <c r="CH1225" i="6"/>
  <c r="CH1226" i="6"/>
  <c r="CH1227" i="6"/>
  <c r="CH1228" i="6"/>
  <c r="CH1229" i="6"/>
  <c r="CH1230" i="6"/>
  <c r="CH1231" i="6"/>
  <c r="CH1232" i="6"/>
  <c r="CH1233" i="6"/>
  <c r="CH1234" i="6"/>
  <c r="CH1235" i="6"/>
  <c r="CH1236" i="6"/>
  <c r="CH1237" i="6"/>
  <c r="CH1238" i="6"/>
  <c r="CH1239" i="6"/>
  <c r="CH1240" i="6"/>
  <c r="CH1241" i="6"/>
  <c r="CH1242" i="6"/>
  <c r="CH1243" i="6"/>
  <c r="CH1244" i="6"/>
  <c r="CH1245" i="6"/>
  <c r="CH1246" i="6"/>
  <c r="CH1247" i="6"/>
  <c r="CH1248" i="6"/>
  <c r="CH1249" i="6"/>
  <c r="CH1250" i="6"/>
  <c r="CH1251" i="6"/>
  <c r="CH1252" i="6"/>
  <c r="CH1253" i="6"/>
  <c r="CH1254" i="6"/>
  <c r="CH1255" i="6"/>
  <c r="CH1256" i="6"/>
  <c r="CH1257" i="6"/>
  <c r="CH1258" i="6"/>
  <c r="CH1259" i="6"/>
  <c r="CH1260" i="6"/>
  <c r="CH1261" i="6"/>
  <c r="CH1262" i="6"/>
  <c r="CH1263" i="6"/>
  <c r="CH1264" i="6"/>
  <c r="CH1265" i="6"/>
  <c r="CH1266" i="6"/>
  <c r="CH1267" i="6"/>
  <c r="CH1268" i="6"/>
  <c r="CH1269" i="6"/>
  <c r="CH1270" i="6"/>
  <c r="CH1271" i="6"/>
  <c r="CH1272" i="6"/>
  <c r="CH1273" i="6"/>
  <c r="CH1274" i="6"/>
  <c r="CH1275" i="6"/>
  <c r="CH1276" i="6"/>
  <c r="CH1277" i="6"/>
  <c r="CH1278" i="6"/>
  <c r="CH1279" i="6"/>
  <c r="CH1280" i="6"/>
  <c r="CH1281" i="6"/>
  <c r="CH1282" i="6"/>
  <c r="CH1283" i="6"/>
  <c r="CH1284" i="6"/>
  <c r="CH1285" i="6"/>
  <c r="CH1286" i="6"/>
  <c r="CH1287" i="6"/>
  <c r="CH1288" i="6"/>
  <c r="CH1289" i="6"/>
  <c r="CH1290" i="6"/>
  <c r="CH1291" i="6"/>
  <c r="CH1292" i="6"/>
  <c r="CH1293" i="6"/>
  <c r="CH1294" i="6"/>
  <c r="CH1295" i="6"/>
  <c r="CH1296" i="6"/>
  <c r="CH1297" i="6"/>
  <c r="CH1298" i="6"/>
  <c r="CH1299" i="6"/>
  <c r="CH1300" i="6"/>
  <c r="CH1301" i="6"/>
  <c r="CH1302" i="6"/>
  <c r="CH1303" i="6"/>
  <c r="CH1304" i="6"/>
  <c r="CH1305" i="6"/>
  <c r="CH1306" i="6"/>
  <c r="CH1307" i="6"/>
  <c r="CH1308" i="6"/>
  <c r="CH1309" i="6"/>
  <c r="CH1310" i="6"/>
  <c r="CH1311" i="6"/>
  <c r="CH1312" i="6"/>
  <c r="CH1313" i="6"/>
  <c r="CH1314" i="6"/>
  <c r="CH1315" i="6"/>
  <c r="CH1316" i="6"/>
  <c r="CH1317" i="6"/>
  <c r="CH1318" i="6"/>
  <c r="CH1319" i="6"/>
  <c r="CH1320" i="6"/>
  <c r="CH1321" i="6"/>
  <c r="CH1322" i="6"/>
  <c r="CH1323" i="6"/>
  <c r="CH1324" i="6"/>
  <c r="CH1325" i="6"/>
  <c r="CH1326" i="6"/>
  <c r="CH1327" i="6"/>
  <c r="CH1328" i="6"/>
  <c r="CH1329" i="6"/>
  <c r="CH1330" i="6"/>
  <c r="CH1331" i="6"/>
  <c r="CH1332" i="6"/>
  <c r="CH1333" i="6"/>
  <c r="CH1334" i="6"/>
  <c r="CH1335" i="6"/>
  <c r="CH1336" i="6"/>
  <c r="CH1337" i="6"/>
  <c r="CH1338" i="6"/>
  <c r="CH1339" i="6"/>
  <c r="CH1340" i="6"/>
  <c r="CH1341" i="6"/>
  <c r="CH1342" i="6"/>
  <c r="CH1343" i="6"/>
  <c r="CH1344" i="6"/>
  <c r="CH1345" i="6"/>
  <c r="CH1346" i="6"/>
  <c r="CH1347" i="6"/>
  <c r="CH1348" i="6"/>
  <c r="CH1349" i="6"/>
  <c r="CH1350" i="6"/>
  <c r="CH1351" i="6"/>
  <c r="CH1352" i="6"/>
  <c r="CH1353" i="6"/>
  <c r="CH1354" i="6"/>
  <c r="CH1355" i="6"/>
  <c r="CH1356" i="6"/>
  <c r="CH1357" i="6"/>
  <c r="CH1358" i="6"/>
  <c r="CH1359" i="6"/>
  <c r="CH1360" i="6"/>
  <c r="CH1361" i="6"/>
  <c r="CH1362" i="6"/>
  <c r="CH1363" i="6"/>
  <c r="CH1364" i="6"/>
  <c r="CH1365" i="6"/>
  <c r="CH1366" i="6"/>
  <c r="CH1367" i="6"/>
  <c r="CH1368" i="6"/>
  <c r="CH1369" i="6"/>
  <c r="CH1370" i="6"/>
  <c r="CH1371" i="6"/>
  <c r="CH1372" i="6"/>
  <c r="CH1373" i="6"/>
  <c r="CH1374" i="6"/>
  <c r="CH1375" i="6"/>
  <c r="CH1376" i="6"/>
  <c r="CH1377" i="6"/>
  <c r="CH1378" i="6"/>
  <c r="CH1379" i="6"/>
  <c r="CH1380" i="6"/>
  <c r="CH1381" i="6"/>
  <c r="CH1382" i="6"/>
  <c r="CH1383" i="6"/>
  <c r="CH1384" i="6"/>
  <c r="CH1385" i="6"/>
  <c r="CH1386" i="6"/>
  <c r="CH1387" i="6"/>
  <c r="CH1388" i="6"/>
  <c r="CH1389" i="6"/>
  <c r="CH1390" i="6"/>
  <c r="CH1391" i="6"/>
  <c r="CH1392" i="6"/>
  <c r="CH1393" i="6"/>
  <c r="CH1394" i="6"/>
  <c r="CH1395" i="6"/>
  <c r="CH1396" i="6"/>
  <c r="CH1397" i="6"/>
  <c r="CH1398" i="6"/>
  <c r="CH1399" i="6"/>
  <c r="CH1400" i="6"/>
  <c r="CH1401" i="6"/>
  <c r="CH1402" i="6"/>
  <c r="CH1403" i="6"/>
  <c r="CH1404" i="6"/>
  <c r="CH1405" i="6"/>
  <c r="CH1406" i="6"/>
  <c r="CH1407" i="6"/>
  <c r="CH1408" i="6"/>
  <c r="CH1409" i="6"/>
  <c r="CH1410" i="6"/>
  <c r="CH1411" i="6"/>
  <c r="CH1412" i="6"/>
  <c r="CH1413" i="6"/>
  <c r="CH1414" i="6"/>
  <c r="CH1415" i="6"/>
  <c r="CH1416" i="6"/>
  <c r="CH1417" i="6"/>
  <c r="CH1418" i="6"/>
  <c r="CH1419" i="6"/>
  <c r="CH1420" i="6"/>
  <c r="CH1421" i="6"/>
  <c r="CH1422" i="6"/>
  <c r="CH1423" i="6"/>
  <c r="CH1424" i="6"/>
  <c r="CH1425" i="6"/>
  <c r="CH1426" i="6"/>
  <c r="CH1427" i="6"/>
  <c r="CH1428" i="6"/>
  <c r="CH1429" i="6"/>
  <c r="CH1430" i="6"/>
  <c r="CH1431" i="6"/>
  <c r="CH1432" i="6"/>
  <c r="CH1433" i="6"/>
  <c r="CH1434" i="6"/>
  <c r="CH1435" i="6"/>
  <c r="CH1436" i="6"/>
  <c r="CH1437" i="6"/>
  <c r="CH1438" i="6"/>
  <c r="CH1439" i="6"/>
  <c r="CH1440" i="6"/>
  <c r="CH1441" i="6"/>
  <c r="CH1442" i="6"/>
  <c r="CH1443" i="6"/>
  <c r="CH1444" i="6"/>
  <c r="CH1445" i="6"/>
  <c r="CH1446" i="6"/>
  <c r="CH1447" i="6"/>
  <c r="CH1448" i="6"/>
  <c r="CH1449" i="6"/>
  <c r="CH1450" i="6"/>
  <c r="CH1451" i="6"/>
  <c r="CH1452" i="6"/>
  <c r="CH1453" i="6"/>
  <c r="CH1454" i="6"/>
  <c r="CH1455" i="6"/>
  <c r="CH1456" i="6"/>
  <c r="CH1457" i="6"/>
  <c r="CH1458" i="6"/>
  <c r="CH1459" i="6"/>
  <c r="CH1460" i="6"/>
  <c r="CH1461" i="6"/>
  <c r="CH1462" i="6"/>
  <c r="CH1463" i="6"/>
  <c r="CH1464" i="6"/>
  <c r="CH1465" i="6"/>
  <c r="CH1466" i="6"/>
  <c r="CH1467" i="6"/>
  <c r="CH1468" i="6"/>
  <c r="CH1469" i="6"/>
  <c r="CH1470" i="6"/>
  <c r="CH1471" i="6"/>
  <c r="CH1472" i="6"/>
  <c r="CH1473" i="6"/>
  <c r="CH1474" i="6"/>
  <c r="CH1475" i="6"/>
  <c r="CH1476" i="6"/>
  <c r="CH1477" i="6"/>
  <c r="CH1478" i="6"/>
  <c r="CH1479" i="6"/>
  <c r="CH1480" i="6"/>
  <c r="CH1481" i="6"/>
  <c r="CH1482" i="6"/>
  <c r="CH1483" i="6"/>
  <c r="CH1484" i="6"/>
  <c r="CH1485" i="6"/>
  <c r="CH1486" i="6"/>
  <c r="CH1487" i="6"/>
  <c r="CH1488" i="6"/>
  <c r="CH1489" i="6"/>
  <c r="CH1490" i="6"/>
  <c r="CH1491" i="6"/>
  <c r="CH1492" i="6"/>
  <c r="CH1493" i="6"/>
  <c r="CH1494" i="6"/>
  <c r="CH1495" i="6"/>
  <c r="CH1496" i="6"/>
  <c r="CH1497" i="6"/>
  <c r="CH1498" i="6"/>
  <c r="CH1499" i="6"/>
  <c r="CH1500" i="6"/>
  <c r="CH1501" i="6"/>
  <c r="CH1502" i="6"/>
  <c r="CH1503" i="6"/>
  <c r="CH1504" i="6"/>
  <c r="CH1505" i="6"/>
  <c r="CH1506" i="6"/>
  <c r="CH1507" i="6"/>
  <c r="CH1508" i="6"/>
  <c r="CH1509" i="6"/>
  <c r="CH1510" i="6"/>
  <c r="CH1511" i="6"/>
  <c r="CH1512" i="6"/>
  <c r="CH1513" i="6"/>
  <c r="CH1514" i="6"/>
  <c r="CH1515" i="6"/>
  <c r="CH1516" i="6"/>
  <c r="CH1517" i="6"/>
  <c r="CH1518" i="6"/>
  <c r="CH1519" i="6"/>
  <c r="CH1520" i="6"/>
  <c r="CH1521" i="6"/>
  <c r="CH1522" i="6"/>
  <c r="CH1523" i="6"/>
  <c r="CH1524" i="6"/>
  <c r="CH1525" i="6"/>
  <c r="CH1526" i="6"/>
  <c r="CH1527" i="6"/>
  <c r="CH1528" i="6"/>
  <c r="CH1529" i="6"/>
  <c r="CH1530" i="6"/>
  <c r="CH1531" i="6"/>
  <c r="CH1532" i="6"/>
  <c r="CH1533" i="6"/>
  <c r="CH1534" i="6"/>
  <c r="CH1535" i="6"/>
  <c r="CH1536" i="6"/>
  <c r="CH1537" i="6"/>
  <c r="CH1538" i="6"/>
  <c r="CH1539" i="6"/>
  <c r="CH1540" i="6"/>
  <c r="CH1541" i="6"/>
  <c r="CH1542" i="6"/>
  <c r="CH1543" i="6"/>
  <c r="CH1544" i="6"/>
  <c r="CH1545" i="6"/>
  <c r="CH1546" i="6"/>
  <c r="CH1547" i="6"/>
  <c r="CH1548" i="6"/>
  <c r="CH1549" i="6"/>
  <c r="CH1550" i="6"/>
  <c r="CH1551" i="6"/>
  <c r="CH1552" i="6"/>
  <c r="CH1553" i="6"/>
  <c r="CH1554" i="6"/>
  <c r="CH1555" i="6"/>
  <c r="CH1556" i="6"/>
  <c r="CH1557" i="6"/>
  <c r="CH1558" i="6"/>
  <c r="CH1559" i="6"/>
  <c r="CH1560" i="6"/>
  <c r="CH1561" i="6"/>
  <c r="CH1562" i="6"/>
  <c r="CH1563" i="6"/>
  <c r="CH1564" i="6"/>
  <c r="CH1565" i="6"/>
  <c r="CH1566" i="6"/>
  <c r="CH1567" i="6"/>
  <c r="CH1568" i="6"/>
  <c r="CH1569" i="6"/>
  <c r="CH1570" i="6"/>
  <c r="CH1571" i="6"/>
  <c r="CH1572" i="6"/>
  <c r="CH1573" i="6"/>
  <c r="CH1574" i="6"/>
  <c r="CH1575" i="6"/>
  <c r="CH1576" i="6"/>
  <c r="CH1577" i="6"/>
  <c r="CH1578" i="6"/>
  <c r="CH1579" i="6"/>
  <c r="CH1580" i="6"/>
  <c r="CH1581" i="6"/>
  <c r="CH1582" i="6"/>
  <c r="CH1583" i="6"/>
  <c r="CH1584" i="6"/>
  <c r="CH1585" i="6"/>
  <c r="CH1586" i="6"/>
  <c r="CH1587" i="6"/>
  <c r="CH1588" i="6"/>
  <c r="CH1589" i="6"/>
  <c r="CH1590" i="6"/>
  <c r="CH1591" i="6"/>
  <c r="CH1592" i="6"/>
  <c r="CH1593" i="6"/>
  <c r="CH1594" i="6"/>
  <c r="CH1595" i="6"/>
  <c r="CH1596" i="6"/>
  <c r="CH1597" i="6"/>
  <c r="CH1598" i="6"/>
  <c r="CH1599" i="6"/>
  <c r="CH1600" i="6"/>
  <c r="CH1601" i="6"/>
  <c r="CH1602" i="6"/>
  <c r="CH1603" i="6"/>
  <c r="CH1604" i="6"/>
  <c r="CH1605" i="6"/>
  <c r="CH1606" i="6"/>
  <c r="CH1607" i="6"/>
  <c r="CH1608" i="6"/>
  <c r="CH1609" i="6"/>
  <c r="CH1610" i="6"/>
  <c r="CH1611" i="6"/>
  <c r="CH1612" i="6"/>
  <c r="CH1613" i="6"/>
  <c r="CH1614" i="6"/>
  <c r="CH1615" i="6"/>
  <c r="CH1616" i="6"/>
  <c r="CH1617" i="6"/>
  <c r="CH1618" i="6"/>
  <c r="CH1619" i="6"/>
  <c r="CH1620" i="6"/>
  <c r="CH1621" i="6"/>
  <c r="CH1622" i="6"/>
  <c r="CH1623" i="6"/>
  <c r="CH1624" i="6"/>
  <c r="CH1625" i="6"/>
  <c r="CH1626" i="6"/>
  <c r="CH1627" i="6"/>
  <c r="CH1628" i="6"/>
  <c r="CH1629" i="6"/>
  <c r="CH1630" i="6"/>
  <c r="CH1631" i="6"/>
  <c r="CH1632" i="6"/>
  <c r="CH1633" i="6"/>
  <c r="CH1634" i="6"/>
  <c r="CH1635" i="6"/>
  <c r="CH1636" i="6"/>
  <c r="CH1637" i="6"/>
  <c r="CH1638" i="6"/>
  <c r="CH1639" i="6"/>
  <c r="CH1640" i="6"/>
  <c r="CH1641" i="6"/>
  <c r="CH1642" i="6"/>
  <c r="CH1643" i="6"/>
  <c r="CH1644" i="6"/>
  <c r="CH1645" i="6"/>
  <c r="CH1646" i="6"/>
  <c r="CH1647" i="6"/>
  <c r="CH1648" i="6"/>
  <c r="CH1649" i="6"/>
  <c r="CH1650" i="6"/>
  <c r="CH1651" i="6"/>
  <c r="CH1652" i="6"/>
  <c r="CH1653" i="6"/>
  <c r="CH1654" i="6"/>
  <c r="CH1655" i="6"/>
  <c r="CH1656" i="6"/>
  <c r="CH1657" i="6"/>
  <c r="CH1658" i="6"/>
  <c r="CH1659" i="6"/>
  <c r="CH1660" i="6"/>
  <c r="CH1661" i="6"/>
  <c r="CH1662" i="6"/>
  <c r="CH1663" i="6"/>
  <c r="CH1664" i="6"/>
  <c r="CH1665" i="6"/>
  <c r="CH1666" i="6"/>
  <c r="CH1667" i="6"/>
  <c r="CH1668" i="6"/>
  <c r="CH1669" i="6"/>
  <c r="CH1670" i="6"/>
  <c r="CH1671" i="6"/>
  <c r="CH1672" i="6"/>
  <c r="CH1673" i="6"/>
  <c r="CH1674" i="6"/>
  <c r="CH1675" i="6"/>
  <c r="CH1676" i="6"/>
  <c r="CH1677" i="6"/>
  <c r="CH1678" i="6"/>
  <c r="CH1679" i="6"/>
  <c r="CH1680" i="6"/>
  <c r="CH1681" i="6"/>
  <c r="CH1682" i="6"/>
  <c r="CH1683" i="6"/>
  <c r="CH1684" i="6"/>
  <c r="CH1685" i="6"/>
  <c r="CH1686" i="6"/>
  <c r="CH1687" i="6"/>
  <c r="CH1688" i="6"/>
  <c r="CH1689" i="6"/>
  <c r="CH1690" i="6"/>
  <c r="CH1691" i="6"/>
  <c r="CH1692" i="6"/>
  <c r="CH1693" i="6"/>
  <c r="CH1694" i="6"/>
  <c r="CH1695" i="6"/>
  <c r="CH1696" i="6"/>
  <c r="CH1697" i="6"/>
  <c r="CH1698" i="6"/>
  <c r="CH1699" i="6"/>
  <c r="CH1700" i="6"/>
  <c r="CH1701" i="6"/>
  <c r="CH1702" i="6"/>
  <c r="CH1703" i="6"/>
  <c r="CH1704" i="6"/>
  <c r="CH1705" i="6"/>
  <c r="CH1706" i="6"/>
  <c r="CH1707" i="6"/>
  <c r="CH1708" i="6"/>
  <c r="CH1709" i="6"/>
  <c r="CH1710" i="6"/>
  <c r="CH1711" i="6"/>
  <c r="CH1712" i="6"/>
  <c r="CH1713" i="6"/>
  <c r="CH1714" i="6"/>
  <c r="CH1715" i="6"/>
  <c r="CH1716" i="6"/>
  <c r="CH1717" i="6"/>
  <c r="CH1718" i="6"/>
  <c r="CH1719" i="6"/>
  <c r="CH1720" i="6"/>
  <c r="CH1721" i="6"/>
  <c r="CH1722" i="6"/>
  <c r="CH1723" i="6"/>
  <c r="CH1724" i="6"/>
  <c r="CH1725" i="6"/>
  <c r="CH1726" i="6"/>
  <c r="CH1727" i="6"/>
  <c r="CH1728" i="6"/>
  <c r="CH1729" i="6"/>
  <c r="CH1730" i="6"/>
  <c r="CH1731" i="6"/>
  <c r="CH1732" i="6"/>
  <c r="CH1733" i="6"/>
  <c r="CH1734" i="6"/>
  <c r="CH1735" i="6"/>
  <c r="CH1736" i="6"/>
  <c r="CH1737" i="6"/>
  <c r="CH1738" i="6"/>
  <c r="CH1739" i="6"/>
  <c r="CH1740" i="6"/>
  <c r="CH1741" i="6"/>
  <c r="CH1742" i="6"/>
  <c r="CH1743" i="6"/>
  <c r="CH1744" i="6"/>
  <c r="CH1745" i="6"/>
  <c r="CH1746" i="6"/>
  <c r="CH1747" i="6"/>
  <c r="CH1748" i="6"/>
  <c r="CH1749" i="6"/>
  <c r="CH1750" i="6"/>
  <c r="CH1751" i="6"/>
  <c r="CH1752" i="6"/>
  <c r="CH1753" i="6"/>
  <c r="CH1754" i="6"/>
  <c r="CH1755" i="6"/>
  <c r="CH1756" i="6"/>
  <c r="CH1757" i="6"/>
  <c r="CH1758" i="6"/>
  <c r="CH1759" i="6"/>
  <c r="CH1760" i="6"/>
  <c r="CH1761" i="6"/>
  <c r="CH1762" i="6"/>
  <c r="CH1763" i="6"/>
  <c r="CH1764" i="6"/>
  <c r="CH1765" i="6"/>
  <c r="CH1766" i="6"/>
  <c r="CH1767" i="6"/>
  <c r="CH1768" i="6"/>
  <c r="CH1769" i="6"/>
  <c r="CH1770" i="6"/>
  <c r="CH1771" i="6"/>
  <c r="CH1772" i="6"/>
  <c r="CH1773" i="6"/>
  <c r="CH1774" i="6"/>
  <c r="CH1775" i="6"/>
  <c r="CH1776" i="6"/>
  <c r="CH1777" i="6"/>
  <c r="CH1778" i="6"/>
  <c r="CH1779" i="6"/>
  <c r="CH1780" i="6"/>
  <c r="CH1781" i="6"/>
  <c r="CH1782" i="6"/>
  <c r="CH1783" i="6"/>
  <c r="CH1784" i="6"/>
  <c r="CH1785" i="6"/>
  <c r="CH1786" i="6"/>
  <c r="CH1787" i="6"/>
  <c r="CH1788" i="6"/>
  <c r="CH1789" i="6"/>
  <c r="CH1790" i="6"/>
  <c r="CH1791" i="6"/>
  <c r="CH1792" i="6"/>
  <c r="CH1793" i="6"/>
  <c r="CH1794" i="6"/>
  <c r="CH1795" i="6"/>
  <c r="CH1796" i="6"/>
  <c r="CH1797" i="6"/>
  <c r="CH1798" i="6"/>
  <c r="CH1799" i="6"/>
  <c r="CH1800" i="6"/>
  <c r="CH1801" i="6"/>
  <c r="CH1802" i="6"/>
  <c r="CH1803" i="6"/>
  <c r="CH1804" i="6"/>
  <c r="CH1805" i="6"/>
  <c r="CH1806" i="6"/>
  <c r="CH1807" i="6"/>
  <c r="CH1808" i="6"/>
  <c r="CH1809" i="6"/>
  <c r="CH1810" i="6"/>
  <c r="CH1811" i="6"/>
  <c r="CH1812" i="6"/>
  <c r="CH1813" i="6"/>
  <c r="CH1814" i="6"/>
  <c r="CH1815" i="6"/>
  <c r="CH1816" i="6"/>
  <c r="CH1817" i="6"/>
  <c r="CH1818" i="6"/>
  <c r="CH1819" i="6"/>
  <c r="CH1820" i="6"/>
  <c r="CH1821" i="6"/>
  <c r="CH1822" i="6"/>
  <c r="CH1823" i="6"/>
  <c r="CH1824" i="6"/>
  <c r="CH1825" i="6"/>
  <c r="CH1826" i="6"/>
  <c r="CH1827" i="6"/>
  <c r="CH1828" i="6"/>
  <c r="CH1829" i="6"/>
  <c r="CH1830" i="6"/>
  <c r="CH1831" i="6"/>
  <c r="CH1832" i="6"/>
  <c r="CH1833" i="6"/>
  <c r="CH1834" i="6"/>
  <c r="CH1835" i="6"/>
  <c r="CH1836" i="6"/>
  <c r="CH1837" i="6"/>
  <c r="CH1838" i="6"/>
  <c r="CH1839" i="6"/>
  <c r="CH1840" i="6"/>
  <c r="CH1841" i="6"/>
  <c r="CH1842" i="6"/>
  <c r="CH1843" i="6"/>
  <c r="CH1844" i="6"/>
  <c r="CH1845" i="6"/>
  <c r="CH1846" i="6"/>
  <c r="CH1847" i="6"/>
  <c r="CH1848" i="6"/>
  <c r="CH1849" i="6"/>
  <c r="CH1850" i="6"/>
  <c r="CH1851" i="6"/>
  <c r="CH1852" i="6"/>
  <c r="CH1853" i="6"/>
  <c r="CH1854" i="6"/>
  <c r="CH1855" i="6"/>
  <c r="CH1856" i="6"/>
  <c r="CH1857" i="6"/>
  <c r="CH1858" i="6"/>
  <c r="CH1859" i="6"/>
  <c r="CH1860" i="6"/>
  <c r="CH1861" i="6"/>
  <c r="CH1862" i="6"/>
  <c r="CH1863" i="6"/>
  <c r="CH1864" i="6"/>
  <c r="CH1865" i="6"/>
  <c r="CH1866" i="6"/>
  <c r="CH1867" i="6"/>
  <c r="CH1868" i="6"/>
  <c r="CH1869" i="6"/>
  <c r="CH1870" i="6"/>
  <c r="CH1871" i="6"/>
  <c r="CH1872" i="6"/>
  <c r="CH1873" i="6"/>
  <c r="CH1874" i="6"/>
  <c r="CH1875" i="6"/>
  <c r="CH1876" i="6"/>
  <c r="CH1877" i="6"/>
  <c r="CH1878" i="6"/>
  <c r="CH1879" i="6"/>
  <c r="CH1880" i="6"/>
  <c r="CH1881" i="6"/>
  <c r="CH1882" i="6"/>
  <c r="CH1883" i="6"/>
  <c r="CH1884" i="6"/>
  <c r="CH1885" i="6"/>
  <c r="CH1886" i="6"/>
  <c r="CH1887" i="6"/>
  <c r="CH1888" i="6"/>
  <c r="CH1889" i="6"/>
  <c r="CH1890" i="6"/>
  <c r="CH1891" i="6"/>
  <c r="CH1892" i="6"/>
  <c r="CH1893" i="6"/>
  <c r="CH1894" i="6"/>
  <c r="CH1895" i="6"/>
  <c r="CH1896" i="6"/>
  <c r="CH1897" i="6"/>
  <c r="CH1898" i="6"/>
  <c r="CH1899" i="6"/>
  <c r="CH1900" i="6"/>
  <c r="CH1901" i="6"/>
  <c r="CH1902" i="6"/>
  <c r="CH1903" i="6"/>
  <c r="CH1904" i="6"/>
  <c r="CH1905" i="6"/>
  <c r="CH1906" i="6"/>
  <c r="CH1907" i="6"/>
  <c r="CH1908" i="6"/>
  <c r="CH1909" i="6"/>
  <c r="CH1910" i="6"/>
  <c r="CH1911" i="6"/>
  <c r="CH1912" i="6"/>
  <c r="CH1913" i="6"/>
  <c r="CH1914" i="6"/>
  <c r="CH1915" i="6"/>
  <c r="CH1916" i="6"/>
  <c r="CH1917" i="6"/>
  <c r="CH1918" i="6"/>
  <c r="CH1919" i="6"/>
  <c r="CH1920" i="6"/>
  <c r="CH1921" i="6"/>
  <c r="CH1922" i="6"/>
  <c r="CH1923" i="6"/>
  <c r="CH1924" i="6"/>
  <c r="CH1925" i="6"/>
  <c r="CH1926" i="6"/>
  <c r="CH1927" i="6"/>
  <c r="CH1928" i="6"/>
  <c r="CH1929" i="6"/>
  <c r="CH1930" i="6"/>
  <c r="CH1931" i="6"/>
  <c r="CH1932" i="6"/>
  <c r="CH1933" i="6"/>
  <c r="CH1934" i="6"/>
  <c r="CH1935" i="6"/>
  <c r="CH1936" i="6"/>
  <c r="CH1937" i="6"/>
  <c r="CH1938" i="6"/>
  <c r="CH1939" i="6"/>
  <c r="CH1940" i="6"/>
  <c r="CH1941" i="6"/>
  <c r="CH1942" i="6"/>
  <c r="CH1943" i="6"/>
  <c r="CH1944" i="6"/>
  <c r="CH1945" i="6"/>
  <c r="CH1946" i="6"/>
  <c r="CH1947" i="6"/>
  <c r="CH1948" i="6"/>
  <c r="CH1949" i="6"/>
  <c r="CH1950" i="6"/>
  <c r="CH1951" i="6"/>
  <c r="CH1952" i="6"/>
  <c r="CH1953" i="6"/>
  <c r="CH1954" i="6"/>
  <c r="CH1955" i="6"/>
  <c r="CH1956" i="6"/>
  <c r="CH1957" i="6"/>
  <c r="CH1958" i="6"/>
  <c r="CH1959" i="6"/>
  <c r="CH1960" i="6"/>
  <c r="CH1961" i="6"/>
  <c r="CH1962" i="6"/>
  <c r="CH1963" i="6"/>
  <c r="CH1964" i="6"/>
  <c r="CH1965" i="6"/>
  <c r="CH1966" i="6"/>
  <c r="CH1967" i="6"/>
  <c r="CH1968" i="6"/>
  <c r="CH1969" i="6"/>
  <c r="CH1970" i="6"/>
  <c r="CH1971" i="6"/>
  <c r="CH1972" i="6"/>
  <c r="CH1973" i="6"/>
  <c r="CH1974" i="6"/>
  <c r="CH1975" i="6"/>
  <c r="CH1976" i="6"/>
  <c r="CH1977" i="6"/>
  <c r="CH1978" i="6"/>
  <c r="CH1979" i="6"/>
  <c r="CH1980" i="6"/>
  <c r="CH1981" i="6"/>
  <c r="CH1982" i="6"/>
  <c r="CH1983" i="6"/>
  <c r="CH1984" i="6"/>
  <c r="CH1985" i="6"/>
  <c r="CH1986" i="6"/>
  <c r="CH1987" i="6"/>
  <c r="CH1988" i="6"/>
  <c r="CH1989" i="6"/>
  <c r="CH1990" i="6"/>
  <c r="CH1991" i="6"/>
  <c r="CH1992" i="6"/>
  <c r="CH1993" i="6"/>
  <c r="CH1994" i="6"/>
  <c r="CH1995" i="6"/>
  <c r="CH1996" i="6"/>
  <c r="CH1997" i="6"/>
  <c r="CH1998" i="6"/>
  <c r="CH1999" i="6"/>
  <c r="CH2000" i="6"/>
  <c r="CH2001" i="6"/>
  <c r="CH2002" i="6"/>
  <c r="CH2003" i="6"/>
  <c r="CH2004" i="6"/>
  <c r="CH2005" i="6"/>
  <c r="CH2006" i="6"/>
  <c r="CH2007" i="6"/>
  <c r="CH2008" i="6"/>
  <c r="CH2009" i="6"/>
  <c r="CH2010" i="6"/>
  <c r="CH2011" i="6"/>
  <c r="CH2012" i="6"/>
  <c r="CH2013" i="6"/>
  <c r="CH2014" i="6"/>
  <c r="CH2015" i="6"/>
  <c r="CH2016" i="6"/>
  <c r="CH2017" i="6"/>
  <c r="CH2018" i="6"/>
  <c r="CH2019" i="6"/>
  <c r="CH2020" i="6"/>
  <c r="CH2021" i="6"/>
  <c r="CH2022" i="6"/>
  <c r="CH2023" i="6"/>
  <c r="CH2024" i="6"/>
  <c r="CH2025" i="6"/>
  <c r="CH2026" i="6"/>
  <c r="CH2027" i="6"/>
  <c r="CH2028" i="6"/>
  <c r="CH2029" i="6"/>
  <c r="CH2030" i="6"/>
  <c r="CH2031" i="6"/>
  <c r="CH2032" i="6"/>
  <c r="CH2033" i="6"/>
  <c r="CH2034" i="6"/>
  <c r="CH2035" i="6"/>
  <c r="CH2036" i="6"/>
  <c r="CH2037" i="6"/>
  <c r="CH2038" i="6"/>
  <c r="CH2039" i="6"/>
  <c r="CH2040" i="6"/>
  <c r="CH2041" i="6"/>
  <c r="CH2042" i="6"/>
  <c r="CH2043" i="6"/>
  <c r="CH2044" i="6"/>
  <c r="CH2045" i="6"/>
  <c r="CH2046" i="6"/>
  <c r="CH2047" i="6"/>
  <c r="CH2048" i="6"/>
  <c r="CH2049" i="6"/>
  <c r="CH2050" i="6"/>
  <c r="CH2051" i="6"/>
  <c r="CH2052" i="6"/>
  <c r="CH2053" i="6"/>
  <c r="CH2054" i="6"/>
  <c r="CH2055" i="6"/>
  <c r="CH2056" i="6"/>
  <c r="CH2057" i="6"/>
  <c r="CH2058" i="6"/>
  <c r="CH2059" i="6"/>
  <c r="CH2060" i="6"/>
  <c r="CH2061" i="6"/>
  <c r="CH2062" i="6"/>
  <c r="CH2063" i="6"/>
  <c r="CH2064" i="6"/>
  <c r="CH2065" i="6"/>
  <c r="CH2066" i="6"/>
  <c r="CH2067" i="6"/>
  <c r="CH2068" i="6"/>
  <c r="CH2069" i="6"/>
  <c r="CH2070" i="6"/>
  <c r="CH2071" i="6"/>
  <c r="CH2072" i="6"/>
  <c r="CH2073" i="6"/>
  <c r="CH2074" i="6"/>
  <c r="CH2075" i="6"/>
  <c r="CH2076" i="6"/>
  <c r="CH2077" i="6"/>
  <c r="CH2078" i="6"/>
  <c r="CH2079" i="6"/>
  <c r="CH2080" i="6"/>
  <c r="CH2081" i="6"/>
  <c r="CH2082" i="6"/>
  <c r="CH2083" i="6"/>
  <c r="CH2084" i="6"/>
  <c r="CH2085" i="6"/>
  <c r="CH2086" i="6"/>
  <c r="CH2087" i="6"/>
  <c r="CH2088" i="6"/>
  <c r="CH2089" i="6"/>
  <c r="CH2090" i="6"/>
  <c r="CH2091" i="6"/>
  <c r="CH2092" i="6"/>
  <c r="CH2093" i="6"/>
  <c r="CH2094" i="6"/>
  <c r="CH2095" i="6"/>
  <c r="CH2096" i="6"/>
  <c r="CH2097" i="6"/>
  <c r="CH2098" i="6"/>
  <c r="CH2099" i="6"/>
  <c r="CH2100" i="6"/>
  <c r="CH2101" i="6"/>
  <c r="CH2102" i="6"/>
  <c r="CH2103" i="6"/>
  <c r="CH2104" i="6"/>
  <c r="CH2105" i="6"/>
  <c r="CH2106" i="6"/>
  <c r="CH2107" i="6"/>
  <c r="CH2108" i="6"/>
  <c r="CH2109" i="6"/>
  <c r="CH2110" i="6"/>
  <c r="CH2111" i="6"/>
  <c r="CH2112" i="6"/>
  <c r="CH2113" i="6"/>
  <c r="CH2114" i="6"/>
  <c r="CH2115" i="6"/>
  <c r="CH2116" i="6"/>
  <c r="CH2117" i="6"/>
  <c r="CH2118" i="6"/>
  <c r="CH2119" i="6"/>
  <c r="CH2120" i="6"/>
  <c r="CH2121" i="6"/>
  <c r="CH2122" i="6"/>
  <c r="CH2123" i="6"/>
  <c r="CH2124" i="6"/>
  <c r="CH2125" i="6"/>
  <c r="CH2126" i="6"/>
  <c r="CH2127" i="6"/>
  <c r="CH2128" i="6"/>
  <c r="CH2129" i="6"/>
  <c r="CH2130" i="6"/>
  <c r="CH2131" i="6"/>
  <c r="CH2132" i="6"/>
  <c r="CH2133" i="6"/>
  <c r="CH2134" i="6"/>
  <c r="CH2135" i="6"/>
  <c r="CH2136" i="6"/>
  <c r="CH2137" i="6"/>
  <c r="CH2138" i="6"/>
  <c r="CH2139" i="6"/>
  <c r="CH2140" i="6"/>
  <c r="CH2141" i="6"/>
  <c r="CH2142" i="6"/>
  <c r="CH2143" i="6"/>
  <c r="CH2144" i="6"/>
  <c r="CH2145" i="6"/>
  <c r="CH2146" i="6"/>
  <c r="CH2147" i="6"/>
  <c r="CH2148" i="6"/>
  <c r="CH2149" i="6"/>
  <c r="CH2150" i="6"/>
  <c r="CH2151" i="6"/>
  <c r="CH2152" i="6"/>
  <c r="CH2153" i="6"/>
  <c r="CH2154" i="6"/>
  <c r="CH2155" i="6"/>
  <c r="CH2156" i="6"/>
  <c r="CH2157" i="6"/>
  <c r="CH2158" i="6"/>
  <c r="CH2159" i="6"/>
  <c r="CH2160" i="6"/>
  <c r="CH2161" i="6"/>
  <c r="CH2162" i="6"/>
  <c r="CH2163" i="6"/>
  <c r="CH2164" i="6"/>
  <c r="CH2165" i="6"/>
  <c r="CH2166" i="6"/>
  <c r="CH2167" i="6"/>
  <c r="CH2168" i="6"/>
  <c r="CH2169" i="6"/>
  <c r="CH2170" i="6"/>
  <c r="CH2171" i="6"/>
  <c r="CH2172" i="6"/>
  <c r="CH2173" i="6"/>
  <c r="CH2174" i="6"/>
  <c r="CH2175" i="6"/>
  <c r="CH2176" i="6"/>
  <c r="CH2177" i="6"/>
  <c r="CH2178" i="6"/>
  <c r="CH2179" i="6"/>
  <c r="CH2180" i="6"/>
  <c r="CH2181" i="6"/>
  <c r="CH2182" i="6"/>
  <c r="CH2183" i="6"/>
  <c r="CH2184" i="6"/>
  <c r="CH2185" i="6"/>
  <c r="CH2186" i="6"/>
  <c r="CH2187" i="6"/>
  <c r="CH2188" i="6"/>
  <c r="CH2189" i="6"/>
  <c r="CH2190" i="6"/>
  <c r="CH2191" i="6"/>
  <c r="CH2192" i="6"/>
  <c r="CH2193" i="6"/>
  <c r="CH2194" i="6"/>
  <c r="CH2195" i="6"/>
  <c r="CH2196" i="6"/>
  <c r="CH2197" i="6"/>
  <c r="CH2198" i="6"/>
  <c r="CH2199" i="6"/>
  <c r="CH2200" i="6"/>
  <c r="CH2201" i="6"/>
  <c r="CH2202" i="6"/>
  <c r="CH2203" i="6"/>
  <c r="CH2204" i="6"/>
  <c r="CH2205" i="6"/>
  <c r="CH2206" i="6"/>
  <c r="CH2207" i="6"/>
  <c r="CH2208" i="6"/>
  <c r="CH2209" i="6"/>
  <c r="CH2210" i="6"/>
  <c r="CH2211" i="6"/>
  <c r="CH2212" i="6"/>
  <c r="CH2213" i="6"/>
  <c r="CH2214" i="6"/>
  <c r="CH2215" i="6"/>
  <c r="CH2216" i="6"/>
  <c r="CH2217" i="6"/>
  <c r="CH2218" i="6"/>
  <c r="CH2219" i="6"/>
  <c r="CH2220" i="6"/>
  <c r="CH2221" i="6"/>
  <c r="CH2222" i="6"/>
  <c r="CH2223" i="6"/>
  <c r="CH2224" i="6"/>
  <c r="CH2225" i="6"/>
  <c r="CH2226" i="6"/>
  <c r="CH2227" i="6"/>
  <c r="CH2228" i="6"/>
  <c r="CH2229" i="6"/>
  <c r="CH2230" i="6"/>
  <c r="CH2231" i="6"/>
  <c r="CH2232" i="6"/>
  <c r="CH2233" i="6"/>
  <c r="CH2234" i="6"/>
  <c r="CH2235" i="6"/>
  <c r="CH2236" i="6"/>
  <c r="CH2237" i="6"/>
  <c r="CH2238" i="6"/>
  <c r="CH2239" i="6"/>
  <c r="CH2240" i="6"/>
  <c r="CH2241" i="6"/>
  <c r="CH2242" i="6"/>
  <c r="CH2243" i="6"/>
  <c r="CH2244" i="6"/>
  <c r="CH2245" i="6"/>
  <c r="CH2246" i="6"/>
  <c r="CH2247" i="6"/>
  <c r="CH2248" i="6"/>
  <c r="CH2249" i="6"/>
  <c r="CH2250" i="6"/>
  <c r="CH2251" i="6"/>
  <c r="CH2252" i="6"/>
  <c r="CH2253" i="6"/>
  <c r="CH2254" i="6"/>
  <c r="CH2255" i="6"/>
  <c r="CH2256" i="6"/>
  <c r="CH2257" i="6"/>
  <c r="CH2258" i="6"/>
  <c r="CH2259" i="6"/>
  <c r="CH2260" i="6"/>
  <c r="CH2261" i="6"/>
  <c r="CH2262" i="6"/>
  <c r="CH2263" i="6"/>
  <c r="CH2264" i="6"/>
  <c r="CH2265" i="6"/>
  <c r="CH2266" i="6"/>
  <c r="CH2267" i="6"/>
  <c r="CH2268" i="6"/>
  <c r="CH2269" i="6"/>
  <c r="CH2270" i="6"/>
  <c r="CH2271" i="6"/>
  <c r="CH2272" i="6"/>
  <c r="CH2273" i="6"/>
  <c r="CH2274" i="6"/>
  <c r="CH2275" i="6"/>
  <c r="CH2276" i="6"/>
  <c r="CH2277" i="6"/>
  <c r="CH2278" i="6"/>
  <c r="CH2279" i="6"/>
  <c r="CH2280" i="6"/>
  <c r="CH2281" i="6"/>
  <c r="CH2282" i="6"/>
  <c r="CH2283" i="6"/>
  <c r="CH2284" i="6"/>
  <c r="CH2285" i="6"/>
  <c r="CH2286" i="6"/>
  <c r="CH2287" i="6"/>
  <c r="CH2288" i="6"/>
  <c r="CH2289" i="6"/>
  <c r="CH2290" i="6"/>
  <c r="CH2291" i="6"/>
  <c r="CH2292" i="6"/>
  <c r="CH2293" i="6"/>
  <c r="CH2294" i="6"/>
  <c r="CH2295" i="6"/>
  <c r="CH2296" i="6"/>
  <c r="CH2297" i="6"/>
  <c r="CH2298" i="6"/>
  <c r="CH2299" i="6"/>
  <c r="CH2300" i="6"/>
  <c r="CH2301" i="6"/>
  <c r="CH2302" i="6"/>
  <c r="CH2303" i="6"/>
  <c r="CH2304" i="6"/>
  <c r="CH2305" i="6"/>
  <c r="CH2306" i="6"/>
  <c r="CH2307" i="6"/>
  <c r="CH2308" i="6"/>
  <c r="CH2309" i="6"/>
  <c r="CH2310" i="6"/>
  <c r="CH2311" i="6"/>
  <c r="CH2312" i="6"/>
  <c r="CH2313" i="6"/>
  <c r="CH2314" i="6"/>
  <c r="CH2315" i="6"/>
  <c r="CH2316" i="6"/>
  <c r="CH2317" i="6"/>
  <c r="CH2318" i="6"/>
  <c r="CH2319" i="6"/>
  <c r="CH2320" i="6"/>
  <c r="CH2321" i="6"/>
  <c r="CH2322" i="6"/>
  <c r="CH2323" i="6"/>
  <c r="CH2324" i="6"/>
  <c r="CH2325" i="6"/>
  <c r="CH2326" i="6"/>
  <c r="CH2327" i="6"/>
  <c r="CH2328" i="6"/>
  <c r="CH2329" i="6"/>
  <c r="CH2330" i="6"/>
  <c r="CH2331" i="6"/>
  <c r="CH2332" i="6"/>
  <c r="CH2333" i="6"/>
  <c r="CH2334" i="6"/>
  <c r="CH2335" i="6"/>
  <c r="CH2336" i="6"/>
  <c r="CH2337" i="6"/>
  <c r="CH2338" i="6"/>
  <c r="CH2339" i="6"/>
  <c r="CH2340" i="6"/>
  <c r="CH2341" i="6"/>
  <c r="CH2342" i="6"/>
  <c r="CH2343" i="6"/>
  <c r="CH2344" i="6"/>
  <c r="CH2345" i="6"/>
  <c r="CH2346" i="6"/>
  <c r="CH2347" i="6"/>
  <c r="CH2348" i="6"/>
  <c r="CH2349" i="6"/>
  <c r="CH2350" i="6"/>
  <c r="CH2351" i="6"/>
  <c r="CH2352" i="6"/>
  <c r="CH2353" i="6"/>
  <c r="CH2354" i="6"/>
  <c r="CH2355" i="6"/>
  <c r="CH2356" i="6"/>
  <c r="CH2357" i="6"/>
  <c r="CH2358" i="6"/>
  <c r="CH2359" i="6"/>
  <c r="CH2360" i="6"/>
  <c r="CH2361" i="6"/>
  <c r="CH2362" i="6"/>
  <c r="CH2363" i="6"/>
  <c r="CH2364" i="6"/>
  <c r="CH2365" i="6"/>
  <c r="CH2366" i="6"/>
  <c r="CH2367" i="6"/>
  <c r="CH2368" i="6"/>
  <c r="CH2369" i="6"/>
  <c r="CH2370" i="6"/>
  <c r="CH2371" i="6"/>
  <c r="CH2372" i="6"/>
  <c r="CH2373" i="6"/>
  <c r="CH2374" i="6"/>
  <c r="CH2375" i="6"/>
  <c r="CH2376" i="6"/>
  <c r="CH2377" i="6"/>
  <c r="CH2378" i="6"/>
  <c r="CH2379" i="6"/>
  <c r="CH2380" i="6"/>
  <c r="CH2381" i="6"/>
  <c r="CH2382" i="6"/>
  <c r="CH2383" i="6"/>
  <c r="CH2384" i="6"/>
  <c r="CH2385" i="6"/>
  <c r="CH2386" i="6"/>
  <c r="CH2387" i="6"/>
  <c r="CH2388" i="6"/>
  <c r="CH2389" i="6"/>
  <c r="CH2390" i="6"/>
  <c r="CH2391" i="6"/>
  <c r="CH2392" i="6"/>
  <c r="CH2393" i="6"/>
  <c r="CH2394" i="6"/>
  <c r="CH2395" i="6"/>
  <c r="CH2396" i="6"/>
  <c r="CH2397" i="6"/>
  <c r="CH2398" i="6"/>
  <c r="CH2399" i="6"/>
  <c r="CH2400" i="6"/>
  <c r="CH2401" i="6"/>
  <c r="CH2402" i="6"/>
  <c r="CH2403" i="6"/>
  <c r="CH2404" i="6"/>
  <c r="CH2405" i="6"/>
  <c r="CH2406" i="6"/>
  <c r="CH2407" i="6"/>
  <c r="CH2408" i="6"/>
  <c r="CH2409" i="6"/>
  <c r="CH2410" i="6"/>
  <c r="CH2411" i="6"/>
  <c r="CH2412" i="6"/>
  <c r="CH2413" i="6"/>
  <c r="CH2414" i="6"/>
  <c r="CH2415" i="6"/>
  <c r="CH2416" i="6"/>
  <c r="CH2417" i="6"/>
  <c r="CH2418" i="6"/>
  <c r="CH2419" i="6"/>
  <c r="CH2420" i="6"/>
  <c r="CH2421" i="6"/>
  <c r="CH2422" i="6"/>
  <c r="CH2423" i="6"/>
  <c r="CH2424" i="6"/>
  <c r="CH2425" i="6"/>
  <c r="CH2426" i="6"/>
  <c r="CH2427" i="6"/>
  <c r="CH2428" i="6"/>
  <c r="CH2429" i="6"/>
  <c r="CH2430" i="6"/>
  <c r="CH2431" i="6"/>
  <c r="CH2432" i="6"/>
  <c r="CH2433" i="6"/>
  <c r="CH2434" i="6"/>
  <c r="CH2435" i="6"/>
  <c r="CH2436" i="6"/>
  <c r="CH2437" i="6"/>
  <c r="CH2438" i="6"/>
  <c r="CH2439" i="6"/>
  <c r="CH2440" i="6"/>
  <c r="CH2441" i="6"/>
  <c r="CH2442" i="6"/>
  <c r="CH2443" i="6"/>
  <c r="CH2444" i="6"/>
  <c r="CH2445" i="6"/>
  <c r="CH2446" i="6"/>
  <c r="CH2447" i="6"/>
  <c r="CH2448" i="6"/>
  <c r="CH2449" i="6"/>
  <c r="CH2450" i="6"/>
  <c r="CH2451" i="6"/>
  <c r="CH2452" i="6"/>
  <c r="CH2453" i="6"/>
  <c r="CH2454" i="6"/>
  <c r="CH2455" i="6"/>
  <c r="CH2456" i="6"/>
  <c r="CH2457" i="6"/>
  <c r="CH2458" i="6"/>
  <c r="CH2459" i="6"/>
  <c r="CH2460" i="6"/>
  <c r="CH2461" i="6"/>
  <c r="CH2462" i="6"/>
  <c r="CH2463" i="6"/>
  <c r="CH2464" i="6"/>
  <c r="CH2465" i="6"/>
  <c r="CH2466" i="6"/>
  <c r="CH2467" i="6"/>
  <c r="CH2468" i="6"/>
  <c r="CH2469" i="6"/>
  <c r="CH2470" i="6"/>
  <c r="CH2471" i="6"/>
  <c r="CH2472" i="6"/>
  <c r="CH2473" i="6"/>
  <c r="CH2474" i="6"/>
  <c r="CH2475" i="6"/>
  <c r="CH2476" i="6"/>
  <c r="CH2477" i="6"/>
  <c r="CH2478" i="6"/>
  <c r="CH2479" i="6"/>
  <c r="CH2480" i="6"/>
  <c r="CH2481" i="6"/>
  <c r="CH2482" i="6"/>
  <c r="CH2483" i="6"/>
  <c r="CH2484" i="6"/>
  <c r="CH2485" i="6"/>
  <c r="CH2486" i="6"/>
  <c r="CH2487" i="6"/>
  <c r="CH2488" i="6"/>
  <c r="CH2489" i="6"/>
  <c r="CH2490" i="6"/>
  <c r="CH2491" i="6"/>
  <c r="CH2492" i="6"/>
  <c r="CH2493" i="6"/>
  <c r="CH2494" i="6"/>
  <c r="CH2495" i="6"/>
  <c r="CH2496" i="6"/>
  <c r="CH2497" i="6"/>
  <c r="CH2498" i="6"/>
  <c r="CH2499" i="6"/>
  <c r="CH2500" i="6"/>
  <c r="CH2501" i="6"/>
  <c r="CH2502" i="6"/>
  <c r="CH2503" i="6"/>
  <c r="CH2504" i="6"/>
  <c r="CH2505" i="6"/>
  <c r="CH2506" i="6"/>
  <c r="CH2507" i="6"/>
  <c r="CH2508" i="6"/>
  <c r="CH2509" i="6"/>
  <c r="CH2510" i="6"/>
  <c r="CH2511" i="6"/>
  <c r="CH2512" i="6"/>
  <c r="CH2513" i="6"/>
  <c r="CH2514" i="6"/>
  <c r="CH2515" i="6"/>
  <c r="CH2516" i="6"/>
  <c r="CH2517" i="6"/>
  <c r="CH2518" i="6"/>
  <c r="CH2519" i="6"/>
  <c r="CH2520" i="6"/>
  <c r="CH2521" i="6"/>
  <c r="CH2522" i="6"/>
  <c r="CH2523" i="6"/>
  <c r="CH2524" i="6"/>
  <c r="CH2525" i="6"/>
  <c r="CH2526" i="6"/>
  <c r="CH2527" i="6"/>
  <c r="CH2528" i="6"/>
  <c r="CH2529" i="6"/>
  <c r="CH2530" i="6"/>
  <c r="CH2531" i="6"/>
  <c r="CH2532" i="6"/>
  <c r="CH2533" i="6"/>
  <c r="CH2534" i="6"/>
  <c r="CH2535" i="6"/>
  <c r="CH2536" i="6"/>
  <c r="CH2537" i="6"/>
  <c r="CH2538" i="6"/>
  <c r="CH2539" i="6"/>
  <c r="CH2540" i="6"/>
  <c r="CH2541" i="6"/>
  <c r="CH2542" i="6"/>
  <c r="CH2543" i="6"/>
  <c r="CH2544" i="6"/>
  <c r="CH2545" i="6"/>
  <c r="CH2546" i="6"/>
  <c r="CH2547" i="6"/>
  <c r="CH2548" i="6"/>
  <c r="CH2549" i="6"/>
  <c r="CH2550" i="6"/>
  <c r="CH2551" i="6"/>
  <c r="CH2552" i="6"/>
  <c r="CH2553" i="6"/>
  <c r="CH2554" i="6"/>
  <c r="CH2555" i="6"/>
  <c r="CH2556" i="6"/>
  <c r="CH2557" i="6"/>
  <c r="CH2558" i="6"/>
  <c r="CH2559" i="6"/>
  <c r="CH2560" i="6"/>
  <c r="CH2561" i="6"/>
  <c r="CH2562" i="6"/>
  <c r="CH2563" i="6"/>
  <c r="CH2564" i="6"/>
  <c r="CH2565" i="6"/>
  <c r="CH2566" i="6"/>
  <c r="CH2567" i="6"/>
  <c r="CH2568" i="6"/>
  <c r="CH2569" i="6"/>
  <c r="CH2570" i="6"/>
  <c r="CH2571" i="6"/>
  <c r="CH2572" i="6"/>
  <c r="CH2573" i="6"/>
  <c r="CH2574" i="6"/>
  <c r="CH2575" i="6"/>
  <c r="CH2576" i="6"/>
  <c r="CH2577" i="6"/>
  <c r="CH2578" i="6"/>
  <c r="CH2579" i="6"/>
  <c r="CH2580" i="6"/>
  <c r="CH2581" i="6"/>
  <c r="CH2582" i="6"/>
  <c r="CH2583" i="6"/>
  <c r="CH2584" i="6"/>
  <c r="CH2585" i="6"/>
  <c r="CH2586" i="6"/>
  <c r="CH2587" i="6"/>
  <c r="CH2588" i="6"/>
  <c r="CH2589" i="6"/>
  <c r="CH2590" i="6"/>
  <c r="CH2591" i="6"/>
  <c r="CH2592" i="6"/>
  <c r="CH2593" i="6"/>
  <c r="CH2594" i="6"/>
  <c r="CH2595" i="6"/>
  <c r="CH2596" i="6"/>
  <c r="CH2597" i="6"/>
  <c r="CH2598" i="6"/>
  <c r="CH2599" i="6"/>
  <c r="CH2600" i="6"/>
  <c r="CH2601" i="6"/>
  <c r="CH2602" i="6"/>
  <c r="CH2603" i="6"/>
  <c r="CH2604" i="6"/>
  <c r="CH2605" i="6"/>
  <c r="CH2606" i="6"/>
  <c r="CH2607" i="6"/>
  <c r="CH2608" i="6"/>
  <c r="CH2609" i="6"/>
  <c r="CH2610" i="6"/>
  <c r="CH2611" i="6"/>
  <c r="CH2612" i="6"/>
  <c r="CH2613" i="6"/>
  <c r="CH2614" i="6"/>
  <c r="CH2615" i="6"/>
  <c r="CH2616" i="6"/>
  <c r="CH2617" i="6"/>
  <c r="CH2618" i="6"/>
  <c r="CH2619" i="6"/>
  <c r="CH2620" i="6"/>
  <c r="CH2621" i="6"/>
  <c r="CH2622" i="6"/>
  <c r="CH2623" i="6"/>
  <c r="CH2624" i="6"/>
  <c r="CH2625" i="6"/>
  <c r="CH2626" i="6"/>
  <c r="CH2627" i="6"/>
  <c r="CH2628" i="6"/>
  <c r="CH2629" i="6"/>
  <c r="CH2630" i="6"/>
  <c r="CH2631" i="6"/>
  <c r="CH2632" i="6"/>
  <c r="CH2633" i="6"/>
  <c r="CH2634" i="6"/>
  <c r="CH2635" i="6"/>
  <c r="CH2636" i="6"/>
  <c r="CH2637" i="6"/>
  <c r="CH2638" i="6"/>
  <c r="CH2639" i="6"/>
  <c r="CH2640" i="6"/>
  <c r="CH2641" i="6"/>
  <c r="CH2642" i="6"/>
  <c r="CH2643" i="6"/>
  <c r="CH2644" i="6"/>
  <c r="CH2645" i="6"/>
  <c r="CH2646" i="6"/>
  <c r="CH2647" i="6"/>
  <c r="CH2648" i="6"/>
  <c r="CH2649" i="6"/>
  <c r="CH2650" i="6"/>
  <c r="CH2651" i="6"/>
  <c r="CH2652" i="6"/>
  <c r="CH2653" i="6"/>
  <c r="CH2654" i="6"/>
  <c r="CH2655" i="6"/>
  <c r="CH2656" i="6"/>
  <c r="CH2657" i="6"/>
  <c r="CH2658" i="6"/>
  <c r="CH2659" i="6"/>
  <c r="CH2660" i="6"/>
  <c r="CH2661" i="6"/>
  <c r="CH2662" i="6"/>
  <c r="CH2663" i="6"/>
  <c r="CH2664" i="6"/>
  <c r="CH2665" i="6"/>
  <c r="CH2666" i="6"/>
  <c r="CH2667" i="6"/>
  <c r="CH2668" i="6"/>
  <c r="CH2669" i="6"/>
  <c r="CH2670" i="6"/>
  <c r="CH2671" i="6"/>
  <c r="CH2672" i="6"/>
  <c r="CH2673" i="6"/>
  <c r="CH2674" i="6"/>
  <c r="CH2675" i="6"/>
  <c r="CH2676" i="6"/>
  <c r="CH2677" i="6"/>
  <c r="CH2678" i="6"/>
  <c r="CH2679" i="6"/>
  <c r="CH2680" i="6"/>
  <c r="CH2681" i="6"/>
  <c r="CH2682" i="6"/>
  <c r="CH2683" i="6"/>
  <c r="CH2684" i="6"/>
  <c r="CH2685" i="6"/>
  <c r="CH2686" i="6"/>
  <c r="CH2687" i="6"/>
  <c r="CH2688" i="6"/>
  <c r="CH2689" i="6"/>
  <c r="CH2690" i="6"/>
  <c r="CH2691" i="6"/>
  <c r="CH2692" i="6"/>
  <c r="CH2693" i="6"/>
  <c r="CH2694" i="6"/>
  <c r="CH2695" i="6"/>
  <c r="CH2696" i="6"/>
  <c r="CH2697" i="6"/>
  <c r="CH2698" i="6"/>
  <c r="CH2699" i="6"/>
  <c r="CH2700" i="6"/>
  <c r="CH2701" i="6"/>
  <c r="CH2702" i="6"/>
  <c r="CH2703" i="6"/>
  <c r="CH2704" i="6"/>
  <c r="CH2705" i="6"/>
  <c r="CH2706" i="6"/>
  <c r="CH2707" i="6"/>
  <c r="CH2708" i="6"/>
  <c r="CH2709" i="6"/>
  <c r="CH2710" i="6"/>
  <c r="CH2711" i="6"/>
  <c r="CH2712" i="6"/>
  <c r="CH2713" i="6"/>
  <c r="CH2714" i="6"/>
  <c r="CH2715" i="6"/>
  <c r="CH2716" i="6"/>
  <c r="CH2717" i="6"/>
  <c r="CH2718" i="6"/>
  <c r="CH2719" i="6"/>
  <c r="CH2720" i="6"/>
  <c r="CH2721" i="6"/>
  <c r="CH2722" i="6"/>
  <c r="CH2723" i="6"/>
  <c r="CH2724" i="6"/>
  <c r="CH2725" i="6"/>
  <c r="CH2726" i="6"/>
  <c r="CH2727" i="6"/>
  <c r="CH2728" i="6"/>
  <c r="CH2729" i="6"/>
  <c r="CH2730" i="6"/>
  <c r="CH2731" i="6"/>
  <c r="CH2732" i="6"/>
  <c r="CH2733" i="6"/>
  <c r="CH2734" i="6"/>
  <c r="CH2735" i="6"/>
  <c r="CH2736" i="6"/>
  <c r="CH2737" i="6"/>
  <c r="CH2738" i="6"/>
  <c r="CH2739" i="6"/>
  <c r="CH2740" i="6"/>
  <c r="CH2741" i="6"/>
  <c r="CH2742" i="6"/>
  <c r="CH2743" i="6"/>
  <c r="CH2744" i="6"/>
  <c r="CH2745" i="6"/>
  <c r="CH2746" i="6"/>
  <c r="CH2747" i="6"/>
  <c r="CH2748" i="6"/>
  <c r="CH2749" i="6"/>
  <c r="CH2750" i="6"/>
  <c r="CH2751" i="6"/>
  <c r="CH2752" i="6"/>
  <c r="CH2753" i="6"/>
  <c r="CH2754" i="6"/>
  <c r="CH2755" i="6"/>
  <c r="CH2756" i="6"/>
  <c r="CH2757" i="6"/>
  <c r="CH2758" i="6"/>
  <c r="CH2759" i="6"/>
  <c r="CH2760" i="6"/>
  <c r="CH2761" i="6"/>
  <c r="CH2762" i="6"/>
  <c r="CH2763" i="6"/>
  <c r="CH2764" i="6"/>
  <c r="CH2765" i="6"/>
  <c r="CH2766" i="6"/>
  <c r="CH2767" i="6"/>
  <c r="CH2768" i="6"/>
  <c r="CH2769" i="6"/>
  <c r="CH2770" i="6"/>
  <c r="CH2771" i="6"/>
  <c r="CH2772" i="6"/>
  <c r="CH2773" i="6"/>
  <c r="CH2774" i="6"/>
  <c r="CH2775" i="6"/>
  <c r="CH2776" i="6"/>
  <c r="CH2777" i="6"/>
  <c r="CH2778" i="6"/>
  <c r="CH2779" i="6"/>
  <c r="CH2780" i="6"/>
  <c r="CH2781" i="6"/>
  <c r="CH2782" i="6"/>
  <c r="CH2783" i="6"/>
  <c r="CH2784" i="6"/>
  <c r="CH2785" i="6"/>
  <c r="CH2786" i="6"/>
  <c r="CH2787" i="6"/>
  <c r="CH2788" i="6"/>
  <c r="CH2789" i="6"/>
  <c r="CH2790" i="6"/>
  <c r="CH2791" i="6"/>
  <c r="CH2792" i="6"/>
  <c r="CH2793" i="6"/>
  <c r="CH2794" i="6"/>
  <c r="CH2795" i="6"/>
  <c r="CH2796" i="6"/>
  <c r="CH2797" i="6"/>
  <c r="CH2798" i="6"/>
  <c r="CH2799" i="6"/>
  <c r="CH2800" i="6"/>
  <c r="CH2801" i="6"/>
  <c r="CH2802" i="6"/>
  <c r="CH2803" i="6"/>
  <c r="CH2804" i="6"/>
  <c r="CH2805" i="6"/>
  <c r="CH2806" i="6"/>
  <c r="CH2807" i="6"/>
  <c r="CH2808" i="6"/>
  <c r="CH2809" i="6"/>
  <c r="CH2810" i="6"/>
  <c r="CH2811" i="6"/>
  <c r="CH2812" i="6"/>
  <c r="CH2813" i="6"/>
  <c r="CH2814" i="6"/>
  <c r="CH2815" i="6"/>
  <c r="CH2816" i="6"/>
  <c r="CH2817" i="6"/>
  <c r="CH2818" i="6"/>
  <c r="CH2819" i="6"/>
  <c r="CH2820" i="6"/>
  <c r="CH2821" i="6"/>
  <c r="CH2822" i="6"/>
  <c r="CH2823" i="6"/>
  <c r="CH2824" i="6"/>
  <c r="CH2825" i="6"/>
  <c r="CH2826" i="6"/>
  <c r="CH2827" i="6"/>
  <c r="CH2828" i="6"/>
  <c r="CH2829" i="6"/>
  <c r="CH2830" i="6"/>
  <c r="CH2831" i="6"/>
  <c r="CH2832" i="6"/>
  <c r="CH2833" i="6"/>
  <c r="CH2834" i="6"/>
  <c r="CH2835" i="6"/>
  <c r="CH2836" i="6"/>
  <c r="CH2837" i="6"/>
  <c r="CH2838" i="6"/>
  <c r="CH2839" i="6"/>
  <c r="CH2840" i="6"/>
  <c r="CH2841" i="6"/>
  <c r="CH2842" i="6"/>
  <c r="CH2843" i="6"/>
  <c r="CH2844" i="6"/>
  <c r="CH2845" i="6"/>
  <c r="CH2846" i="6"/>
  <c r="CH2847" i="6"/>
  <c r="CH2848" i="6"/>
  <c r="CH2849" i="6"/>
  <c r="CH2850" i="6"/>
  <c r="CH2851" i="6"/>
  <c r="CH2852" i="6"/>
  <c r="CH2853" i="6"/>
  <c r="CH2854" i="6"/>
  <c r="CH2855" i="6"/>
  <c r="CH2856" i="6"/>
  <c r="CH2857" i="6"/>
  <c r="CH2858" i="6"/>
  <c r="CH2859" i="6"/>
  <c r="CH2860" i="6"/>
  <c r="CH2861" i="6"/>
  <c r="CH2862" i="6"/>
  <c r="CH2863" i="6"/>
  <c r="CH2864" i="6"/>
  <c r="CH2865" i="6"/>
  <c r="CH2866" i="6"/>
  <c r="CH2867" i="6"/>
  <c r="CH2868" i="6"/>
  <c r="CH2869" i="6"/>
  <c r="CH2870" i="6"/>
  <c r="CH2871" i="6"/>
  <c r="CH2872" i="6"/>
  <c r="CH2873" i="6"/>
  <c r="CH2874" i="6"/>
  <c r="CH2875" i="6"/>
  <c r="CH2876" i="6"/>
  <c r="CH2877" i="6"/>
  <c r="CH2878" i="6"/>
  <c r="CH2879" i="6"/>
  <c r="CH2880" i="6"/>
  <c r="CH2881" i="6"/>
  <c r="CH2882" i="6"/>
  <c r="CH2883" i="6"/>
  <c r="CH2884" i="6"/>
  <c r="CH2885" i="6"/>
  <c r="CH2886" i="6"/>
  <c r="CH2887" i="6"/>
  <c r="CH2888" i="6"/>
  <c r="CH2889" i="6"/>
  <c r="CH2890" i="6"/>
  <c r="CH2891" i="6"/>
  <c r="CH2892" i="6"/>
  <c r="CH2893" i="6"/>
  <c r="CH2894" i="6"/>
  <c r="CH2895" i="6"/>
  <c r="CH2896" i="6"/>
  <c r="CH2897" i="6"/>
  <c r="CH2898" i="6"/>
  <c r="CH2899" i="6"/>
  <c r="CH2900" i="6"/>
  <c r="CH2901" i="6"/>
  <c r="CH2902" i="6"/>
  <c r="CH2903" i="6"/>
  <c r="CH2904" i="6"/>
  <c r="CH2905" i="6"/>
  <c r="CH2906" i="6"/>
  <c r="CH2907" i="6"/>
  <c r="CH2908" i="6"/>
  <c r="CH2909" i="6"/>
  <c r="CH2910" i="6"/>
  <c r="CH2911" i="6"/>
  <c r="CH2912" i="6"/>
  <c r="CH2913" i="6"/>
  <c r="CH2914" i="6"/>
  <c r="CH2915" i="6"/>
  <c r="CH2916" i="6"/>
  <c r="CH2917" i="6"/>
  <c r="CH2918" i="6"/>
  <c r="CH2919" i="6"/>
  <c r="CH2920" i="6"/>
  <c r="CH2921" i="6"/>
  <c r="CH2922" i="6"/>
  <c r="CH2923" i="6"/>
  <c r="CH2924" i="6"/>
  <c r="CH2925" i="6"/>
  <c r="CH2926" i="6"/>
  <c r="CH2927" i="6"/>
  <c r="CH2928" i="6"/>
  <c r="CH2929" i="6"/>
  <c r="CH2930" i="6"/>
  <c r="CH2931" i="6"/>
  <c r="CH2932" i="6"/>
  <c r="CH2933" i="6"/>
  <c r="CH2934" i="6"/>
  <c r="CH2935" i="6"/>
  <c r="CH2936" i="6"/>
  <c r="CH2937" i="6"/>
  <c r="CH2938" i="6"/>
  <c r="CH2939" i="6"/>
  <c r="CH2940" i="6"/>
  <c r="CH2941" i="6"/>
  <c r="CH2942" i="6"/>
  <c r="CH2943" i="6"/>
  <c r="CH2944" i="6"/>
  <c r="CH2945" i="6"/>
  <c r="CH2946" i="6"/>
  <c r="CH2947" i="6"/>
  <c r="CH2948" i="6"/>
  <c r="CH2949" i="6"/>
  <c r="CH2950" i="6"/>
  <c r="CH2951" i="6"/>
  <c r="CH2952" i="6"/>
  <c r="CH2953" i="6"/>
  <c r="CH2954" i="6"/>
  <c r="CH2955" i="6"/>
  <c r="CH2956" i="6"/>
  <c r="CH2957" i="6"/>
  <c r="CH2958" i="6"/>
  <c r="CH2959" i="6"/>
  <c r="CH2960" i="6"/>
  <c r="CH2961" i="6"/>
  <c r="CH2962" i="6"/>
  <c r="CH2963" i="6"/>
  <c r="CH2964" i="6"/>
  <c r="CH2965" i="6"/>
  <c r="CH2966" i="6"/>
  <c r="CH2967" i="6"/>
  <c r="CH2968" i="6"/>
  <c r="CH2969" i="6"/>
  <c r="CH2970" i="6"/>
  <c r="CH2971" i="6"/>
  <c r="CH2972" i="6"/>
  <c r="CH2973" i="6"/>
  <c r="CH2974" i="6"/>
  <c r="CH2975" i="6"/>
  <c r="CH2976" i="6"/>
  <c r="CH2977" i="6"/>
  <c r="CH2978" i="6"/>
  <c r="CH2979" i="6"/>
  <c r="CH2980" i="6"/>
  <c r="CH2981" i="6"/>
  <c r="CH2982" i="6"/>
  <c r="CH2983" i="6"/>
  <c r="CH2984" i="6"/>
  <c r="CH2985" i="6"/>
  <c r="CH2986" i="6"/>
  <c r="CH2987" i="6"/>
  <c r="CH2988" i="6"/>
  <c r="CH2989" i="6"/>
  <c r="CH2990" i="6"/>
  <c r="CH2991" i="6"/>
  <c r="CH2992" i="6"/>
  <c r="CH2993" i="6"/>
  <c r="CH2994" i="6"/>
  <c r="CH2995" i="6"/>
  <c r="CH2996" i="6"/>
  <c r="CH2997" i="6"/>
  <c r="CH2998" i="6"/>
  <c r="CH2999" i="6"/>
  <c r="CH3000" i="6"/>
  <c r="CH3001" i="6"/>
  <c r="CH3002" i="6"/>
  <c r="CH3003" i="6"/>
  <c r="CH3004" i="6"/>
  <c r="CH3005" i="6"/>
  <c r="CH3006" i="6"/>
  <c r="CH3007" i="6"/>
  <c r="CH3008" i="6"/>
  <c r="CH3009" i="6"/>
  <c r="CH3010" i="6"/>
  <c r="CH3011" i="6"/>
  <c r="CH3012" i="6"/>
  <c r="CH3013" i="6"/>
  <c r="CH3014" i="6"/>
  <c r="CH3015" i="6"/>
  <c r="CH3016" i="6"/>
  <c r="CH3017" i="6"/>
  <c r="CH3018" i="6"/>
  <c r="CH3019" i="6"/>
  <c r="CH3020" i="6"/>
  <c r="CH3021" i="6"/>
  <c r="CH3022" i="6"/>
  <c r="CH3023" i="6"/>
  <c r="CH3024" i="6"/>
  <c r="CH3025" i="6"/>
  <c r="CH3026" i="6"/>
  <c r="CH3027" i="6"/>
  <c r="CH3028" i="6"/>
  <c r="CH3029" i="6"/>
  <c r="CH3030" i="6"/>
  <c r="CH3031" i="6"/>
  <c r="CH3032" i="6"/>
  <c r="CH3033" i="6"/>
  <c r="CH3034" i="6"/>
  <c r="CH3035" i="6"/>
  <c r="CH3036" i="6"/>
  <c r="CH3037" i="6"/>
  <c r="CH3038" i="6"/>
  <c r="CH3039" i="6"/>
  <c r="CH3040" i="6"/>
  <c r="CH3041" i="6"/>
  <c r="CH3042" i="6"/>
  <c r="CH3043" i="6"/>
  <c r="CH3044" i="6"/>
  <c r="CH3045" i="6"/>
  <c r="CH3046" i="6"/>
  <c r="CH3047" i="6"/>
  <c r="CH3048" i="6"/>
  <c r="CH3049" i="6"/>
  <c r="CH3050" i="6"/>
  <c r="CH3051" i="6"/>
  <c r="CH3052" i="6"/>
  <c r="CH3053" i="6"/>
  <c r="CH3054" i="6"/>
  <c r="CH3055" i="6"/>
  <c r="CH3056" i="6"/>
  <c r="CH3057" i="6"/>
  <c r="CH3058" i="6"/>
  <c r="CH3059" i="6"/>
  <c r="CH3060" i="6"/>
  <c r="CH3061" i="6"/>
  <c r="CH3062" i="6"/>
  <c r="CH3063" i="6"/>
  <c r="CH3064" i="6"/>
  <c r="CH3065" i="6"/>
  <c r="CH3066" i="6"/>
  <c r="CH3067" i="6"/>
  <c r="CH3068" i="6"/>
  <c r="CH3069" i="6"/>
  <c r="CH3070" i="6"/>
  <c r="CH3071" i="6"/>
  <c r="CH3072" i="6"/>
  <c r="CH3073" i="6"/>
  <c r="CH3074" i="6"/>
  <c r="CH3075" i="6"/>
  <c r="CH3076" i="6"/>
  <c r="CH3077" i="6"/>
  <c r="CH3078" i="6"/>
  <c r="CH3079" i="6"/>
  <c r="CH3080" i="6"/>
  <c r="CH3081" i="6"/>
  <c r="CH3082" i="6"/>
  <c r="CH3083" i="6"/>
  <c r="CH3084" i="6"/>
  <c r="CH3085" i="6"/>
  <c r="CH3086" i="6"/>
  <c r="CH3087" i="6"/>
  <c r="CH3088" i="6"/>
  <c r="CH3089" i="6"/>
  <c r="CH3090" i="6"/>
  <c r="CH3091" i="6"/>
  <c r="CH3092" i="6"/>
  <c r="CH3093" i="6"/>
  <c r="CH3094" i="6"/>
  <c r="CH3095" i="6"/>
  <c r="CH3096" i="6"/>
  <c r="CH3097" i="6"/>
  <c r="CH3098" i="6"/>
  <c r="CH3099" i="6"/>
  <c r="CH3100" i="6"/>
  <c r="CH3101" i="6"/>
  <c r="CH3102" i="6"/>
  <c r="CH3103" i="6"/>
  <c r="CH3104" i="6"/>
  <c r="CH3105" i="6"/>
  <c r="CH3106" i="6"/>
  <c r="CH3107" i="6"/>
  <c r="CH3108" i="6"/>
  <c r="CH3109" i="6"/>
  <c r="CH3110" i="6"/>
  <c r="CH3111" i="6"/>
  <c r="CH3112" i="6"/>
  <c r="CH3113" i="6"/>
  <c r="CH3114" i="6"/>
  <c r="CH3115" i="6"/>
  <c r="CH3116" i="6"/>
  <c r="CH3117" i="6"/>
  <c r="CH3118" i="6"/>
  <c r="CH3119" i="6"/>
  <c r="CH3120" i="6"/>
  <c r="CH3121" i="6"/>
  <c r="CH3122" i="6"/>
  <c r="CH3123" i="6"/>
  <c r="CH3124" i="6"/>
  <c r="CH3125" i="6"/>
  <c r="CH3126" i="6"/>
  <c r="CH3127" i="6"/>
  <c r="CH3128" i="6"/>
  <c r="CH3129" i="6"/>
  <c r="CH3130" i="6"/>
  <c r="CH3131" i="6"/>
  <c r="CH3132" i="6"/>
  <c r="CH3133" i="6"/>
  <c r="CH3134" i="6"/>
  <c r="CH3135" i="6"/>
  <c r="CH3136" i="6"/>
  <c r="CH3137" i="6"/>
  <c r="CH3138" i="6"/>
  <c r="CH3139" i="6"/>
  <c r="CH3140" i="6"/>
  <c r="CH3141" i="6"/>
  <c r="CH3142" i="6"/>
  <c r="CH3143" i="6"/>
  <c r="CH3144" i="6"/>
  <c r="CH3145" i="6"/>
  <c r="CH3146" i="6"/>
  <c r="CH3147" i="6"/>
  <c r="CH3148" i="6"/>
  <c r="CH3149" i="6"/>
  <c r="CH3150" i="6"/>
  <c r="CH3151" i="6"/>
  <c r="CH3152" i="6"/>
  <c r="CH3153" i="6"/>
  <c r="CH3154" i="6"/>
  <c r="CH3155" i="6"/>
  <c r="CH3156" i="6"/>
  <c r="CH3157" i="6"/>
  <c r="CH3158" i="6"/>
  <c r="CH3159" i="6"/>
  <c r="CH3160" i="6"/>
  <c r="CH3161" i="6"/>
  <c r="CH3162" i="6"/>
  <c r="CH3163" i="6"/>
  <c r="CH3164" i="6"/>
  <c r="CH3165" i="6"/>
  <c r="CH3166" i="6"/>
  <c r="CH3167" i="6"/>
  <c r="CH3168" i="6"/>
  <c r="CH3169" i="6"/>
  <c r="CH3170" i="6"/>
  <c r="CH3171" i="6"/>
  <c r="CH3172" i="6"/>
  <c r="CH3173" i="6"/>
  <c r="CH3174" i="6"/>
  <c r="CH3175" i="6"/>
  <c r="CH3176" i="6"/>
  <c r="CH3177" i="6"/>
  <c r="CH3178" i="6"/>
  <c r="CH3179" i="6"/>
  <c r="CH3180" i="6"/>
  <c r="CH3181" i="6"/>
  <c r="CH3182" i="6"/>
  <c r="CH3183" i="6"/>
  <c r="CH3184" i="6"/>
  <c r="CH3185" i="6"/>
  <c r="CH3186" i="6"/>
  <c r="CH3187" i="6"/>
  <c r="CH3188" i="6"/>
  <c r="CH3189" i="6"/>
  <c r="CH3190" i="6"/>
  <c r="CH3191" i="6"/>
  <c r="CH3192" i="6"/>
  <c r="CH3193" i="6"/>
  <c r="CH3194" i="6"/>
  <c r="CH3195" i="6"/>
  <c r="CH3196" i="6"/>
  <c r="CH3197" i="6"/>
  <c r="CH3198" i="6"/>
  <c r="CH3199" i="6"/>
  <c r="CH3200" i="6"/>
  <c r="CH3201" i="6"/>
  <c r="CH3202" i="6"/>
  <c r="CH3203" i="6"/>
  <c r="CH3204" i="6"/>
  <c r="CH3205" i="6"/>
  <c r="CH3206" i="6"/>
  <c r="CH3207" i="6"/>
  <c r="CH3208" i="6"/>
  <c r="CH3209" i="6"/>
  <c r="CH3210" i="6"/>
  <c r="CH3211" i="6"/>
  <c r="CH3212" i="6"/>
  <c r="CH3213" i="6"/>
  <c r="CH3214" i="6"/>
  <c r="CH3215" i="6"/>
  <c r="CH3216" i="6"/>
  <c r="CH3217" i="6"/>
  <c r="CH3218" i="6"/>
  <c r="CH3219" i="6"/>
  <c r="CH3220" i="6"/>
  <c r="CH3221" i="6"/>
  <c r="CH3222" i="6"/>
  <c r="CH3223" i="6"/>
  <c r="CH3224" i="6"/>
  <c r="CH3225" i="6"/>
  <c r="CH3226" i="6"/>
  <c r="CH3227" i="6"/>
  <c r="CH3228" i="6"/>
  <c r="CH3229" i="6"/>
  <c r="CH3230" i="6"/>
  <c r="CH3231" i="6"/>
  <c r="CH3232" i="6"/>
  <c r="CH3233" i="6"/>
  <c r="CH3234" i="6"/>
  <c r="CH3235" i="6"/>
  <c r="CH3236" i="6"/>
  <c r="CH3237" i="6"/>
  <c r="CH3238" i="6"/>
  <c r="CH3239" i="6"/>
  <c r="CH3240" i="6"/>
  <c r="CH3241" i="6"/>
  <c r="CH3242" i="6"/>
  <c r="CH3243" i="6"/>
  <c r="CH3244" i="6"/>
  <c r="CH3245" i="6"/>
  <c r="CH3246" i="6"/>
  <c r="CH3247" i="6"/>
  <c r="CH3248" i="6"/>
  <c r="CH3249" i="6"/>
  <c r="CH3250" i="6"/>
  <c r="CH3251" i="6"/>
  <c r="CH3252" i="6"/>
  <c r="CH3253" i="6"/>
  <c r="CH3254" i="6"/>
  <c r="CH3255" i="6"/>
  <c r="CH3256" i="6"/>
  <c r="CH3257" i="6"/>
  <c r="CH3258" i="6"/>
  <c r="CH3259" i="6"/>
  <c r="CH3260" i="6"/>
  <c r="CH3261" i="6"/>
  <c r="CH3262" i="6"/>
  <c r="CH3263" i="6"/>
  <c r="CH3264" i="6"/>
  <c r="CH3265" i="6"/>
  <c r="CH3266" i="6"/>
  <c r="CH3267" i="6"/>
  <c r="CH3268" i="6"/>
  <c r="CH3269" i="6"/>
  <c r="CH3270" i="6"/>
  <c r="CH3271" i="6"/>
  <c r="CH3272" i="6"/>
  <c r="CH3273" i="6"/>
  <c r="CH3274" i="6"/>
  <c r="CH3275" i="6"/>
  <c r="CH3276" i="6"/>
  <c r="CH3277" i="6"/>
  <c r="CH3278" i="6"/>
  <c r="CH3279" i="6"/>
  <c r="CH3280" i="6"/>
  <c r="CH3281" i="6"/>
  <c r="CH3282" i="6"/>
  <c r="CH3283" i="6"/>
  <c r="CH3284" i="6"/>
  <c r="CH3285" i="6"/>
  <c r="CH3286" i="6"/>
  <c r="CH3287" i="6"/>
  <c r="CH3288" i="6"/>
  <c r="CH3289" i="6"/>
  <c r="CH3290" i="6"/>
  <c r="CH3291" i="6"/>
  <c r="CH3292" i="6"/>
  <c r="CH3293" i="6"/>
  <c r="CH3294" i="6"/>
  <c r="CH3295" i="6"/>
  <c r="CH3296" i="6"/>
  <c r="CH3297" i="6"/>
  <c r="CH3298" i="6"/>
  <c r="CH3299" i="6"/>
  <c r="CH3300" i="6"/>
  <c r="CH3301" i="6"/>
  <c r="CH3302" i="6"/>
  <c r="CH3303" i="6"/>
  <c r="CH3304" i="6"/>
  <c r="CH3305" i="6"/>
  <c r="CH3306" i="6"/>
  <c r="CH3307" i="6"/>
  <c r="CH3308" i="6"/>
  <c r="CH3309" i="6"/>
  <c r="CH3310" i="6"/>
  <c r="CH3311" i="6"/>
  <c r="CH3312" i="6"/>
  <c r="CH3313" i="6"/>
  <c r="CH3314" i="6"/>
  <c r="CH3315" i="6"/>
  <c r="CH3316" i="6"/>
  <c r="CH3317" i="6"/>
  <c r="CH3318" i="6"/>
  <c r="CH3319" i="6"/>
  <c r="CH3320" i="6"/>
  <c r="CH3321" i="6"/>
  <c r="CH3322" i="6"/>
  <c r="CH3323" i="6"/>
  <c r="CH3324" i="6"/>
  <c r="CH3325" i="6"/>
  <c r="CH3326" i="6"/>
  <c r="CH3327" i="6"/>
  <c r="CH3328" i="6"/>
  <c r="CH3329" i="6"/>
  <c r="CH3330" i="6"/>
  <c r="CH3331" i="6"/>
  <c r="CH3332" i="6"/>
  <c r="CH3333" i="6"/>
  <c r="CH3334" i="6"/>
  <c r="CH3335" i="6"/>
  <c r="CH3336" i="6"/>
  <c r="CH3337" i="6"/>
  <c r="CH3338" i="6"/>
  <c r="CH3339" i="6"/>
  <c r="CH3340" i="6"/>
  <c r="CH3341" i="6"/>
  <c r="CH3342" i="6"/>
  <c r="CH3343" i="6"/>
  <c r="CH3344" i="6"/>
  <c r="CH3345" i="6"/>
  <c r="CH3346" i="6"/>
  <c r="CH3347" i="6"/>
  <c r="CH3348" i="6"/>
  <c r="CH3349" i="6"/>
  <c r="CH3350" i="6"/>
  <c r="CH3351" i="6"/>
  <c r="CH3352" i="6"/>
  <c r="CH3353" i="6"/>
  <c r="CH3354" i="6"/>
  <c r="CH3355" i="6"/>
  <c r="CH3356" i="6"/>
  <c r="CH3357" i="6"/>
  <c r="CH3358" i="6"/>
  <c r="CH3359" i="6"/>
  <c r="CH3360" i="6"/>
  <c r="CH3361" i="6"/>
  <c r="CH3362" i="6"/>
  <c r="CH3363" i="6"/>
  <c r="CH3364" i="6"/>
  <c r="CH3365" i="6"/>
  <c r="CH3366" i="6"/>
  <c r="CH3367" i="6"/>
  <c r="CH3368" i="6"/>
  <c r="CH3369" i="6"/>
  <c r="CH3370" i="6"/>
  <c r="CH3371" i="6"/>
  <c r="CH3372" i="6"/>
  <c r="CH3373" i="6"/>
  <c r="CH3374" i="6"/>
  <c r="CH3375" i="6"/>
  <c r="CH3376" i="6"/>
  <c r="CH3377" i="6"/>
  <c r="CH3378" i="6"/>
  <c r="CH3379" i="6"/>
  <c r="CH3380" i="6"/>
  <c r="CH3381" i="6"/>
  <c r="CH3382" i="6"/>
  <c r="CH3383" i="6"/>
  <c r="CH3384" i="6"/>
  <c r="CH3385" i="6"/>
  <c r="CH3386" i="6"/>
  <c r="CH3387" i="6"/>
  <c r="CH3388" i="6"/>
  <c r="CH3389" i="6"/>
  <c r="CH3390" i="6"/>
  <c r="CH3391" i="6"/>
  <c r="CH3392" i="6"/>
  <c r="CH3393" i="6"/>
  <c r="CH3394" i="6"/>
  <c r="CH3395" i="6"/>
  <c r="CH3396" i="6"/>
  <c r="CH3397" i="6"/>
  <c r="CH3398" i="6"/>
  <c r="CH3399" i="6"/>
  <c r="CH3400" i="6"/>
  <c r="CH3401" i="6"/>
  <c r="CH3402" i="6"/>
  <c r="CH3403" i="6"/>
  <c r="CH3404" i="6"/>
  <c r="CH3405" i="6"/>
  <c r="CH3406" i="6"/>
  <c r="CH3407" i="6"/>
  <c r="CH3408" i="6"/>
  <c r="CH3409" i="6"/>
  <c r="CH3410" i="6"/>
  <c r="CH3411" i="6"/>
  <c r="CH3412" i="6"/>
  <c r="CH3413" i="6"/>
  <c r="CH3414" i="6"/>
  <c r="CH3415" i="6"/>
  <c r="CH3416" i="6"/>
  <c r="CH3417" i="6"/>
  <c r="CH3418" i="6"/>
  <c r="CH3419" i="6"/>
  <c r="CH3420" i="6"/>
  <c r="CH3421" i="6"/>
  <c r="CH3422" i="6"/>
  <c r="CH3423" i="6"/>
  <c r="CH3424" i="6"/>
  <c r="CH3425" i="6"/>
  <c r="CH3426" i="6"/>
  <c r="CH3427" i="6"/>
  <c r="CH3428" i="6"/>
  <c r="CH3429" i="6"/>
  <c r="CH3430" i="6"/>
  <c r="CH3431" i="6"/>
  <c r="CH3432" i="6"/>
  <c r="CH3433" i="6"/>
  <c r="CH3434" i="6"/>
  <c r="CH3435" i="6"/>
  <c r="CH3436" i="6"/>
  <c r="CH3437" i="6"/>
  <c r="CH3438" i="6"/>
  <c r="CH3439" i="6"/>
  <c r="CH3440" i="6"/>
  <c r="CH3441" i="6"/>
  <c r="CH3442" i="6"/>
  <c r="CH3443" i="6"/>
  <c r="CH3444" i="6"/>
  <c r="CH3445" i="6"/>
  <c r="CH3446" i="6"/>
  <c r="CH3447" i="6"/>
  <c r="CH3448" i="6"/>
  <c r="CH3449" i="6"/>
  <c r="CH3450" i="6"/>
  <c r="CH3451" i="6"/>
  <c r="CH3452" i="6"/>
  <c r="CH3453" i="6"/>
  <c r="CH3454" i="6"/>
  <c r="CH3455" i="6"/>
  <c r="CH3456" i="6"/>
  <c r="CH3457" i="6"/>
  <c r="CH3458" i="6"/>
  <c r="CH3459" i="6"/>
  <c r="CH3460" i="6"/>
  <c r="CH3461" i="6"/>
  <c r="CH3462" i="6"/>
  <c r="CH3463" i="6"/>
  <c r="CH3464" i="6"/>
  <c r="CH3465" i="6"/>
  <c r="CH3466" i="6"/>
  <c r="CH3467" i="6"/>
  <c r="CH3468" i="6"/>
  <c r="CH3469" i="6"/>
  <c r="CH3470" i="6"/>
  <c r="CH3471" i="6"/>
  <c r="CH3472" i="6"/>
  <c r="CH3473" i="6"/>
  <c r="CH3474" i="6"/>
  <c r="CH3475" i="6"/>
  <c r="CH3476" i="6"/>
  <c r="CH3477" i="6"/>
  <c r="CH3478" i="6"/>
  <c r="CH3479" i="6"/>
  <c r="CH3480" i="6"/>
  <c r="CH3481" i="6"/>
  <c r="CH3482" i="6"/>
  <c r="CH3483" i="6"/>
  <c r="CH3484" i="6"/>
  <c r="CH3485" i="6"/>
  <c r="CH3486" i="6"/>
  <c r="CH3487" i="6"/>
  <c r="CH3488" i="6"/>
  <c r="CH3489" i="6"/>
  <c r="CH3490" i="6"/>
  <c r="CH3491" i="6"/>
  <c r="CH3492" i="6"/>
  <c r="CH3493" i="6"/>
  <c r="CH3494" i="6"/>
  <c r="CH3495" i="6"/>
  <c r="CH3496" i="6"/>
  <c r="CH3497" i="6"/>
  <c r="CH3498" i="6"/>
  <c r="CH3499" i="6"/>
  <c r="CH3500" i="6"/>
  <c r="CH3501" i="6"/>
  <c r="CH3502" i="6"/>
  <c r="CH3503" i="6"/>
  <c r="CH3504" i="6"/>
  <c r="CH3505" i="6"/>
  <c r="CH3506" i="6"/>
  <c r="CH3507" i="6"/>
  <c r="CH3508" i="6"/>
  <c r="CH3509" i="6"/>
  <c r="CH3510" i="6"/>
  <c r="CH3511" i="6"/>
  <c r="CH3512" i="6"/>
  <c r="CH3513" i="6"/>
  <c r="CH3514" i="6"/>
  <c r="CH3515" i="6"/>
  <c r="CH3516" i="6"/>
  <c r="CH3517" i="6"/>
  <c r="CH3518" i="6"/>
  <c r="CH3519" i="6"/>
  <c r="CH3520" i="6"/>
  <c r="CH3521" i="6"/>
  <c r="CH3522" i="6"/>
  <c r="CH3523" i="6"/>
  <c r="CH3524" i="6"/>
  <c r="CH3525" i="6"/>
  <c r="CH3526" i="6"/>
  <c r="CH3527" i="6"/>
  <c r="CH3528" i="6"/>
  <c r="CH3529" i="6"/>
  <c r="CH3530" i="6"/>
  <c r="CH3531" i="6"/>
  <c r="CH3532" i="6"/>
  <c r="CH3533" i="6"/>
  <c r="CH3534" i="6"/>
  <c r="CH3535" i="6"/>
  <c r="CH3536" i="6"/>
  <c r="CH3537" i="6"/>
  <c r="CH3538" i="6"/>
  <c r="CH3539" i="6"/>
  <c r="CH3540" i="6"/>
  <c r="CH3541" i="6"/>
  <c r="CH3542" i="6"/>
  <c r="CH3543" i="6"/>
  <c r="CH3544" i="6"/>
  <c r="CH3545" i="6"/>
  <c r="CH3546" i="6"/>
  <c r="CH3547" i="6"/>
  <c r="CH3548" i="6"/>
  <c r="CH3549" i="6"/>
  <c r="CH3550" i="6"/>
  <c r="CH3551" i="6"/>
  <c r="CH3552" i="6"/>
  <c r="CH3553" i="6"/>
  <c r="CH3554" i="6"/>
  <c r="CH3555" i="6"/>
  <c r="CH3556" i="6"/>
  <c r="CH3557" i="6"/>
  <c r="CH3558" i="6"/>
  <c r="CH3559" i="6"/>
  <c r="CH3560" i="6"/>
  <c r="CH3561" i="6"/>
  <c r="CH3562" i="6"/>
  <c r="CH3563" i="6"/>
  <c r="CH3564" i="6"/>
  <c r="CH3565" i="6"/>
  <c r="CH3566" i="6"/>
  <c r="CH3567" i="6"/>
  <c r="CH3568" i="6"/>
  <c r="CH3569" i="6"/>
  <c r="CH3570" i="6"/>
  <c r="CH3571" i="6"/>
  <c r="CH3572" i="6"/>
  <c r="CH3573" i="6"/>
  <c r="CH3574" i="6"/>
  <c r="CH3575" i="6"/>
  <c r="CH3576" i="6"/>
  <c r="CH3577" i="6"/>
  <c r="CH3578" i="6"/>
  <c r="CH3579" i="6"/>
  <c r="CH3580" i="6"/>
  <c r="CH3581" i="6"/>
  <c r="CH3582" i="6"/>
  <c r="CH3583" i="6"/>
  <c r="CH3584" i="6"/>
  <c r="CH3585" i="6"/>
  <c r="CH3586" i="6"/>
  <c r="CH3587" i="6"/>
  <c r="CH3588" i="6"/>
  <c r="CH3589" i="6"/>
  <c r="CH3590" i="6"/>
  <c r="CH3591" i="6"/>
  <c r="CH3592" i="6"/>
  <c r="CH3593" i="6"/>
  <c r="CH3594" i="6"/>
  <c r="CH3595" i="6"/>
  <c r="CH3596" i="6"/>
  <c r="CH3597" i="6"/>
  <c r="CH3598" i="6"/>
  <c r="CH3599" i="6"/>
  <c r="CH3600" i="6"/>
  <c r="CH3601" i="6"/>
  <c r="CH3602" i="6"/>
  <c r="CH3603" i="6"/>
  <c r="CH3604" i="6"/>
  <c r="CH3605" i="6"/>
  <c r="CH3606" i="6"/>
  <c r="CH3607" i="6"/>
  <c r="CH3608" i="6"/>
  <c r="CH3609" i="6"/>
  <c r="CH3610" i="6"/>
  <c r="CH3611" i="6"/>
  <c r="CH3612" i="6"/>
  <c r="CH3613" i="6"/>
  <c r="CH3614" i="6"/>
  <c r="CH3615" i="6"/>
  <c r="CH3616" i="6"/>
  <c r="CH3617" i="6"/>
  <c r="CH3618" i="6"/>
  <c r="CH3619" i="6"/>
  <c r="CH3620" i="6"/>
  <c r="CH3621" i="6"/>
  <c r="CH3622" i="6"/>
  <c r="CH3623" i="6"/>
  <c r="CH3624" i="6"/>
  <c r="CH3625" i="6"/>
  <c r="CH3626" i="6"/>
  <c r="CH3627" i="6"/>
  <c r="CH3628" i="6"/>
  <c r="CH3629" i="6"/>
  <c r="CH3630" i="6"/>
  <c r="CH3631" i="6"/>
  <c r="CH3632" i="6"/>
  <c r="CH3633" i="6"/>
  <c r="CH3634" i="6"/>
  <c r="CH3635" i="6"/>
  <c r="CH3636" i="6"/>
  <c r="CH3637" i="6"/>
  <c r="CH3638" i="6"/>
  <c r="CH3639" i="6"/>
  <c r="CH3640" i="6"/>
  <c r="CH3641" i="6"/>
  <c r="CH3642" i="6"/>
  <c r="CH3643" i="6"/>
  <c r="CH3644" i="6"/>
  <c r="CH3645" i="6"/>
  <c r="CH3646" i="6"/>
  <c r="CH3647" i="6"/>
  <c r="CH3648" i="6"/>
  <c r="CH3649" i="6"/>
  <c r="CH3650" i="6"/>
  <c r="CH3651" i="6"/>
  <c r="CH3652" i="6"/>
  <c r="CH3653" i="6"/>
  <c r="CH3654" i="6"/>
  <c r="CH3655" i="6"/>
  <c r="CH3656" i="6"/>
  <c r="CH3657" i="6"/>
  <c r="CH3658" i="6"/>
  <c r="CH3659" i="6"/>
  <c r="CH3660" i="6"/>
  <c r="CH3661" i="6"/>
  <c r="CH3662" i="6"/>
  <c r="CH3663" i="6"/>
  <c r="CH3664" i="6"/>
  <c r="CH3665" i="6"/>
  <c r="CH3666" i="6"/>
  <c r="CH3667" i="6"/>
  <c r="CH3668" i="6"/>
  <c r="CH3669" i="6"/>
  <c r="CH3670" i="6"/>
  <c r="CH3671" i="6"/>
  <c r="CH3672" i="6"/>
  <c r="CH3673" i="6"/>
  <c r="CH3674" i="6"/>
  <c r="CH3675" i="6"/>
  <c r="CH3676" i="6"/>
  <c r="CH3677" i="6"/>
  <c r="CH3678" i="6"/>
  <c r="CH3679" i="6"/>
  <c r="CH3680" i="6"/>
  <c r="CH3681" i="6"/>
  <c r="CH3682" i="6"/>
  <c r="CH3683" i="6"/>
  <c r="CH3684" i="6"/>
  <c r="CH3685" i="6"/>
  <c r="CH3686" i="6"/>
  <c r="CH3687" i="6"/>
  <c r="CH3688" i="6"/>
  <c r="CH3689" i="6"/>
  <c r="CH3690" i="6"/>
  <c r="CH3691" i="6"/>
  <c r="CH3692" i="6"/>
  <c r="CH3693" i="6"/>
  <c r="CH3694" i="6"/>
  <c r="CH3695" i="6"/>
  <c r="CH3696" i="6"/>
  <c r="CH3697" i="6"/>
  <c r="CH3698" i="6"/>
  <c r="CH3699" i="6"/>
  <c r="CH3700" i="6"/>
  <c r="CH3701" i="6"/>
  <c r="CH3702" i="6"/>
  <c r="CH3703" i="6"/>
  <c r="CH3704" i="6"/>
  <c r="CH3705" i="6"/>
  <c r="CH3706" i="6"/>
  <c r="CH3707" i="6"/>
  <c r="CH3708" i="6"/>
  <c r="CH3709" i="6"/>
  <c r="CH3710" i="6"/>
  <c r="CH3711" i="6"/>
  <c r="CH3712" i="6"/>
  <c r="CH3713" i="6"/>
  <c r="CH3714" i="6"/>
  <c r="CH3715" i="6"/>
  <c r="CH3716" i="6"/>
  <c r="CH3717" i="6"/>
  <c r="CH3718" i="6"/>
  <c r="CH3719" i="6"/>
  <c r="CH3720" i="6"/>
  <c r="CH3721" i="6"/>
  <c r="CH3722" i="6"/>
  <c r="CH3723" i="6"/>
  <c r="CH3724" i="6"/>
  <c r="CH3725" i="6"/>
  <c r="CH3726" i="6"/>
  <c r="CH3727" i="6"/>
  <c r="CH3728" i="6"/>
  <c r="CH3729" i="6"/>
  <c r="CH3730" i="6"/>
  <c r="CH3731" i="6"/>
  <c r="CH3732" i="6"/>
  <c r="CH3733" i="6"/>
  <c r="CH3734" i="6"/>
  <c r="CH3735" i="6"/>
  <c r="CH3736" i="6"/>
  <c r="CH3737" i="6"/>
  <c r="CH3738" i="6"/>
  <c r="CH3739" i="6"/>
  <c r="CH3740" i="6"/>
  <c r="CH3741" i="6"/>
  <c r="CH3742" i="6"/>
  <c r="CH3743" i="6"/>
  <c r="CH3744" i="6"/>
  <c r="CH3745" i="6"/>
  <c r="CH3746" i="6"/>
  <c r="CH3747" i="6"/>
  <c r="CH3748" i="6"/>
  <c r="CH3749" i="6"/>
  <c r="CH3750" i="6"/>
  <c r="CH3751" i="6"/>
  <c r="CH3752" i="6"/>
  <c r="CH3753" i="6"/>
  <c r="CH3754" i="6"/>
  <c r="CH3755" i="6"/>
  <c r="CH3756" i="6"/>
  <c r="CH3757" i="6"/>
  <c r="CH3758" i="6"/>
  <c r="CH3759" i="6"/>
  <c r="CH3760" i="6"/>
  <c r="CH3761" i="6"/>
  <c r="CH3762" i="6"/>
  <c r="CH3763" i="6"/>
  <c r="CH3764" i="6"/>
  <c r="CH3765" i="6"/>
  <c r="CH3766" i="6"/>
  <c r="CH3767" i="6"/>
  <c r="CH3768" i="6"/>
  <c r="CH3769" i="6"/>
  <c r="CH3770" i="6"/>
  <c r="CH3771" i="6"/>
  <c r="CH3772" i="6"/>
  <c r="CH3773" i="6"/>
  <c r="CH3774" i="6"/>
  <c r="CH3775" i="6"/>
  <c r="CH3776" i="6"/>
  <c r="CH3777" i="6"/>
  <c r="CH3778" i="6"/>
  <c r="CH3779" i="6"/>
  <c r="CH3780" i="6"/>
  <c r="CH3781" i="6"/>
  <c r="CH3782" i="6"/>
  <c r="CH3783" i="6"/>
  <c r="CH3784" i="6"/>
  <c r="CH3785" i="6"/>
  <c r="CH3786" i="6"/>
  <c r="CH3787" i="6"/>
  <c r="CH3788" i="6"/>
  <c r="CH3789" i="6"/>
  <c r="CH3790" i="6"/>
  <c r="CH3791" i="6"/>
  <c r="CH3792" i="6"/>
  <c r="CH3793" i="6"/>
  <c r="CH3794" i="6"/>
  <c r="CH3795" i="6"/>
  <c r="CH3796" i="6"/>
  <c r="CH3797" i="6"/>
  <c r="CH3798" i="6"/>
  <c r="CH3799" i="6"/>
  <c r="CH3800" i="6"/>
  <c r="CH3801" i="6"/>
  <c r="CH3802" i="6"/>
  <c r="CH3803" i="6"/>
  <c r="CH3804" i="6"/>
  <c r="CH3805" i="6"/>
  <c r="CH3806" i="6"/>
  <c r="CH3807" i="6"/>
  <c r="CH3808" i="6"/>
  <c r="CH3809" i="6"/>
  <c r="CH3810" i="6"/>
  <c r="CH3811" i="6"/>
  <c r="CH3812" i="6"/>
  <c r="CH3813" i="6"/>
  <c r="CH3814" i="6"/>
  <c r="CH3815" i="6"/>
  <c r="CH3816" i="6"/>
  <c r="CH3817" i="6"/>
  <c r="CH3818" i="6"/>
  <c r="CH3819" i="6"/>
  <c r="CH3820" i="6"/>
  <c r="CH3821" i="6"/>
  <c r="CH3822" i="6"/>
  <c r="CH3823" i="6"/>
  <c r="CH3824" i="6"/>
  <c r="CH3825" i="6"/>
  <c r="CH3826" i="6"/>
  <c r="CH3827" i="6"/>
  <c r="CH3828" i="6"/>
  <c r="CH3829" i="6"/>
  <c r="CH3830" i="6"/>
  <c r="CH3831" i="6"/>
  <c r="CH3832" i="6"/>
  <c r="CH3833" i="6"/>
  <c r="CH3834" i="6"/>
  <c r="CH3835" i="6"/>
  <c r="CH3836" i="6"/>
  <c r="CH3837" i="6"/>
  <c r="CH3838" i="6"/>
  <c r="CH3839" i="6"/>
  <c r="CH3840" i="6"/>
  <c r="CH3841" i="6"/>
  <c r="CH3842" i="6"/>
  <c r="CH3843" i="6"/>
  <c r="CH3844" i="6"/>
  <c r="CH3845" i="6"/>
  <c r="CH3846" i="6"/>
  <c r="CH3847" i="6"/>
  <c r="CH3848" i="6"/>
  <c r="CH3849" i="6"/>
  <c r="CH3850" i="6"/>
  <c r="CH3851" i="6"/>
  <c r="CH3852" i="6"/>
  <c r="CH3853" i="6"/>
  <c r="CH3854" i="6"/>
  <c r="CH3855" i="6"/>
  <c r="CH3856" i="6"/>
  <c r="CH3857" i="6"/>
  <c r="CH3858" i="6"/>
  <c r="CH3859" i="6"/>
  <c r="CH3860" i="6"/>
  <c r="CH3861" i="6"/>
  <c r="CH3862" i="6"/>
  <c r="CH3863" i="6"/>
  <c r="CH3864" i="6"/>
  <c r="CH3865" i="6"/>
  <c r="CH3866" i="6"/>
  <c r="CH3867" i="6"/>
  <c r="CH3868" i="6"/>
  <c r="CH3869" i="6"/>
  <c r="CH3870" i="6"/>
  <c r="CH3871" i="6"/>
  <c r="CH3872" i="6"/>
  <c r="CH3873" i="6"/>
  <c r="CH3874" i="6"/>
  <c r="CH3875" i="6"/>
  <c r="CH3876" i="6"/>
  <c r="CH3877" i="6"/>
  <c r="CH3878" i="6"/>
  <c r="CH3879" i="6"/>
  <c r="CH3880" i="6"/>
  <c r="CH3881" i="6"/>
  <c r="CH3882" i="6"/>
  <c r="CH3883" i="6"/>
  <c r="CH3884" i="6"/>
  <c r="CH3885" i="6"/>
  <c r="CH3886" i="6"/>
  <c r="CH3887" i="6"/>
  <c r="CH3888" i="6"/>
  <c r="CH3889" i="6"/>
  <c r="CH3890" i="6"/>
  <c r="CH3891" i="6"/>
  <c r="CH3892" i="6"/>
  <c r="CH3893" i="6"/>
  <c r="CH3894" i="6"/>
  <c r="CH3895" i="6"/>
  <c r="CH3896" i="6"/>
  <c r="CH3897" i="6"/>
  <c r="CH3898" i="6"/>
  <c r="CH3899" i="6"/>
  <c r="CH3900" i="6"/>
  <c r="CH3901" i="6"/>
  <c r="CH3902" i="6"/>
  <c r="CH3903" i="6"/>
  <c r="CH3904" i="6"/>
  <c r="CH3905" i="6"/>
  <c r="CH3906" i="6"/>
  <c r="CH3907" i="6"/>
  <c r="CH3908" i="6"/>
  <c r="CH3909" i="6"/>
  <c r="CH3910" i="6"/>
  <c r="CH3911" i="6"/>
  <c r="CH3912" i="6"/>
  <c r="CH3913" i="6"/>
  <c r="CH3914" i="6"/>
  <c r="CH3915" i="6"/>
  <c r="CH3916" i="6"/>
  <c r="CH3917" i="6"/>
  <c r="CH3918" i="6"/>
  <c r="CH3919" i="6"/>
  <c r="CH3920" i="6"/>
  <c r="CH3921" i="6"/>
  <c r="CH3922" i="6"/>
  <c r="CH3923" i="6"/>
  <c r="CH3924" i="6"/>
  <c r="CH3925" i="6"/>
  <c r="CH3926" i="6"/>
  <c r="CH3927" i="6"/>
  <c r="CH3928" i="6"/>
  <c r="CH3929" i="6"/>
  <c r="CH3930" i="6"/>
  <c r="CH3931" i="6"/>
  <c r="CH3932" i="6"/>
  <c r="CH3933" i="6"/>
  <c r="CH3934" i="6"/>
  <c r="CH3935" i="6"/>
  <c r="CH3936" i="6"/>
  <c r="CH3937" i="6"/>
  <c r="CH3938" i="6"/>
  <c r="CH3939" i="6"/>
  <c r="CH3940" i="6"/>
  <c r="CH3941" i="6"/>
  <c r="CH3942" i="6"/>
  <c r="CH3943" i="6"/>
  <c r="CH3944" i="6"/>
  <c r="CH3945" i="6"/>
  <c r="CH3946" i="6"/>
  <c r="CH3947" i="6"/>
  <c r="CH3948" i="6"/>
  <c r="CH3949" i="6"/>
  <c r="CH3950" i="6"/>
  <c r="CH3951" i="6"/>
  <c r="CH3952" i="6"/>
  <c r="CH3953" i="6"/>
  <c r="CH3954" i="6"/>
  <c r="CH3955" i="6"/>
  <c r="CH3956" i="6"/>
  <c r="CH3957" i="6"/>
  <c r="CH3958" i="6"/>
  <c r="CH3959" i="6"/>
  <c r="CH3960" i="6"/>
  <c r="CH3961" i="6"/>
  <c r="CH3962" i="6"/>
  <c r="CH3963" i="6"/>
  <c r="CH3964" i="6"/>
  <c r="CH3965" i="6"/>
  <c r="CH3966" i="6"/>
  <c r="CH3967" i="6"/>
  <c r="CH3968" i="6"/>
  <c r="CH3969" i="6"/>
  <c r="CH3970" i="6"/>
  <c r="CH3971" i="6"/>
  <c r="CH3972" i="6"/>
  <c r="CH3973" i="6"/>
  <c r="CH3974" i="6"/>
  <c r="CH3975" i="6"/>
  <c r="CH3976" i="6"/>
  <c r="CH3977" i="6"/>
  <c r="CH3978" i="6"/>
  <c r="CH3979" i="6"/>
  <c r="CH3980" i="6"/>
  <c r="CH3981" i="6"/>
  <c r="CH3982" i="6"/>
  <c r="CH3983" i="6"/>
  <c r="CH3984" i="6"/>
  <c r="CH3985" i="6"/>
  <c r="CH3986" i="6"/>
  <c r="CH3987" i="6"/>
  <c r="CH3988" i="6"/>
  <c r="CH3989" i="6"/>
  <c r="CH3990" i="6"/>
  <c r="CH3991" i="6"/>
  <c r="CH3992" i="6"/>
  <c r="CH3993" i="6"/>
  <c r="CH3994" i="6"/>
  <c r="CH3995" i="6"/>
  <c r="CH3996" i="6"/>
  <c r="CH3997" i="6"/>
  <c r="CH3998" i="6"/>
  <c r="CH3999" i="6"/>
  <c r="CH4000" i="6"/>
  <c r="CH4001" i="6"/>
  <c r="CH4002" i="6"/>
  <c r="CH4003" i="6"/>
  <c r="CH4004" i="6"/>
  <c r="CH4005" i="6"/>
  <c r="CH4006" i="6"/>
  <c r="CH4007" i="6"/>
  <c r="CH4008" i="6"/>
  <c r="CH4009" i="6"/>
  <c r="CH4010" i="6"/>
  <c r="CH4011" i="6"/>
  <c r="CH4012" i="6"/>
  <c r="CH4013" i="6"/>
  <c r="CH4014" i="6"/>
  <c r="CH4015" i="6"/>
  <c r="CH4016" i="6"/>
  <c r="CH4017" i="6"/>
  <c r="CH4018" i="6"/>
  <c r="CH4019" i="6"/>
  <c r="CH4020" i="6"/>
  <c r="CH4021" i="6"/>
  <c r="CH4022" i="6"/>
  <c r="CH4023" i="6"/>
  <c r="CH4024" i="6"/>
  <c r="CH4025" i="6"/>
  <c r="CH4026" i="6"/>
  <c r="CH4027" i="6"/>
  <c r="CH4028" i="6"/>
  <c r="CH4029" i="6"/>
  <c r="CH4030" i="6"/>
  <c r="CH4031" i="6"/>
  <c r="CH4032" i="6"/>
  <c r="CH4033" i="6"/>
  <c r="CH4034" i="6"/>
  <c r="CH4035" i="6"/>
  <c r="CH4036" i="6"/>
  <c r="CH4037" i="6"/>
  <c r="CH4038" i="6"/>
  <c r="CH4039" i="6"/>
  <c r="CH4040" i="6"/>
  <c r="CH4041" i="6"/>
  <c r="CH4042" i="6"/>
  <c r="CH4043" i="6"/>
  <c r="CH4044" i="6"/>
  <c r="CH4045" i="6"/>
  <c r="CH4046" i="6"/>
  <c r="CH4047" i="6"/>
  <c r="CH4048" i="6"/>
  <c r="CH4049" i="6"/>
  <c r="CH4050" i="6"/>
  <c r="CH4051" i="6"/>
  <c r="CH4052" i="6"/>
  <c r="CH4053" i="6"/>
  <c r="CH4054" i="6"/>
  <c r="CH4055" i="6"/>
  <c r="CH4056" i="6"/>
  <c r="CH4057" i="6"/>
  <c r="CH4058" i="6"/>
  <c r="CH4059" i="6"/>
  <c r="CH4060" i="6"/>
  <c r="CH4061" i="6"/>
  <c r="CH4062" i="6"/>
  <c r="CH4063" i="6"/>
  <c r="CH4064" i="6"/>
  <c r="CH4065" i="6"/>
  <c r="CH4066" i="6"/>
  <c r="CH4067" i="6"/>
  <c r="CH4068" i="6"/>
  <c r="CH4069" i="6"/>
  <c r="CH4070" i="6"/>
  <c r="CH4071" i="6"/>
  <c r="CH4072" i="6"/>
  <c r="CH4073" i="6"/>
  <c r="CH4074" i="6"/>
  <c r="CH4075" i="6"/>
  <c r="CH4076" i="6"/>
  <c r="CH4077" i="6"/>
  <c r="CH4078" i="6"/>
  <c r="CH4079" i="6"/>
  <c r="CH4080" i="6"/>
  <c r="CH4081" i="6"/>
  <c r="CH4082" i="6"/>
  <c r="CH4083" i="6"/>
  <c r="CH4084" i="6"/>
  <c r="CH4085" i="6"/>
  <c r="CH4086" i="6"/>
  <c r="CH4087" i="6"/>
  <c r="CH4088" i="6"/>
  <c r="CH4089" i="6"/>
  <c r="CH4090" i="6"/>
  <c r="CH4091" i="6"/>
  <c r="CH4092" i="6"/>
  <c r="CH4093" i="6"/>
  <c r="CH4094" i="6"/>
  <c r="CH4095" i="6"/>
  <c r="CH4096" i="6"/>
  <c r="CH4097" i="6"/>
  <c r="CH4098" i="6"/>
  <c r="CH4099" i="6"/>
  <c r="CH4100" i="6"/>
  <c r="CH4101" i="6"/>
  <c r="CH4102" i="6"/>
  <c r="CH4103" i="6"/>
  <c r="CH4104" i="6"/>
  <c r="CH4105" i="6"/>
  <c r="CH4106" i="6"/>
  <c r="CH4107" i="6"/>
  <c r="CH4108" i="6"/>
  <c r="CH4109" i="6"/>
  <c r="CH4110" i="6"/>
  <c r="CH4111" i="6"/>
  <c r="CH4112" i="6"/>
  <c r="CH4113" i="6"/>
  <c r="CH4114" i="6"/>
  <c r="CH4115" i="6"/>
  <c r="CH4116" i="6"/>
  <c r="CH4117" i="6"/>
  <c r="CH4118" i="6"/>
  <c r="CH4119" i="6"/>
  <c r="CH4120" i="6"/>
  <c r="CH4121" i="6"/>
  <c r="CH4122" i="6"/>
  <c r="CH4123" i="6"/>
  <c r="CH4124" i="6"/>
  <c r="CH4125" i="6"/>
  <c r="CH4126" i="6"/>
  <c r="CH4127" i="6"/>
  <c r="CH4128" i="6"/>
  <c r="CH4129" i="6"/>
  <c r="CH4130" i="6"/>
  <c r="CH4131" i="6"/>
  <c r="CH4132" i="6"/>
  <c r="CH4133" i="6"/>
  <c r="CH4134" i="6"/>
  <c r="CH4135" i="6"/>
  <c r="CH4136" i="6"/>
  <c r="CH4137" i="6"/>
  <c r="CH4138" i="6"/>
  <c r="CH4139" i="6"/>
  <c r="CH4140" i="6"/>
  <c r="CH4141" i="6"/>
  <c r="CH4142" i="6"/>
  <c r="CH4143" i="6"/>
  <c r="CH4144" i="6"/>
  <c r="CH4145" i="6"/>
  <c r="CH4146" i="6"/>
  <c r="CH4147" i="6"/>
  <c r="CH4148" i="6"/>
  <c r="CH4149" i="6"/>
  <c r="CH4150" i="6"/>
  <c r="CH4151" i="6"/>
  <c r="CH4152" i="6"/>
  <c r="CH4153" i="6"/>
  <c r="CH4154" i="6"/>
  <c r="CH4155" i="6"/>
  <c r="CH4156" i="6"/>
  <c r="CH4157" i="6"/>
  <c r="CH4158" i="6"/>
  <c r="CH4159" i="6"/>
  <c r="CH4160" i="6"/>
  <c r="CH4161" i="6"/>
  <c r="CH4162" i="6"/>
  <c r="CH4163" i="6"/>
  <c r="CH4164" i="6"/>
  <c r="CH4165" i="6"/>
  <c r="CH4166" i="6"/>
  <c r="CH4167" i="6"/>
  <c r="CH4168" i="6"/>
  <c r="CH4169" i="6"/>
  <c r="CH4170" i="6"/>
  <c r="CH4171" i="6"/>
  <c r="CH4172" i="6"/>
  <c r="CH4173" i="6"/>
  <c r="CH4174" i="6"/>
  <c r="CH4175" i="6"/>
  <c r="CH4176" i="6"/>
  <c r="CH4177" i="6"/>
  <c r="CH4178" i="6"/>
  <c r="CH4179" i="6"/>
  <c r="CH4180" i="6"/>
  <c r="CH4181" i="6"/>
  <c r="CH4182" i="6"/>
  <c r="CH4183" i="6"/>
  <c r="CH4184" i="6"/>
  <c r="CH4185" i="6"/>
  <c r="CH4186" i="6"/>
  <c r="CH4187" i="6"/>
  <c r="CH4188" i="6"/>
  <c r="CH4189" i="6"/>
  <c r="CH4190" i="6"/>
  <c r="CH4191" i="6"/>
  <c r="CH4192" i="6"/>
  <c r="CH4193" i="6"/>
  <c r="CH4194" i="6"/>
  <c r="CH4195" i="6"/>
  <c r="CH4196" i="6"/>
  <c r="CH4197" i="6"/>
  <c r="CH4198" i="6"/>
  <c r="CH4199" i="6"/>
  <c r="CH4200" i="6"/>
  <c r="CH4201" i="6"/>
  <c r="CH4202" i="6"/>
  <c r="CH4203" i="6"/>
  <c r="CH4204" i="6"/>
  <c r="CH4205" i="6"/>
  <c r="CH4206" i="6"/>
  <c r="CH4207" i="6"/>
  <c r="CH4208" i="6"/>
  <c r="CH4209" i="6"/>
  <c r="CH4210" i="6"/>
  <c r="CH4211" i="6"/>
  <c r="CH4212" i="6"/>
  <c r="CH4213" i="6"/>
  <c r="CH4214" i="6"/>
  <c r="CH4215" i="6"/>
  <c r="CH4216" i="6"/>
  <c r="CH4217" i="6"/>
  <c r="CH4218" i="6"/>
  <c r="CH4219" i="6"/>
  <c r="CH4220" i="6"/>
  <c r="CH4221" i="6"/>
  <c r="CH4222" i="6"/>
  <c r="CH4223" i="6"/>
  <c r="CH4224" i="6"/>
  <c r="CH4225" i="6"/>
  <c r="CH4226" i="6"/>
  <c r="CH4227" i="6"/>
  <c r="CH4228" i="6"/>
  <c r="CH4229" i="6"/>
  <c r="CH4230" i="6"/>
  <c r="CH4231" i="6"/>
  <c r="CH4232" i="6"/>
  <c r="CH4233" i="6"/>
  <c r="CH4234" i="6"/>
  <c r="CH4235" i="6"/>
  <c r="CH4236" i="6"/>
  <c r="CH4237" i="6"/>
  <c r="CH4238" i="6"/>
  <c r="CH4239" i="6"/>
  <c r="CH4240" i="6"/>
  <c r="CH4241" i="6"/>
  <c r="CH4242" i="6"/>
  <c r="CH4243" i="6"/>
  <c r="CH4244" i="6"/>
  <c r="CH4245" i="6"/>
  <c r="CH4246" i="6"/>
  <c r="CH4247" i="6"/>
  <c r="CH4248" i="6"/>
  <c r="CH4249" i="6"/>
  <c r="CH4250" i="6"/>
  <c r="CH4251" i="6"/>
  <c r="CH4252" i="6"/>
  <c r="CH4253" i="6"/>
  <c r="CH4254" i="6"/>
  <c r="CH4255" i="6"/>
  <c r="CH4256" i="6"/>
  <c r="CH4257" i="6"/>
  <c r="CH4258" i="6"/>
  <c r="CH4259" i="6"/>
  <c r="CH4260" i="6"/>
  <c r="CH4261" i="6"/>
  <c r="CH4262" i="6"/>
  <c r="CH4263" i="6"/>
  <c r="CH4264" i="6"/>
  <c r="CH4265" i="6"/>
  <c r="CH4266" i="6"/>
  <c r="CH4267" i="6"/>
  <c r="CH4268" i="6"/>
  <c r="CH4269" i="6"/>
  <c r="CH4270" i="6"/>
  <c r="CH4271" i="6"/>
  <c r="CH4272" i="6"/>
  <c r="CH4273" i="6"/>
  <c r="CH4274" i="6"/>
  <c r="CH4275" i="6"/>
  <c r="CH4276" i="6"/>
  <c r="CH4277" i="6"/>
  <c r="CH4278" i="6"/>
  <c r="CH4279" i="6"/>
  <c r="CH4280" i="6"/>
  <c r="CH4281" i="6"/>
  <c r="CH4282" i="6"/>
  <c r="CH4283" i="6"/>
  <c r="CH4284" i="6"/>
  <c r="CH4285" i="6"/>
  <c r="CH4286" i="6"/>
  <c r="CH4287" i="6"/>
  <c r="CH4288" i="6"/>
  <c r="CH4289" i="6"/>
  <c r="CH4290" i="6"/>
  <c r="CH4291" i="6"/>
  <c r="CH4292" i="6"/>
  <c r="CH4293" i="6"/>
  <c r="CH4294" i="6"/>
  <c r="CH4295" i="6"/>
  <c r="CH4296" i="6"/>
  <c r="CH4297" i="6"/>
  <c r="CH4298" i="6"/>
  <c r="CH4299" i="6"/>
  <c r="CH4300" i="6"/>
  <c r="CH4301" i="6"/>
  <c r="CH4302" i="6"/>
  <c r="CH4303" i="6"/>
  <c r="CH4304" i="6"/>
  <c r="CH4305" i="6"/>
  <c r="CH4306" i="6"/>
  <c r="CH4307" i="6"/>
  <c r="CH4308" i="6"/>
  <c r="CH4309" i="6"/>
  <c r="CH4310" i="6"/>
  <c r="CH4311" i="6"/>
  <c r="CH4312" i="6"/>
  <c r="CH4313" i="6"/>
  <c r="CH4314" i="6"/>
  <c r="CH4315" i="6"/>
  <c r="CH4316" i="6"/>
  <c r="CH4317" i="6"/>
  <c r="CH4318" i="6"/>
  <c r="CH4319" i="6"/>
  <c r="CH4320" i="6"/>
  <c r="CH4321" i="6"/>
  <c r="CH4322" i="6"/>
  <c r="CH4323" i="6"/>
  <c r="CH4324" i="6"/>
  <c r="CH4325" i="6"/>
  <c r="CH4326" i="6"/>
  <c r="CH4327" i="6"/>
  <c r="CH4328" i="6"/>
  <c r="CH4329" i="6"/>
  <c r="CH4330" i="6"/>
  <c r="CH4331" i="6"/>
  <c r="CH4332" i="6"/>
  <c r="CH4333" i="6"/>
  <c r="CH4334" i="6"/>
  <c r="CH4335" i="6"/>
  <c r="CH4336" i="6"/>
  <c r="CH4337" i="6"/>
  <c r="CH4338" i="6"/>
  <c r="CH4339" i="6"/>
  <c r="CH4340" i="6"/>
  <c r="CH4341" i="6"/>
  <c r="CH4342" i="6"/>
  <c r="CH4343" i="6"/>
  <c r="CH4344" i="6"/>
  <c r="CH4345" i="6"/>
  <c r="CH4346" i="6"/>
  <c r="CH4347" i="6"/>
  <c r="CH4348" i="6"/>
  <c r="CH4349" i="6"/>
  <c r="CH4350" i="6"/>
  <c r="CH4351" i="6"/>
  <c r="CH4352" i="6"/>
  <c r="CH4353" i="6"/>
  <c r="CH4354" i="6"/>
  <c r="CH4355" i="6"/>
  <c r="CH4356" i="6"/>
  <c r="CH4357" i="6"/>
  <c r="CH4358" i="6"/>
  <c r="CH4359" i="6"/>
  <c r="CH4360" i="6"/>
  <c r="CH4361" i="6"/>
  <c r="CH4362" i="6"/>
  <c r="CH4363" i="6"/>
  <c r="CH4364" i="6"/>
  <c r="CH4365" i="6"/>
  <c r="CH4366" i="6"/>
  <c r="CH4367" i="6"/>
  <c r="CH4368" i="6"/>
  <c r="CH4369" i="6"/>
  <c r="CH4370" i="6"/>
  <c r="CH4371" i="6"/>
  <c r="CH4372" i="6"/>
  <c r="CH4373" i="6"/>
  <c r="CH4374" i="6"/>
  <c r="CH4375" i="6"/>
  <c r="CH4376" i="6"/>
  <c r="CH4377" i="6"/>
  <c r="CH4378" i="6"/>
  <c r="CH4379" i="6"/>
  <c r="CH4380" i="6"/>
  <c r="CH4381" i="6"/>
  <c r="CH4382" i="6"/>
  <c r="CH4383" i="6"/>
  <c r="CH4384" i="6"/>
  <c r="CH4385" i="6"/>
  <c r="CH4386" i="6"/>
  <c r="CH4387" i="6"/>
  <c r="CH4388" i="6"/>
  <c r="CH4389" i="6"/>
  <c r="CH4390" i="6"/>
  <c r="CH4391" i="6"/>
  <c r="CH4392" i="6"/>
  <c r="CH4393" i="6"/>
  <c r="CH4394" i="6"/>
  <c r="CH4395" i="6"/>
  <c r="CH4396" i="6"/>
  <c r="CH4397" i="6"/>
  <c r="CH4398" i="6"/>
  <c r="CH4399" i="6"/>
  <c r="CH4400" i="6"/>
  <c r="CH4401" i="6"/>
  <c r="CH4402" i="6"/>
  <c r="CH4403" i="6"/>
  <c r="CH4404" i="6"/>
  <c r="CH4405" i="6"/>
  <c r="CH4406" i="6"/>
  <c r="CH4407" i="6"/>
  <c r="CH4408" i="6"/>
  <c r="CH4409" i="6"/>
  <c r="CH4410" i="6"/>
  <c r="CH4411" i="6"/>
  <c r="CH4412" i="6"/>
  <c r="CH4413" i="6"/>
  <c r="CH4414" i="6"/>
  <c r="CH4415" i="6"/>
  <c r="CH4416" i="6"/>
  <c r="CH4417" i="6"/>
  <c r="CH4418" i="6"/>
  <c r="CH4419" i="6"/>
  <c r="CH4420" i="6"/>
  <c r="CH4421" i="6"/>
  <c r="CH4422" i="6"/>
  <c r="CH4423" i="6"/>
  <c r="CH4424" i="6"/>
  <c r="CH4425" i="6"/>
  <c r="CH4426" i="6"/>
  <c r="CH4427" i="6"/>
  <c r="CH4428" i="6"/>
  <c r="CH4429" i="6"/>
  <c r="CH4430" i="6"/>
  <c r="CH4431" i="6"/>
  <c r="CH4432" i="6"/>
  <c r="CH4433" i="6"/>
  <c r="CH4434" i="6"/>
  <c r="CH4435" i="6"/>
  <c r="CH4436" i="6"/>
  <c r="CH4437" i="6"/>
  <c r="CH4438" i="6"/>
  <c r="CH4439" i="6"/>
  <c r="CH4440" i="6"/>
  <c r="CH4441" i="6"/>
  <c r="CH4442" i="6"/>
  <c r="CH4443" i="6"/>
  <c r="CH4444" i="6"/>
  <c r="CH4445" i="6"/>
  <c r="CH4446" i="6"/>
  <c r="CH4447" i="6"/>
  <c r="CH4448" i="6"/>
  <c r="CH4449" i="6"/>
  <c r="CH4450" i="6"/>
  <c r="CH4451" i="6"/>
  <c r="CH4452" i="6"/>
  <c r="CH4453" i="6"/>
  <c r="CH4454" i="6"/>
  <c r="CH4455" i="6"/>
  <c r="CH4456" i="6"/>
  <c r="CH4457" i="6"/>
  <c r="CH4458" i="6"/>
  <c r="CH4459" i="6"/>
  <c r="CH4460" i="6"/>
  <c r="CH4461" i="6"/>
  <c r="CH4462" i="6"/>
  <c r="CH4463" i="6"/>
  <c r="CH4464" i="6"/>
  <c r="CH4465" i="6"/>
  <c r="CH4466" i="6"/>
  <c r="CH4467" i="6"/>
  <c r="CH4468" i="6"/>
  <c r="CH4469" i="6"/>
  <c r="CH4470" i="6"/>
  <c r="CH4471" i="6"/>
  <c r="CH4472" i="6"/>
  <c r="CH4473" i="6"/>
  <c r="CH4474" i="6"/>
  <c r="CH4475" i="6"/>
  <c r="CH4476" i="6"/>
  <c r="CH4477" i="6"/>
  <c r="CH4478" i="6"/>
  <c r="CH4479" i="6"/>
  <c r="CH4480" i="6"/>
  <c r="CH4481" i="6"/>
  <c r="CH4482" i="6"/>
  <c r="CH4483" i="6"/>
  <c r="CH4484" i="6"/>
  <c r="CH4485" i="6"/>
  <c r="CH4486" i="6"/>
  <c r="CH4487" i="6"/>
  <c r="CH4488" i="6"/>
  <c r="CH4489" i="6"/>
  <c r="CH4490" i="6"/>
  <c r="CH4491" i="6"/>
  <c r="CH4492" i="6"/>
  <c r="CH4493" i="6"/>
  <c r="CH4494" i="6"/>
  <c r="CH4495" i="6"/>
  <c r="CH4496" i="6"/>
  <c r="CH4497" i="6"/>
  <c r="CH4498" i="6"/>
  <c r="CH4499" i="6"/>
  <c r="CH4500" i="6"/>
  <c r="CH4501" i="6"/>
  <c r="CH4502" i="6"/>
  <c r="CH4503" i="6"/>
  <c r="CH4504" i="6"/>
  <c r="CH4505" i="6"/>
  <c r="CH4506" i="6"/>
  <c r="CH4507" i="6"/>
  <c r="CH4508" i="6"/>
  <c r="CH4509" i="6"/>
  <c r="CH4510" i="6"/>
  <c r="CH4511" i="6"/>
  <c r="CH4512" i="6"/>
  <c r="CH4513" i="6"/>
  <c r="CH4514" i="6"/>
  <c r="CH4515" i="6"/>
  <c r="CH4516" i="6"/>
  <c r="CH4517" i="6"/>
  <c r="CH4518" i="6"/>
  <c r="CH4519" i="6"/>
  <c r="CH4520" i="6"/>
  <c r="CH4521" i="6"/>
  <c r="CH4522" i="6"/>
  <c r="CH4523" i="6"/>
  <c r="CH4524" i="6"/>
  <c r="CH4525" i="6"/>
  <c r="CH4526" i="6"/>
  <c r="CH4527" i="6"/>
  <c r="CH4528" i="6"/>
  <c r="CH4529" i="6"/>
  <c r="CH4530" i="6"/>
  <c r="CH4531" i="6"/>
  <c r="CH4532" i="6"/>
  <c r="CH4533" i="6"/>
  <c r="CH4534" i="6"/>
  <c r="CH4535" i="6"/>
  <c r="CH4536" i="6"/>
  <c r="CH4537" i="6"/>
  <c r="CH4538" i="6"/>
  <c r="CH4539" i="6"/>
  <c r="CH4540" i="6"/>
  <c r="CH4541" i="6"/>
  <c r="CH4542" i="6"/>
  <c r="CH4543" i="6"/>
  <c r="CH4544" i="6"/>
  <c r="CH4545" i="6"/>
  <c r="CH4546" i="6"/>
  <c r="CH4547" i="6"/>
  <c r="CH4548" i="6"/>
  <c r="CH4549" i="6"/>
  <c r="CH4550" i="6"/>
  <c r="CH4551" i="6"/>
  <c r="CH4552" i="6"/>
  <c r="CH4553" i="6"/>
  <c r="CH4554" i="6"/>
  <c r="CH4555" i="6"/>
  <c r="CH4556" i="6"/>
  <c r="CH4557" i="6"/>
  <c r="CH4558" i="6"/>
  <c r="CH4559" i="6"/>
  <c r="CH4560" i="6"/>
  <c r="CH4561" i="6"/>
  <c r="CH4562" i="6"/>
  <c r="CH4563" i="6"/>
  <c r="CH4564" i="6"/>
  <c r="CH4565" i="6"/>
  <c r="CH4566" i="6"/>
  <c r="CH4567" i="6"/>
  <c r="CH4568" i="6"/>
  <c r="CH4569" i="6"/>
  <c r="CH4570" i="6"/>
  <c r="CH4571" i="6"/>
  <c r="CH4572" i="6"/>
  <c r="CH4573" i="6"/>
  <c r="CH4574" i="6"/>
  <c r="CH4575" i="6"/>
  <c r="CH4576" i="6"/>
  <c r="CH4577" i="6"/>
  <c r="CH4578" i="6"/>
  <c r="CH4579" i="6"/>
  <c r="CH4580" i="6"/>
  <c r="CH4581" i="6"/>
  <c r="CH4582" i="6"/>
  <c r="CH4583" i="6"/>
  <c r="CH4584" i="6"/>
  <c r="CH4585" i="6"/>
  <c r="CH4586" i="6"/>
  <c r="CH4587" i="6"/>
  <c r="CH4588" i="6"/>
  <c r="CH4589" i="6"/>
  <c r="CH4590" i="6"/>
  <c r="CH4591" i="6"/>
  <c r="CH4592" i="6"/>
  <c r="CH4593" i="6"/>
  <c r="CH4594" i="6"/>
  <c r="CH4595" i="6"/>
  <c r="CH4596" i="6"/>
  <c r="CH4597" i="6"/>
  <c r="CH4598" i="6"/>
  <c r="CH4599" i="6"/>
  <c r="CH4600" i="6"/>
  <c r="CH4601" i="6"/>
  <c r="CH4602" i="6"/>
  <c r="CH4603" i="6"/>
  <c r="CH4604" i="6"/>
  <c r="CH4605" i="6"/>
  <c r="CH4606" i="6"/>
  <c r="CH4607" i="6"/>
  <c r="CH4608" i="6"/>
  <c r="CH4609" i="6"/>
  <c r="CH4610" i="6"/>
  <c r="CH4611" i="6"/>
  <c r="CH4612" i="6"/>
  <c r="CH4613" i="6"/>
  <c r="CH4614" i="6"/>
  <c r="CH4615" i="6"/>
  <c r="CH4616" i="6"/>
  <c r="CH4617" i="6"/>
  <c r="CH4618" i="6"/>
  <c r="CH4619" i="6"/>
  <c r="CH4620" i="6"/>
  <c r="CH4621" i="6"/>
  <c r="CH4622" i="6"/>
  <c r="CH4623" i="6"/>
  <c r="CH4624" i="6"/>
  <c r="CH4625" i="6"/>
  <c r="CH4626" i="6"/>
  <c r="CH4627" i="6"/>
  <c r="CH4628" i="6"/>
  <c r="CH4629" i="6"/>
  <c r="CH4630" i="6"/>
  <c r="CH4631" i="6"/>
  <c r="CH4632" i="6"/>
  <c r="CH4633" i="6"/>
  <c r="CH4634" i="6"/>
  <c r="CH4635" i="6"/>
  <c r="CH4636" i="6"/>
  <c r="CH4637" i="6"/>
  <c r="CH4638" i="6"/>
  <c r="CH4639" i="6"/>
  <c r="CH4640" i="6"/>
  <c r="CH4641" i="6"/>
  <c r="CH4642" i="6"/>
  <c r="CH4643" i="6"/>
  <c r="CH4644" i="6"/>
  <c r="CH4645" i="6"/>
  <c r="CH4646" i="6"/>
  <c r="CH4647" i="6"/>
  <c r="CH4648" i="6"/>
  <c r="CH4649" i="6"/>
  <c r="CH4650" i="6"/>
  <c r="CH4651" i="6"/>
  <c r="CH4652" i="6"/>
  <c r="CH4653" i="6"/>
  <c r="CH4654" i="6"/>
  <c r="CH4655" i="6"/>
  <c r="CH4656" i="6"/>
  <c r="CH4657" i="6"/>
  <c r="CH4658" i="6"/>
  <c r="CH4659" i="6"/>
  <c r="CH4660" i="6"/>
  <c r="CH4661" i="6"/>
  <c r="CH4662" i="6"/>
  <c r="CH4663" i="6"/>
  <c r="CH4664" i="6"/>
  <c r="CH4665" i="6"/>
  <c r="CH4666" i="6"/>
  <c r="CH4667" i="6"/>
  <c r="CH4668" i="6"/>
  <c r="CH4669" i="6"/>
  <c r="CH4670" i="6"/>
  <c r="CH4671" i="6"/>
  <c r="CH4672" i="6"/>
  <c r="CH4673" i="6"/>
  <c r="CH4674" i="6"/>
  <c r="CH4675" i="6"/>
  <c r="CH4676" i="6"/>
  <c r="CH4677" i="6"/>
  <c r="CH4678" i="6"/>
  <c r="CH4679" i="6"/>
  <c r="CH4680" i="6"/>
  <c r="CH4681" i="6"/>
  <c r="CH4682" i="6"/>
  <c r="CH4683" i="6"/>
  <c r="CH4684" i="6"/>
  <c r="CH4685" i="6"/>
  <c r="CH4686" i="6"/>
  <c r="CH4687" i="6"/>
  <c r="CH4688" i="6"/>
  <c r="CH4689" i="6"/>
  <c r="CH4690" i="6"/>
  <c r="CH4691" i="6"/>
  <c r="CH4692" i="6"/>
  <c r="CH4693" i="6"/>
  <c r="CH4694" i="6"/>
  <c r="CH4695" i="6"/>
  <c r="CH4696" i="6"/>
  <c r="CH4697" i="6"/>
  <c r="CH4698" i="6"/>
  <c r="CH4699" i="6"/>
  <c r="CH4700" i="6"/>
  <c r="CH4701" i="6"/>
  <c r="CH4702" i="6"/>
  <c r="CH4703" i="6"/>
  <c r="CH4704" i="6"/>
  <c r="CH4705" i="6"/>
  <c r="CH4706" i="6"/>
  <c r="CH4707" i="6"/>
  <c r="CH4708" i="6"/>
  <c r="CH4709" i="6"/>
  <c r="CH4710" i="6"/>
  <c r="CH4711" i="6"/>
  <c r="CH4712" i="6"/>
  <c r="CH4713" i="6"/>
  <c r="CH4714" i="6"/>
  <c r="CH4715" i="6"/>
  <c r="CH4716" i="6"/>
  <c r="CH4717" i="6"/>
  <c r="CH4718" i="6"/>
  <c r="CH4719" i="6"/>
  <c r="CH4720" i="6"/>
  <c r="CH4721" i="6"/>
  <c r="CH4722" i="6"/>
  <c r="CH4723" i="6"/>
  <c r="CH4724" i="6"/>
  <c r="CH4725" i="6"/>
  <c r="CH4726" i="6"/>
  <c r="CH4727" i="6"/>
  <c r="CH4728" i="6"/>
  <c r="CH4729" i="6"/>
  <c r="CH4730" i="6"/>
  <c r="CH4731" i="6"/>
  <c r="CH4732" i="6"/>
  <c r="CH4733" i="6"/>
  <c r="CH4734" i="6"/>
  <c r="CH4735" i="6"/>
  <c r="CH4736" i="6"/>
  <c r="CH4737" i="6"/>
  <c r="CH4738" i="6"/>
  <c r="CH4739" i="6"/>
  <c r="CH4740" i="6"/>
  <c r="CH4741" i="6"/>
  <c r="CH4742" i="6"/>
  <c r="CH4743" i="6"/>
  <c r="CH4744" i="6"/>
  <c r="CH4745" i="6"/>
  <c r="CH4746" i="6"/>
  <c r="CH4747" i="6"/>
  <c r="CH4748" i="6"/>
  <c r="CH4749" i="6"/>
  <c r="CH4750" i="6"/>
  <c r="CH4751" i="6"/>
  <c r="CH4752" i="6"/>
  <c r="CH4753" i="6"/>
  <c r="CH4754" i="6"/>
  <c r="CH4755" i="6"/>
  <c r="CH4756" i="6"/>
  <c r="CH4757" i="6"/>
  <c r="CH4758" i="6"/>
  <c r="CH4759" i="6"/>
  <c r="CH4760" i="6"/>
  <c r="CH4761" i="6"/>
  <c r="CH4762" i="6"/>
  <c r="CH4763" i="6"/>
  <c r="CH4764" i="6"/>
  <c r="CH4765" i="6"/>
  <c r="CH4766" i="6"/>
  <c r="CH4767" i="6"/>
  <c r="CH4768" i="6"/>
  <c r="CH4769" i="6"/>
  <c r="CH4770" i="6"/>
  <c r="CH4771" i="6"/>
  <c r="CH4772" i="6"/>
  <c r="CH4773" i="6"/>
  <c r="CH4774" i="6"/>
  <c r="CH4775" i="6"/>
  <c r="CH4776" i="6"/>
  <c r="CH4777" i="6"/>
  <c r="CH4778" i="6"/>
  <c r="CH4779" i="6"/>
  <c r="CH4780" i="6"/>
  <c r="CH4781" i="6"/>
  <c r="CH4782" i="6"/>
  <c r="CH4783" i="6"/>
  <c r="CH4784" i="6"/>
  <c r="CH4785" i="6"/>
  <c r="CH4786" i="6"/>
  <c r="CH4787" i="6"/>
  <c r="CH4788" i="6"/>
  <c r="CH4789" i="6"/>
  <c r="CH4790" i="6"/>
  <c r="CH4791" i="6"/>
  <c r="CH4792" i="6"/>
  <c r="CH4793" i="6"/>
  <c r="CH4794" i="6"/>
  <c r="CH4795" i="6"/>
  <c r="CH4796" i="6"/>
  <c r="CH4797" i="6"/>
  <c r="CH4798" i="6"/>
  <c r="CH4799" i="6"/>
  <c r="CH4800" i="6"/>
  <c r="CH4801" i="6"/>
  <c r="CH4802" i="6"/>
  <c r="CH4803" i="6"/>
  <c r="CH4804" i="6"/>
  <c r="CH4805" i="6"/>
  <c r="CH4806" i="6"/>
  <c r="CH4807" i="6"/>
  <c r="CH4808" i="6"/>
  <c r="CH4809" i="6"/>
  <c r="CH4810" i="6"/>
  <c r="CH4811" i="6"/>
  <c r="CH4812" i="6"/>
  <c r="CH4813" i="6"/>
  <c r="CH4814" i="6"/>
  <c r="CH4815" i="6"/>
  <c r="CH4816" i="6"/>
  <c r="CH4817" i="6"/>
  <c r="CH4818" i="6"/>
  <c r="CH4819" i="6"/>
  <c r="CH4820" i="6"/>
  <c r="CH4821" i="6"/>
  <c r="CH4822" i="6"/>
  <c r="CH4823" i="6"/>
  <c r="CH4824" i="6"/>
  <c r="CH4825" i="6"/>
  <c r="CH4826" i="6"/>
  <c r="CH4827" i="6"/>
  <c r="CH4828" i="6"/>
  <c r="CH4829" i="6"/>
  <c r="CH4830" i="6"/>
  <c r="CH4831" i="6"/>
  <c r="CH4832" i="6"/>
  <c r="CH4833" i="6"/>
  <c r="CH4834" i="6"/>
  <c r="CH4835" i="6"/>
  <c r="CH4836" i="6"/>
  <c r="CH4837" i="6"/>
  <c r="CH4838" i="6"/>
  <c r="CH4839" i="6"/>
  <c r="CH4840" i="6"/>
  <c r="CH4841" i="6"/>
  <c r="CH4842" i="6"/>
  <c r="CH4843" i="6"/>
  <c r="CH4844" i="6"/>
  <c r="CH4845" i="6"/>
  <c r="CH4846" i="6"/>
  <c r="CH4847" i="6"/>
  <c r="CH4848" i="6"/>
  <c r="CH4849" i="6"/>
  <c r="CH4850" i="6"/>
  <c r="CH4851" i="6"/>
  <c r="CH4852" i="6"/>
  <c r="CH4853" i="6"/>
  <c r="CH4854" i="6"/>
  <c r="CH4855" i="6"/>
  <c r="CH4856" i="6"/>
  <c r="CH4857" i="6"/>
  <c r="CH4858" i="6"/>
  <c r="CH4859" i="6"/>
  <c r="CH4860" i="6"/>
  <c r="CH4861" i="6"/>
  <c r="CH4862" i="6"/>
  <c r="CH4863" i="6"/>
  <c r="CH4864" i="6"/>
  <c r="CH4865" i="6"/>
  <c r="CH4866" i="6"/>
  <c r="CH4867" i="6"/>
  <c r="CH4868" i="6"/>
  <c r="CH4869" i="6"/>
  <c r="CH4870" i="6"/>
  <c r="CH4871" i="6"/>
  <c r="CH4872" i="6"/>
  <c r="CH4873" i="6"/>
  <c r="CH4874" i="6"/>
  <c r="CH4875" i="6"/>
  <c r="CH4876" i="6"/>
  <c r="CH4877" i="6"/>
  <c r="CH4878" i="6"/>
  <c r="CH4879" i="6"/>
  <c r="CH4880" i="6"/>
  <c r="CH4881" i="6"/>
  <c r="CH4882" i="6"/>
  <c r="CH4883" i="6"/>
  <c r="CH4884" i="6"/>
  <c r="CH4885" i="6"/>
  <c r="CH4886" i="6"/>
  <c r="CH4887" i="6"/>
  <c r="CH4888" i="6"/>
  <c r="CH4889" i="6"/>
  <c r="CH4890" i="6"/>
  <c r="CH4891" i="6"/>
  <c r="CH4892" i="6"/>
  <c r="CH4893" i="6"/>
  <c r="CH4894" i="6"/>
  <c r="CH4895" i="6"/>
  <c r="CH4896" i="6"/>
  <c r="CH4897" i="6"/>
  <c r="CH4898" i="6"/>
  <c r="CH4899" i="6"/>
  <c r="CH4900" i="6"/>
  <c r="CH4901" i="6"/>
  <c r="CH4902" i="6"/>
  <c r="CH4903" i="6"/>
  <c r="CH4904" i="6"/>
  <c r="CH4905" i="6"/>
  <c r="CH4906" i="6"/>
  <c r="CH4907" i="6"/>
  <c r="CH4908" i="6"/>
  <c r="CH4909" i="6"/>
  <c r="CH4910" i="6"/>
  <c r="CH4911" i="6"/>
  <c r="CH4912" i="6"/>
  <c r="CH4913" i="6"/>
  <c r="CH4914" i="6"/>
  <c r="CH4915" i="6"/>
  <c r="CH4916" i="6"/>
  <c r="CH4917" i="6"/>
  <c r="CH4918" i="6"/>
  <c r="CH4919" i="6"/>
  <c r="CH4920" i="6"/>
  <c r="CH4921" i="6"/>
  <c r="CH4922" i="6"/>
  <c r="CH4923" i="6"/>
  <c r="CH4924" i="6"/>
  <c r="CH4925" i="6"/>
  <c r="CH4926" i="6"/>
  <c r="CH4927" i="6"/>
  <c r="CH4928" i="6"/>
  <c r="CH4929" i="6"/>
  <c r="CH4930" i="6"/>
  <c r="CH4931" i="6"/>
  <c r="CH4932" i="6"/>
  <c r="CH4933" i="6"/>
  <c r="CH4934" i="6"/>
  <c r="CH4935" i="6"/>
  <c r="CH4936" i="6"/>
  <c r="CH4937" i="6"/>
  <c r="CH4938" i="6"/>
  <c r="CH4939" i="6"/>
  <c r="CH4940" i="6"/>
  <c r="CH4941" i="6"/>
  <c r="CH4942" i="6"/>
  <c r="CH4943" i="6"/>
  <c r="CH4944" i="6"/>
  <c r="CH4945" i="6"/>
  <c r="CH4946" i="6"/>
  <c r="CH4947" i="6"/>
  <c r="CH4948" i="6"/>
  <c r="CH4949" i="6"/>
  <c r="CH4950" i="6"/>
  <c r="CH4951" i="6"/>
  <c r="CH4952" i="6"/>
  <c r="CH4953" i="6"/>
  <c r="CH4954" i="6"/>
  <c r="CH4955" i="6"/>
  <c r="CH4956" i="6"/>
  <c r="CH4957" i="6"/>
  <c r="CH4958" i="6"/>
  <c r="CH4959" i="6"/>
  <c r="CH4960" i="6"/>
  <c r="CH4961" i="6"/>
  <c r="CH4962" i="6"/>
  <c r="CH4963" i="6"/>
  <c r="CH4964" i="6"/>
  <c r="CH4965" i="6"/>
  <c r="CH4966" i="6"/>
  <c r="CH4967" i="6"/>
  <c r="CH4968" i="6"/>
  <c r="CH4969" i="6"/>
  <c r="CH4970" i="6"/>
  <c r="CH4971" i="6"/>
  <c r="CH4972" i="6"/>
  <c r="CH4973" i="6"/>
  <c r="CH4974" i="6"/>
  <c r="CH4975" i="6"/>
  <c r="CH4976" i="6"/>
  <c r="CH4977" i="6"/>
  <c r="CH4978" i="6"/>
  <c r="CH4979" i="6"/>
  <c r="CH4980" i="6"/>
  <c r="CH4981" i="6"/>
  <c r="CH4982" i="6"/>
  <c r="CH4983" i="6"/>
  <c r="CH4984" i="6"/>
  <c r="CH4985" i="6"/>
  <c r="CH4986" i="6"/>
  <c r="CH4987" i="6"/>
  <c r="CH4988" i="6"/>
  <c r="CH4989" i="6"/>
  <c r="CH4990" i="6"/>
  <c r="CH4991" i="6"/>
  <c r="CH4992" i="6"/>
  <c r="CH4993" i="6"/>
  <c r="CH4994" i="6"/>
  <c r="CH4995" i="6"/>
  <c r="CH4996" i="6"/>
  <c r="CH4997" i="6"/>
  <c r="CH4998" i="6"/>
  <c r="CH4999" i="6"/>
  <c r="CH5000" i="6"/>
  <c r="CH5001" i="6"/>
  <c r="CH5002" i="6"/>
  <c r="CH5003" i="6"/>
  <c r="CH5004" i="6"/>
  <c r="CH5005" i="6"/>
  <c r="CH5006" i="6"/>
  <c r="CH5007" i="6"/>
  <c r="CH5008" i="6"/>
  <c r="CH5009" i="6"/>
  <c r="CH5010" i="6"/>
  <c r="CH5011" i="6"/>
  <c r="CH5012" i="6"/>
  <c r="CH5013" i="6"/>
  <c r="CH5014" i="6"/>
  <c r="CH5015" i="6"/>
  <c r="CH5016" i="6"/>
  <c r="CH5017" i="6"/>
  <c r="CH5018" i="6"/>
  <c r="CH5019" i="6"/>
  <c r="CH5020" i="6"/>
  <c r="CH5021" i="6"/>
  <c r="CH5022" i="6"/>
  <c r="CH5023" i="6"/>
  <c r="CH5024" i="6"/>
  <c r="CH5025" i="6"/>
  <c r="CH5026" i="6"/>
  <c r="CH5027" i="6"/>
  <c r="CH5028" i="6"/>
  <c r="CH5029" i="6"/>
  <c r="CH5030" i="6"/>
  <c r="CH5031" i="6"/>
  <c r="CH5032" i="6"/>
  <c r="CH5033" i="6"/>
  <c r="CH5034" i="6"/>
  <c r="CH5035" i="6"/>
  <c r="CH5036" i="6"/>
  <c r="CH5037" i="6"/>
  <c r="CH5038" i="6"/>
  <c r="CH5039" i="6"/>
  <c r="CH5040" i="6"/>
  <c r="CH5041" i="6"/>
  <c r="CH5042" i="6"/>
  <c r="CH5043" i="6"/>
  <c r="CH5044" i="6"/>
  <c r="CH5045" i="6"/>
  <c r="CH5046" i="6"/>
  <c r="CH5047" i="6"/>
  <c r="CH5048" i="6"/>
  <c r="CH5049" i="6"/>
  <c r="CH5050" i="6"/>
  <c r="CH5051" i="6"/>
  <c r="CH5052" i="6"/>
  <c r="CH5053" i="6"/>
  <c r="CH5054" i="6"/>
  <c r="CH5055" i="6"/>
  <c r="CH5056" i="6"/>
  <c r="CH5057" i="6"/>
  <c r="CH5058" i="6"/>
  <c r="CH5059" i="6"/>
  <c r="CH5060" i="6"/>
  <c r="CH5061" i="6"/>
  <c r="CH5062" i="6"/>
  <c r="CH5063" i="6"/>
  <c r="CH5064" i="6"/>
  <c r="CH5065" i="6"/>
  <c r="CH5066" i="6"/>
  <c r="CH5067" i="6"/>
  <c r="CH5068" i="6"/>
  <c r="CH5069" i="6"/>
  <c r="CH5070" i="6"/>
  <c r="CH5071" i="6"/>
  <c r="CH5072" i="6"/>
  <c r="CH5073" i="6"/>
  <c r="CH5074" i="6"/>
  <c r="CH5075" i="6"/>
  <c r="CH5076" i="6"/>
  <c r="CH5077" i="6"/>
  <c r="CH5078" i="6"/>
  <c r="CH5079" i="6"/>
  <c r="CH5080" i="6"/>
  <c r="CH5081" i="6"/>
  <c r="CH5082" i="6"/>
  <c r="CH5083" i="6"/>
  <c r="CH5084" i="6"/>
  <c r="CH5085" i="6"/>
  <c r="CH5086" i="6"/>
  <c r="CH5087" i="6"/>
  <c r="CH5088" i="6"/>
  <c r="CH5089" i="6"/>
  <c r="CH5090" i="6"/>
  <c r="CH5091" i="6"/>
  <c r="CH5092" i="6"/>
  <c r="CH5093" i="6"/>
  <c r="CH5094" i="6"/>
  <c r="CH5095" i="6"/>
  <c r="CH5096" i="6"/>
  <c r="CH5097" i="6"/>
  <c r="CH5098" i="6"/>
  <c r="CH5099" i="6"/>
  <c r="CH5100" i="6"/>
  <c r="CH5101" i="6"/>
  <c r="CH5102" i="6"/>
  <c r="CH5103" i="6"/>
  <c r="CH5104" i="6"/>
  <c r="CH5105" i="6"/>
  <c r="CH5106" i="6"/>
  <c r="CH5107" i="6"/>
  <c r="CH5108" i="6"/>
  <c r="CH5109" i="6"/>
  <c r="CH5110" i="6"/>
  <c r="CH5111" i="6"/>
  <c r="CH5112" i="6"/>
  <c r="CH5113" i="6"/>
  <c r="CH5114" i="6"/>
  <c r="CH5115" i="6"/>
  <c r="CH5116" i="6"/>
  <c r="CH5117" i="6"/>
  <c r="CH5118" i="6"/>
  <c r="CH5119" i="6"/>
  <c r="CH5120" i="6"/>
  <c r="CH5121" i="6"/>
  <c r="CH5122" i="6"/>
  <c r="CH5123" i="6"/>
  <c r="CH5124" i="6"/>
  <c r="CH5125" i="6"/>
  <c r="CH5126" i="6"/>
  <c r="CH5127" i="6"/>
  <c r="CH5128" i="6"/>
  <c r="CH5129" i="6"/>
  <c r="CH5130" i="6"/>
  <c r="CH5131" i="6"/>
  <c r="CH5132" i="6"/>
  <c r="CH5133" i="6"/>
  <c r="CH5134" i="6"/>
  <c r="CH5135" i="6"/>
  <c r="CH5136" i="6"/>
  <c r="CH5137" i="6"/>
  <c r="CH5138" i="6"/>
  <c r="CH5139" i="6"/>
  <c r="CH5140" i="6"/>
  <c r="CH5141" i="6"/>
  <c r="CH5142" i="6"/>
  <c r="CH5143" i="6"/>
  <c r="CH5144" i="6"/>
  <c r="CH5145" i="6"/>
  <c r="CH5146" i="6"/>
  <c r="CH5147" i="6"/>
  <c r="CH5148" i="6"/>
  <c r="CH5149" i="6"/>
  <c r="CH5150" i="6"/>
  <c r="CH5151" i="6"/>
  <c r="CH5152" i="6"/>
  <c r="CH5153" i="6"/>
  <c r="CH5154" i="6"/>
  <c r="CH5155" i="6"/>
  <c r="CH5156" i="6"/>
  <c r="CH5157" i="6"/>
  <c r="CH5158" i="6"/>
  <c r="CH5159" i="6"/>
  <c r="CH5160" i="6"/>
  <c r="CH5161" i="6"/>
  <c r="CH5162" i="6"/>
  <c r="CH5163" i="6"/>
  <c r="CH5164" i="6"/>
  <c r="CH5165" i="6"/>
  <c r="CH5166" i="6"/>
  <c r="CH5167" i="6"/>
  <c r="CH5168" i="6"/>
  <c r="CH5169" i="6"/>
  <c r="CH5170" i="6"/>
  <c r="CH5171" i="6"/>
  <c r="CH5172" i="6"/>
  <c r="CH5173" i="6"/>
  <c r="CH5174" i="6"/>
  <c r="CH5175" i="6"/>
  <c r="CH5176" i="6"/>
  <c r="CH5177" i="6"/>
  <c r="CH5178" i="6"/>
  <c r="CH5179" i="6"/>
  <c r="CH5180" i="6"/>
  <c r="CH5181" i="6"/>
  <c r="CH5182" i="6"/>
  <c r="CH5183" i="6"/>
  <c r="CH5184" i="6"/>
  <c r="CH5185" i="6"/>
  <c r="CH5186" i="6"/>
  <c r="CH5187" i="6"/>
  <c r="CH5188" i="6"/>
  <c r="CH5189" i="6"/>
  <c r="CH5190" i="6"/>
  <c r="CH5191" i="6"/>
  <c r="CH5192" i="6"/>
  <c r="CH5193" i="6"/>
  <c r="CH5194" i="6"/>
  <c r="CH5195" i="6"/>
  <c r="CH5196" i="6"/>
  <c r="CH5197" i="6"/>
  <c r="CH5198" i="6"/>
  <c r="CH5199" i="6"/>
  <c r="CH5200" i="6"/>
  <c r="CH5201" i="6"/>
  <c r="CH5202" i="6"/>
  <c r="CH5203" i="6"/>
  <c r="CH5204" i="6"/>
  <c r="CH5205" i="6"/>
  <c r="CH5206" i="6"/>
  <c r="CH5207" i="6"/>
  <c r="CH5208" i="6"/>
  <c r="CH5209" i="6"/>
  <c r="CH5210" i="6"/>
  <c r="CH5211" i="6"/>
  <c r="CH5212" i="6"/>
  <c r="CH5213" i="6"/>
  <c r="CH5214" i="6"/>
  <c r="CH5215" i="6"/>
  <c r="CH5216" i="6"/>
  <c r="CH5217" i="6"/>
  <c r="CH5218" i="6"/>
  <c r="CH5219" i="6"/>
  <c r="CH5220" i="6"/>
  <c r="CH5221" i="6"/>
  <c r="CH5222" i="6"/>
  <c r="CH5223" i="6"/>
  <c r="CH5224" i="6"/>
  <c r="CH5225" i="6"/>
  <c r="CH5226" i="6"/>
  <c r="CH5227" i="6"/>
  <c r="CH5228" i="6"/>
  <c r="CH5229" i="6"/>
  <c r="CH5230" i="6"/>
  <c r="CH5231" i="6"/>
  <c r="CH5232" i="6"/>
  <c r="CH5233" i="6"/>
  <c r="CH5234" i="6"/>
  <c r="CH5235" i="6"/>
  <c r="CH5236" i="6"/>
  <c r="CH5237" i="6"/>
  <c r="CH5238" i="6"/>
  <c r="CH5239" i="6"/>
  <c r="CH5240" i="6"/>
  <c r="CH5241" i="6"/>
  <c r="CH5242" i="6"/>
  <c r="CH5243" i="6"/>
  <c r="CH5244" i="6"/>
  <c r="CH5245" i="6"/>
  <c r="CH5246" i="6"/>
  <c r="CH5247" i="6"/>
  <c r="CH5248" i="6"/>
  <c r="CH5249" i="6"/>
  <c r="CH5250" i="6"/>
  <c r="CH5251" i="6"/>
  <c r="CH5252" i="6"/>
  <c r="CH5253" i="6"/>
  <c r="CH5254" i="6"/>
  <c r="CH5255" i="6"/>
  <c r="CH5256" i="6"/>
  <c r="CH5257" i="6"/>
  <c r="CH5258" i="6"/>
  <c r="CH5259" i="6"/>
  <c r="CH5260" i="6"/>
  <c r="CH5261" i="6"/>
  <c r="CH5262" i="6"/>
  <c r="CH5263" i="6"/>
  <c r="CH5264" i="6"/>
  <c r="CH5265" i="6"/>
  <c r="CH5266" i="6"/>
  <c r="CH5267" i="6"/>
  <c r="CH5268" i="6"/>
  <c r="CH5269" i="6"/>
  <c r="CH5270" i="6"/>
  <c r="CH5271" i="6"/>
  <c r="CH5272" i="6"/>
  <c r="CH5273" i="6"/>
  <c r="CH5274" i="6"/>
  <c r="CH5275" i="6"/>
  <c r="CH5276" i="6"/>
  <c r="CH5277" i="6"/>
  <c r="CH5278" i="6"/>
  <c r="CH5279" i="6"/>
  <c r="CH5280" i="6"/>
  <c r="CH5281" i="6"/>
  <c r="CH5282" i="6"/>
  <c r="CH5283" i="6"/>
  <c r="CH5284" i="6"/>
  <c r="CH5285" i="6"/>
  <c r="CH5286" i="6"/>
  <c r="CH5287" i="6"/>
  <c r="CH5288" i="6"/>
  <c r="CH5289" i="6"/>
  <c r="CH5290" i="6"/>
  <c r="CH5291" i="6"/>
  <c r="CH5292" i="6"/>
  <c r="CH5293" i="6"/>
  <c r="CH5294" i="6"/>
  <c r="CH5295" i="6"/>
  <c r="CH5296" i="6"/>
  <c r="CH5297" i="6"/>
  <c r="CH5298" i="6"/>
  <c r="CH5299" i="6"/>
  <c r="CH5300" i="6"/>
  <c r="CH5301" i="6"/>
  <c r="CH5302" i="6"/>
  <c r="CH5303" i="6"/>
  <c r="CH5304" i="6"/>
  <c r="CH5305" i="6"/>
  <c r="CH5306" i="6"/>
  <c r="CH5307" i="6"/>
  <c r="CH5308" i="6"/>
  <c r="CH5309" i="6"/>
  <c r="CH5310" i="6"/>
  <c r="CH5311" i="6"/>
  <c r="CH5312" i="6"/>
  <c r="CH5313" i="6"/>
  <c r="CH5314" i="6"/>
  <c r="CH5315" i="6"/>
  <c r="CH5316" i="6"/>
  <c r="CH5317" i="6"/>
  <c r="CH5318" i="6"/>
  <c r="CH5319" i="6"/>
  <c r="CH5320" i="6"/>
  <c r="CH5321" i="6"/>
  <c r="CH5322" i="6"/>
  <c r="CH5323" i="6"/>
  <c r="CH5324" i="6"/>
  <c r="CH5325" i="6"/>
  <c r="CH5326" i="6"/>
  <c r="CH5327" i="6"/>
  <c r="CH5328" i="6"/>
  <c r="CH5329" i="6"/>
  <c r="CH5330" i="6"/>
  <c r="CH5331" i="6"/>
  <c r="CH5332" i="6"/>
  <c r="CH5333" i="6"/>
  <c r="CH5334" i="6"/>
  <c r="CH5335" i="6"/>
  <c r="CH5336" i="6"/>
  <c r="CH5337" i="6"/>
  <c r="CH5338" i="6"/>
  <c r="CH5339" i="6"/>
  <c r="CH5340" i="6"/>
  <c r="CH5341" i="6"/>
  <c r="CH5342" i="6"/>
  <c r="CH5343" i="6"/>
  <c r="CH5344" i="6"/>
  <c r="CH5345" i="6"/>
  <c r="CH5346" i="6"/>
  <c r="CH5347" i="6"/>
  <c r="CH5348" i="6"/>
  <c r="CH5349" i="6"/>
  <c r="CH5350" i="6"/>
  <c r="CH5351" i="6"/>
  <c r="CH5352" i="6"/>
  <c r="CH5353" i="6"/>
  <c r="CH5354" i="6"/>
  <c r="CH5355" i="6"/>
  <c r="CH5356" i="6"/>
  <c r="CH5357" i="6"/>
  <c r="CH5358" i="6"/>
  <c r="CH5359" i="6"/>
  <c r="CH5360" i="6"/>
  <c r="CH5361" i="6"/>
  <c r="CH5362" i="6"/>
  <c r="CH5363" i="6"/>
  <c r="CH5364" i="6"/>
  <c r="CH5365" i="6"/>
  <c r="CH5366" i="6"/>
  <c r="CH5367" i="6"/>
  <c r="CH5368" i="6"/>
  <c r="CH5369" i="6"/>
  <c r="CH5370" i="6"/>
  <c r="CH5371" i="6"/>
  <c r="CH5372" i="6"/>
  <c r="CH5373" i="6"/>
  <c r="CH5374" i="6"/>
  <c r="CH5375" i="6"/>
  <c r="CH5376" i="6"/>
  <c r="CH5377" i="6"/>
  <c r="CH5378" i="6"/>
  <c r="CH5379" i="6"/>
  <c r="CH5380" i="6"/>
  <c r="CH5381" i="6"/>
  <c r="CH5382" i="6"/>
  <c r="CH5383" i="6"/>
  <c r="CH5384" i="6"/>
  <c r="CH5385" i="6"/>
  <c r="CH5386" i="6"/>
  <c r="CH5387" i="6"/>
  <c r="CH5388" i="6"/>
  <c r="CH5389" i="6"/>
  <c r="CH5390" i="6"/>
  <c r="CH5391" i="6"/>
  <c r="CH5392" i="6"/>
  <c r="CH5393" i="6"/>
  <c r="CH5394" i="6"/>
  <c r="CH5395" i="6"/>
  <c r="CH5396" i="6"/>
  <c r="CH5397" i="6"/>
  <c r="CH5398" i="6"/>
  <c r="CH5399" i="6"/>
  <c r="CH5400" i="6"/>
  <c r="CH5401" i="6"/>
  <c r="CH5402" i="6"/>
  <c r="CH5403" i="6"/>
  <c r="CH5404" i="6"/>
  <c r="CH5405" i="6"/>
  <c r="CH5406" i="6"/>
  <c r="CH5407" i="6"/>
  <c r="CH5408" i="6"/>
  <c r="CH5409" i="6"/>
  <c r="CH5410" i="6"/>
  <c r="CH5411" i="6"/>
  <c r="CH5412" i="6"/>
  <c r="CH5413" i="6"/>
  <c r="CH5414" i="6"/>
  <c r="CH5415" i="6"/>
  <c r="CH5416" i="6"/>
  <c r="CH5417" i="6"/>
  <c r="CH5418" i="6"/>
  <c r="CH5419" i="6"/>
  <c r="CH5420" i="6"/>
  <c r="CH5421" i="6"/>
  <c r="CH5422" i="6"/>
  <c r="CH5423" i="6"/>
  <c r="CH5424" i="6"/>
  <c r="CH5425" i="6"/>
  <c r="CH5426" i="6"/>
  <c r="CH5427" i="6"/>
  <c r="CH5428" i="6"/>
  <c r="CH5429" i="6"/>
  <c r="CH5430" i="6"/>
  <c r="CH5431" i="6"/>
  <c r="CH5432" i="6"/>
  <c r="CH5433" i="6"/>
  <c r="CH5434" i="6"/>
  <c r="CH5435" i="6"/>
  <c r="CH5436" i="6"/>
  <c r="CH5437" i="6"/>
  <c r="CH5438" i="6"/>
  <c r="CH5439" i="6"/>
  <c r="CH5440" i="6"/>
  <c r="CH5441" i="6"/>
  <c r="CH5442" i="6"/>
  <c r="CH5443" i="6"/>
  <c r="CH5444" i="6"/>
  <c r="CH5445" i="6"/>
  <c r="CH5446" i="6"/>
  <c r="CH5447" i="6"/>
  <c r="CH5448" i="6"/>
  <c r="CH5449" i="6"/>
  <c r="CH5450" i="6"/>
  <c r="CH5451" i="6"/>
  <c r="CH5452" i="6"/>
  <c r="CH5453" i="6"/>
  <c r="CH5454" i="6"/>
  <c r="CH5455" i="6"/>
  <c r="CH5456" i="6"/>
  <c r="CH5457" i="6"/>
  <c r="CH5458" i="6"/>
  <c r="CH5459" i="6"/>
  <c r="CH5460" i="6"/>
  <c r="CH5461" i="6"/>
  <c r="CH5462" i="6"/>
  <c r="CH5463" i="6"/>
  <c r="CH5464" i="6"/>
  <c r="CH5465" i="6"/>
  <c r="CH5466" i="6"/>
  <c r="CH5467" i="6"/>
  <c r="CH5468" i="6"/>
  <c r="CH5469" i="6"/>
  <c r="CH5470" i="6"/>
  <c r="CH5471" i="6"/>
  <c r="CH5472" i="6"/>
  <c r="CH5473" i="6"/>
  <c r="CH5474" i="6"/>
  <c r="CH5475" i="6"/>
  <c r="CH5476" i="6"/>
  <c r="CH5477" i="6"/>
  <c r="CH5478" i="6"/>
  <c r="CH5479" i="6"/>
  <c r="CH5480" i="6"/>
  <c r="CH5481" i="6"/>
  <c r="CH5482" i="6"/>
  <c r="CH5483" i="6"/>
  <c r="CH5484" i="6"/>
  <c r="CH5485" i="6"/>
  <c r="CH5486" i="6"/>
  <c r="CH5487" i="6"/>
  <c r="CH5488" i="6"/>
  <c r="CH5489" i="6"/>
  <c r="CH5490" i="6"/>
  <c r="CH5491" i="6"/>
  <c r="CH5492" i="6"/>
  <c r="CH5493" i="6"/>
  <c r="CH5494" i="6"/>
  <c r="CH5495" i="6"/>
  <c r="CH5496" i="6"/>
  <c r="CH5497" i="6"/>
  <c r="CH5498" i="6"/>
  <c r="CH5499" i="6"/>
  <c r="CH5500" i="6"/>
  <c r="CH5501" i="6"/>
  <c r="CH5502" i="6"/>
  <c r="CH5503" i="6"/>
  <c r="CH5504" i="6"/>
  <c r="CH5505" i="6"/>
  <c r="CH5506" i="6"/>
  <c r="CH5507" i="6"/>
  <c r="CH5508" i="6"/>
  <c r="CH5509" i="6"/>
  <c r="CH5510" i="6"/>
  <c r="CH5511" i="6"/>
  <c r="CH5512" i="6"/>
  <c r="CH5513" i="6"/>
  <c r="CH5514" i="6"/>
  <c r="CH5515" i="6"/>
  <c r="CH5516" i="6"/>
  <c r="CH5517" i="6"/>
  <c r="CH5518" i="6"/>
  <c r="CH5519" i="6"/>
  <c r="CH5520" i="6"/>
  <c r="CH5521" i="6"/>
  <c r="CH5522" i="6"/>
  <c r="CH5523" i="6"/>
  <c r="CH5524" i="6"/>
  <c r="CH5525" i="6"/>
  <c r="CH5526" i="6"/>
  <c r="CH5527" i="6"/>
  <c r="CH5528" i="6"/>
  <c r="CH5529" i="6"/>
  <c r="CH5530" i="6"/>
  <c r="CH5531" i="6"/>
  <c r="CH5532" i="6"/>
  <c r="CH5533" i="6"/>
  <c r="CH5534" i="6"/>
  <c r="CH5535" i="6"/>
  <c r="CH5536" i="6"/>
  <c r="CH5537" i="6"/>
  <c r="CH5538" i="6"/>
  <c r="CH5539" i="6"/>
  <c r="CH5540" i="6"/>
  <c r="CH5541" i="6"/>
  <c r="CH5542" i="6"/>
  <c r="CH5543" i="6"/>
  <c r="CH5544" i="6"/>
  <c r="CH5545" i="6"/>
  <c r="CH5546" i="6"/>
  <c r="CH5547" i="6"/>
  <c r="CH5548" i="6"/>
  <c r="CH5549" i="6"/>
  <c r="CH5550" i="6"/>
  <c r="CH5551" i="6"/>
  <c r="CH5552" i="6"/>
  <c r="CH5553" i="6"/>
  <c r="CH5554" i="6"/>
  <c r="CH5555" i="6"/>
  <c r="CH5556" i="6"/>
  <c r="CH5557" i="6"/>
  <c r="CH5558" i="6"/>
  <c r="CH5559" i="6"/>
  <c r="CH5560" i="6"/>
  <c r="CH5561" i="6"/>
  <c r="CH5562" i="6"/>
  <c r="CH5563" i="6"/>
  <c r="CH5564" i="6"/>
  <c r="CH5565" i="6"/>
  <c r="CH5566" i="6"/>
  <c r="CH5567" i="6"/>
  <c r="CH5568" i="6"/>
  <c r="CH5569" i="6"/>
  <c r="CH5570" i="6"/>
  <c r="CH5571" i="6"/>
  <c r="CH5572" i="6"/>
  <c r="CH5573" i="6"/>
  <c r="CH5574" i="6"/>
  <c r="CH5575" i="6"/>
  <c r="CH5576" i="6"/>
  <c r="CH5577" i="6"/>
  <c r="CH5578" i="6"/>
  <c r="CH5579" i="6"/>
  <c r="CH5580" i="6"/>
  <c r="CH5581" i="6"/>
  <c r="CH5582" i="6"/>
  <c r="CH5583" i="6"/>
  <c r="CH5584" i="6"/>
  <c r="CH5585" i="6"/>
  <c r="CH5586" i="6"/>
  <c r="CH5587" i="6"/>
  <c r="CH5588" i="6"/>
  <c r="CH5589" i="6"/>
  <c r="CH5590" i="6"/>
  <c r="CH5591" i="6"/>
  <c r="CH5592" i="6"/>
  <c r="CH5593" i="6"/>
  <c r="CH5594" i="6"/>
  <c r="CH5595" i="6"/>
  <c r="CH5596" i="6"/>
  <c r="CH5597" i="6"/>
  <c r="CH5598" i="6"/>
  <c r="CH5599" i="6"/>
  <c r="CH5600" i="6"/>
  <c r="CH5601" i="6"/>
  <c r="CH5602" i="6"/>
  <c r="CH5603" i="6"/>
  <c r="CH5604" i="6"/>
  <c r="CH5605" i="6"/>
  <c r="CH5606" i="6"/>
  <c r="CH5607" i="6"/>
  <c r="CH5608" i="6"/>
  <c r="CH5609" i="6"/>
  <c r="CH5610" i="6"/>
  <c r="CH5611" i="6"/>
  <c r="CH5612" i="6"/>
  <c r="CH5613" i="6"/>
  <c r="CH5614" i="6"/>
  <c r="CH5615" i="6"/>
  <c r="CH5616" i="6"/>
  <c r="CH5617" i="6"/>
  <c r="CH5618" i="6"/>
  <c r="CH5619" i="6"/>
  <c r="CH5620" i="6"/>
  <c r="CH5621" i="6"/>
  <c r="CH5622" i="6"/>
  <c r="CH5623" i="6"/>
  <c r="CH5624" i="6"/>
  <c r="CH5625" i="6"/>
  <c r="CH5626" i="6"/>
  <c r="CH5627" i="6"/>
  <c r="CH5628" i="6"/>
  <c r="CH5629" i="6"/>
  <c r="CH5630" i="6"/>
  <c r="CH5631" i="6"/>
  <c r="CH5632" i="6"/>
  <c r="CH5633" i="6"/>
  <c r="CH5634" i="6"/>
  <c r="CH5635" i="6"/>
  <c r="CH5636" i="6"/>
  <c r="CH5637" i="6"/>
  <c r="CH5638" i="6"/>
  <c r="CH5639" i="6"/>
  <c r="CH5640" i="6"/>
  <c r="CH5641" i="6"/>
  <c r="CH5642" i="6"/>
  <c r="CH5643" i="6"/>
  <c r="CH5644" i="6"/>
  <c r="CH5645" i="6"/>
  <c r="CH5646" i="6"/>
  <c r="CH5647" i="6"/>
  <c r="CH5648" i="6"/>
  <c r="CH5649" i="6"/>
  <c r="CH5650" i="6"/>
  <c r="CH5651" i="6"/>
  <c r="CH5652" i="6"/>
  <c r="CH5653" i="6"/>
  <c r="CH5654" i="6"/>
  <c r="CH5655" i="6"/>
  <c r="CH5656" i="6"/>
  <c r="CH5657" i="6"/>
  <c r="CH5658" i="6"/>
  <c r="CH5659" i="6"/>
  <c r="CH5660" i="6"/>
  <c r="CH5661" i="6"/>
  <c r="CH5662" i="6"/>
  <c r="CH5663" i="6"/>
  <c r="CH5664" i="6"/>
  <c r="CH5665" i="6"/>
  <c r="CH5666" i="6"/>
  <c r="CH5667" i="6"/>
  <c r="CH5668" i="6"/>
  <c r="CH5669" i="6"/>
  <c r="CH5670" i="6"/>
  <c r="CH5671" i="6"/>
  <c r="CH5672" i="6"/>
  <c r="CH5673" i="6"/>
  <c r="CH5674" i="6"/>
  <c r="CH5675" i="6"/>
  <c r="CH5676" i="6"/>
  <c r="CH5677" i="6"/>
  <c r="CH5678" i="6"/>
  <c r="CH5679" i="6"/>
  <c r="CH5680" i="6"/>
  <c r="CH5681" i="6"/>
  <c r="CH5682" i="6"/>
  <c r="CH5683" i="6"/>
  <c r="CH5684" i="6"/>
  <c r="CH5685" i="6"/>
  <c r="CH5686" i="6"/>
  <c r="CH5687" i="6"/>
  <c r="CH5688" i="6"/>
  <c r="CH5689" i="6"/>
  <c r="CH5690" i="6"/>
  <c r="CH5691" i="6"/>
  <c r="CH5692" i="6"/>
  <c r="CH5693" i="6"/>
  <c r="CH5694" i="6"/>
  <c r="CH5695" i="6"/>
  <c r="CH5696" i="6"/>
  <c r="CH5697" i="6"/>
  <c r="CH5698" i="6"/>
  <c r="CH5699" i="6"/>
  <c r="CH5700" i="6"/>
  <c r="CH5701" i="6"/>
  <c r="CH5702" i="6"/>
  <c r="CH5703" i="6"/>
  <c r="CH5704" i="6"/>
  <c r="CH5705" i="6"/>
  <c r="CH5706" i="6"/>
  <c r="CH5707" i="6"/>
  <c r="CH5708" i="6"/>
  <c r="CH5709" i="6"/>
  <c r="CH5710" i="6"/>
  <c r="CH5711" i="6"/>
  <c r="CH5712" i="6"/>
  <c r="CH5713" i="6"/>
  <c r="CH5714" i="6"/>
  <c r="CH5715" i="6"/>
  <c r="CH5716" i="6"/>
  <c r="CH5717" i="6"/>
  <c r="CH5718" i="6"/>
  <c r="CH5719" i="6"/>
  <c r="CH5720" i="6"/>
  <c r="CH5721" i="6"/>
  <c r="CH5722" i="6"/>
  <c r="CH5723" i="6"/>
  <c r="CH5724" i="6"/>
  <c r="CH5725" i="6"/>
  <c r="CH5726" i="6"/>
  <c r="CH5727" i="6"/>
  <c r="CH5728" i="6"/>
  <c r="CH5729" i="6"/>
  <c r="CH5730" i="6"/>
  <c r="CH5731" i="6"/>
  <c r="CH5732" i="6"/>
  <c r="CH5733" i="6"/>
  <c r="CH5734" i="6"/>
  <c r="CH5735" i="6"/>
  <c r="CH5736" i="6"/>
  <c r="CH5737" i="6"/>
  <c r="CH5738" i="6"/>
  <c r="CH5739" i="6"/>
  <c r="CH5740" i="6"/>
  <c r="CH5741" i="6"/>
  <c r="CH5742" i="6"/>
  <c r="CH5743" i="6"/>
  <c r="CH5744" i="6"/>
  <c r="CH5745" i="6"/>
  <c r="CH5746" i="6"/>
  <c r="CH5747" i="6"/>
  <c r="CH5748" i="6"/>
  <c r="CH5749" i="6"/>
  <c r="CH5750" i="6"/>
  <c r="CH5751" i="6"/>
  <c r="CH5752" i="6"/>
  <c r="CH5753" i="6"/>
  <c r="CH5754" i="6"/>
  <c r="CH5755" i="6"/>
  <c r="CH5756" i="6"/>
  <c r="CH5757" i="6"/>
  <c r="CH5758" i="6"/>
  <c r="CH5759" i="6"/>
  <c r="CH5760" i="6"/>
  <c r="CH5761" i="6"/>
  <c r="CH5762" i="6"/>
  <c r="CH5763" i="6"/>
  <c r="CH5764" i="6"/>
  <c r="CH5765" i="6"/>
  <c r="CH5766" i="6"/>
  <c r="CH5767" i="6"/>
  <c r="CH5768" i="6"/>
  <c r="CH5769" i="6"/>
  <c r="CH5770" i="6"/>
  <c r="CH5771" i="6"/>
  <c r="CH5772" i="6"/>
  <c r="CH5773" i="6"/>
  <c r="CH5774" i="6"/>
  <c r="CH5775" i="6"/>
  <c r="CH5776" i="6"/>
  <c r="CH5777" i="6"/>
  <c r="CH5778" i="6"/>
  <c r="CH5779" i="6"/>
  <c r="CH5780" i="6"/>
  <c r="CH5781" i="6"/>
  <c r="CH5782" i="6"/>
  <c r="CH5783" i="6"/>
  <c r="CH5784" i="6"/>
  <c r="CH5785" i="6"/>
  <c r="CH5786" i="6"/>
  <c r="CH5787" i="6"/>
  <c r="CH5788" i="6"/>
  <c r="CH5789" i="6"/>
  <c r="CH5790" i="6"/>
  <c r="CH5791" i="6"/>
  <c r="CH5792" i="6"/>
  <c r="CH5793" i="6"/>
  <c r="CH5794" i="6"/>
  <c r="CH5795" i="6"/>
  <c r="CH5796" i="6"/>
  <c r="CH5797" i="6"/>
  <c r="CH5798" i="6"/>
  <c r="CH5799" i="6"/>
  <c r="CH5800" i="6"/>
  <c r="CH5801" i="6"/>
  <c r="CH5802" i="6"/>
  <c r="CH5803" i="6"/>
  <c r="CH5804" i="6"/>
  <c r="CH5805" i="6"/>
  <c r="CH5806" i="6"/>
  <c r="CH5807" i="6"/>
  <c r="CH5808" i="6"/>
  <c r="CH5809" i="6"/>
  <c r="CH5810" i="6"/>
  <c r="CH5811" i="6"/>
  <c r="CH5812" i="6"/>
  <c r="CH5813" i="6"/>
  <c r="CH5814" i="6"/>
  <c r="CH5815" i="6"/>
  <c r="CH5816" i="6"/>
  <c r="CH5817" i="6"/>
  <c r="CH5818" i="6"/>
  <c r="CH5819" i="6"/>
  <c r="CH5820" i="6"/>
  <c r="CH5821" i="6"/>
  <c r="CH5822" i="6"/>
  <c r="CH5823" i="6"/>
  <c r="CH5824" i="6"/>
  <c r="CH5825" i="6"/>
  <c r="CH5826" i="6"/>
  <c r="CH5827" i="6"/>
  <c r="CH5828" i="6"/>
  <c r="CH5829" i="6"/>
  <c r="CH5830" i="6"/>
  <c r="CH5831" i="6"/>
  <c r="CH5832" i="6"/>
  <c r="CH5833" i="6"/>
  <c r="CH5834" i="6"/>
  <c r="CH5835" i="6"/>
  <c r="CH5836" i="6"/>
  <c r="CH5837" i="6"/>
  <c r="CH5838" i="6"/>
  <c r="CH5839" i="6"/>
  <c r="CH5840" i="6"/>
  <c r="CH5841" i="6"/>
  <c r="CH5842" i="6"/>
  <c r="CH5843" i="6"/>
  <c r="CH5844" i="6"/>
  <c r="CH5845" i="6"/>
  <c r="CH5846" i="6"/>
  <c r="CH5847" i="6"/>
  <c r="CH5848" i="6"/>
  <c r="CH5849" i="6"/>
  <c r="CH5850" i="6"/>
  <c r="CH5851" i="6"/>
  <c r="CH5852" i="6"/>
  <c r="CH5853" i="6"/>
  <c r="CH5854" i="6"/>
  <c r="CH5855" i="6"/>
  <c r="CH5856" i="6"/>
  <c r="CH5857" i="6"/>
  <c r="CH5858" i="6"/>
  <c r="CH5859" i="6"/>
  <c r="CH5860" i="6"/>
  <c r="CH5861" i="6"/>
  <c r="CH5862" i="6"/>
  <c r="CH5863" i="6"/>
  <c r="CH5864" i="6"/>
  <c r="CH5865" i="6"/>
  <c r="CH5866" i="6"/>
  <c r="CH5867" i="6"/>
  <c r="CH5868" i="6"/>
  <c r="CH5869" i="6"/>
  <c r="CH5870" i="6"/>
  <c r="CH5871" i="6"/>
  <c r="CH5872" i="6"/>
  <c r="CH5873" i="6"/>
  <c r="CH5874" i="6"/>
  <c r="CH5875" i="6"/>
  <c r="CH5876" i="6"/>
  <c r="CH5877" i="6"/>
  <c r="CH5878" i="6"/>
  <c r="CH5879" i="6"/>
  <c r="CH5880" i="6"/>
  <c r="CH5881" i="6"/>
  <c r="CH5882" i="6"/>
  <c r="CH5883" i="6"/>
  <c r="CH5884" i="6"/>
  <c r="CH5885" i="6"/>
  <c r="CH5886" i="6"/>
  <c r="CH5887" i="6"/>
  <c r="CH5888" i="6"/>
  <c r="CH5889" i="6"/>
  <c r="CH5890" i="6"/>
  <c r="CH5891" i="6"/>
  <c r="CH5892" i="6"/>
  <c r="CH5893" i="6"/>
  <c r="CH5894" i="6"/>
  <c r="CH5895" i="6"/>
  <c r="CH5896" i="6"/>
  <c r="CH5897" i="6"/>
  <c r="CH5898" i="6"/>
  <c r="CH5899" i="6"/>
  <c r="CH5900" i="6"/>
  <c r="CH5901" i="6"/>
  <c r="CH5902" i="6"/>
  <c r="CH5903" i="6"/>
  <c r="CH5904" i="6"/>
  <c r="CH5905" i="6"/>
  <c r="CH5906" i="6"/>
  <c r="CH5907" i="6"/>
  <c r="CH5908" i="6"/>
  <c r="CH5909" i="6"/>
  <c r="CH5910" i="6"/>
  <c r="CH5911" i="6"/>
  <c r="CH5912" i="6"/>
  <c r="CH5913" i="6"/>
  <c r="CH5914" i="6"/>
  <c r="CH5915" i="6"/>
  <c r="CH5916" i="6"/>
  <c r="CH5917" i="6"/>
  <c r="CH5918" i="6"/>
  <c r="CH5919" i="6"/>
  <c r="CH5920" i="6"/>
  <c r="CH5921" i="6"/>
  <c r="CH5922" i="6"/>
  <c r="CH5923" i="6"/>
  <c r="CH5924" i="6"/>
  <c r="CH5925" i="6"/>
  <c r="CH5926" i="6"/>
  <c r="CH5927" i="6"/>
  <c r="CH5928" i="6"/>
  <c r="CH5929" i="6"/>
  <c r="CH5930" i="6"/>
  <c r="CH5931" i="6"/>
  <c r="CH5932" i="6"/>
  <c r="CH5933" i="6"/>
  <c r="CH5934" i="6"/>
  <c r="CH5935" i="6"/>
  <c r="CH5936" i="6"/>
  <c r="CH5937" i="6"/>
  <c r="CH5938" i="6"/>
  <c r="CH5939" i="6"/>
  <c r="CH5940" i="6"/>
  <c r="CH5941" i="6"/>
  <c r="CH5942" i="6"/>
  <c r="CH5943" i="6"/>
  <c r="CH5944" i="6"/>
  <c r="CH5945" i="6"/>
  <c r="CH5946" i="6"/>
  <c r="CH5947" i="6"/>
  <c r="CH5948" i="6"/>
  <c r="CH5949" i="6"/>
  <c r="CH5950" i="6"/>
  <c r="CH5951" i="6"/>
  <c r="CH5952" i="6"/>
  <c r="CH5953" i="6"/>
  <c r="CH5954" i="6"/>
  <c r="CH5955" i="6"/>
  <c r="CH5956" i="6"/>
  <c r="CH5957" i="6"/>
  <c r="CH5958" i="6"/>
  <c r="CH5959" i="6"/>
  <c r="CH5960" i="6"/>
  <c r="CH5961" i="6"/>
  <c r="CH5962" i="6"/>
  <c r="CH5963" i="6"/>
  <c r="CH5964" i="6"/>
  <c r="CH5965" i="6"/>
  <c r="CH5966" i="6"/>
  <c r="CH5967" i="6"/>
  <c r="CH5968" i="6"/>
  <c r="CH5969" i="6"/>
  <c r="CH5970" i="6"/>
  <c r="CH5971" i="6"/>
  <c r="CH5972" i="6"/>
  <c r="CH5973" i="6"/>
  <c r="CH5974" i="6"/>
  <c r="CH5975" i="6"/>
  <c r="CH5976" i="6"/>
  <c r="CH5977" i="6"/>
  <c r="CH5978" i="6"/>
  <c r="CH5979" i="6"/>
  <c r="CH5980" i="6"/>
  <c r="CH5981" i="6"/>
  <c r="CH5982" i="6"/>
  <c r="CH5983" i="6"/>
  <c r="CH5984" i="6"/>
  <c r="CH5985" i="6"/>
  <c r="CH5986" i="6"/>
  <c r="CH5987" i="6"/>
  <c r="CH5988" i="6"/>
  <c r="CH5989" i="6"/>
  <c r="CH5990" i="6"/>
  <c r="CH5991" i="6"/>
  <c r="CH5992" i="6"/>
  <c r="CH5993" i="6"/>
  <c r="CH5994" i="6"/>
  <c r="CH5995" i="6"/>
  <c r="CH5996" i="6"/>
  <c r="CH5997" i="6"/>
  <c r="CH5998" i="6"/>
  <c r="CH5999" i="6"/>
  <c r="CH6000" i="6"/>
  <c r="CH6001" i="6"/>
  <c r="CH6002" i="6"/>
  <c r="CH6003" i="6"/>
  <c r="CH6004" i="6"/>
  <c r="CH6005" i="6"/>
  <c r="CH6006" i="6"/>
  <c r="CH6007" i="6"/>
  <c r="CH6008" i="6"/>
  <c r="CH6009" i="6"/>
  <c r="CH6010" i="6"/>
  <c r="CH6011" i="6"/>
  <c r="CH6012" i="6"/>
  <c r="CH6013" i="6"/>
  <c r="CH6014" i="6"/>
  <c r="CH6015" i="6"/>
  <c r="CH6016" i="6"/>
  <c r="CH6017" i="6"/>
  <c r="CH6018" i="6"/>
  <c r="CH6019" i="6"/>
  <c r="CH6020" i="6"/>
  <c r="CH6021" i="6"/>
  <c r="CH6022" i="6"/>
  <c r="CH6023" i="6"/>
  <c r="CH6024" i="6"/>
  <c r="CH6025" i="6"/>
  <c r="CH6026" i="6"/>
  <c r="CH6027" i="6"/>
  <c r="CH6028" i="6"/>
  <c r="CH6029" i="6"/>
  <c r="CH6030" i="6"/>
  <c r="CH6031" i="6"/>
  <c r="CH6032" i="6"/>
  <c r="CH6033" i="6"/>
  <c r="CH6034" i="6"/>
  <c r="CH6035" i="6"/>
  <c r="CH6036" i="6"/>
  <c r="CH6037" i="6"/>
  <c r="CH6038" i="6"/>
  <c r="CH6039" i="6"/>
  <c r="CH6040" i="6"/>
  <c r="CH6041" i="6"/>
  <c r="CH6042" i="6"/>
  <c r="CH6043" i="6"/>
  <c r="CH6044" i="6"/>
  <c r="CH6045" i="6"/>
  <c r="CH6046" i="6"/>
  <c r="CH6047" i="6"/>
  <c r="CH6048" i="6"/>
  <c r="CH6049" i="6"/>
  <c r="CH6050" i="6"/>
  <c r="CH6051" i="6"/>
  <c r="CH6052" i="6"/>
  <c r="CH6053" i="6"/>
  <c r="CH6054" i="6"/>
  <c r="CH6055" i="6"/>
  <c r="CH6056" i="6"/>
  <c r="CH6057" i="6"/>
  <c r="CH6058" i="6"/>
  <c r="CH6059" i="6"/>
  <c r="CH6060" i="6"/>
  <c r="CH6061" i="6"/>
  <c r="CH6062" i="6"/>
  <c r="CH6063" i="6"/>
  <c r="CH6064" i="6"/>
  <c r="CH6065" i="6"/>
  <c r="CH6066" i="6"/>
  <c r="CH6067" i="6"/>
  <c r="CH6068" i="6"/>
  <c r="CH6069" i="6"/>
  <c r="CH6070" i="6"/>
  <c r="CH6071" i="6"/>
  <c r="CH6072" i="6"/>
  <c r="CH6073" i="6"/>
  <c r="CH6074" i="6"/>
  <c r="CH6075" i="6"/>
  <c r="CH6076" i="6"/>
  <c r="CH6077" i="6"/>
  <c r="CH6078" i="6"/>
  <c r="CH6079" i="6"/>
  <c r="CH6080" i="6"/>
  <c r="CH6081" i="6"/>
  <c r="CH6082" i="6"/>
  <c r="CH6083" i="6"/>
  <c r="CH6084" i="6"/>
  <c r="CH6085" i="6"/>
  <c r="CH6086" i="6"/>
  <c r="CH6087" i="6"/>
  <c r="CH6088" i="6"/>
  <c r="CH6089" i="6"/>
  <c r="CH6090" i="6"/>
  <c r="CH6091" i="6"/>
  <c r="CH6092" i="6"/>
  <c r="CH6093" i="6"/>
  <c r="CH6094" i="6"/>
  <c r="CH6095" i="6"/>
  <c r="CH6096" i="6"/>
  <c r="CH6097" i="6"/>
  <c r="CH6098" i="6"/>
  <c r="CH6099" i="6"/>
  <c r="CH6100" i="6"/>
  <c r="CH6101" i="6"/>
  <c r="CH6102" i="6"/>
  <c r="CH6103" i="6"/>
  <c r="CH6104" i="6"/>
  <c r="CH6105" i="6"/>
  <c r="CH6106" i="6"/>
  <c r="CH6107" i="6"/>
  <c r="CH6108" i="6"/>
  <c r="CH6109" i="6"/>
  <c r="CH6110" i="6"/>
  <c r="CH6111" i="6"/>
  <c r="CH6112" i="6"/>
  <c r="CH6113" i="6"/>
  <c r="CH6114" i="6"/>
  <c r="CH6115" i="6"/>
  <c r="CH6116" i="6"/>
  <c r="CH6117" i="6"/>
  <c r="CH6118" i="6"/>
  <c r="CH6119" i="6"/>
  <c r="CH6120" i="6"/>
  <c r="CH6121" i="6"/>
  <c r="CH6122" i="6"/>
  <c r="CH6123" i="6"/>
  <c r="CH6124" i="6"/>
  <c r="CH6125" i="6"/>
  <c r="CH6126" i="6"/>
  <c r="CH6127" i="6"/>
  <c r="CH6128" i="6"/>
  <c r="CH6129" i="6"/>
  <c r="CH6130" i="6"/>
  <c r="CH6131" i="6"/>
  <c r="CH6132" i="6"/>
  <c r="CH6133" i="6"/>
  <c r="CH6134" i="6"/>
  <c r="CH6135" i="6"/>
  <c r="CH6136" i="6"/>
  <c r="CH6137" i="6"/>
  <c r="CH6138" i="6"/>
  <c r="CH6139" i="6"/>
  <c r="CH6140" i="6"/>
  <c r="CH6141" i="6"/>
  <c r="CH6142" i="6"/>
  <c r="CH6143" i="6"/>
  <c r="CH6144" i="6"/>
  <c r="CH6145" i="6"/>
  <c r="CH6146" i="6"/>
  <c r="CH6147" i="6"/>
  <c r="CH6148" i="6"/>
  <c r="CH6149" i="6"/>
  <c r="CH6150" i="6"/>
  <c r="CH6151" i="6"/>
  <c r="CH6152" i="6"/>
  <c r="CH6153" i="6"/>
  <c r="CH6154" i="6"/>
  <c r="CH6155" i="6"/>
  <c r="CH6156" i="6"/>
  <c r="CH6157" i="6"/>
  <c r="CH6158" i="6"/>
  <c r="CH6159" i="6"/>
  <c r="CH6160" i="6"/>
  <c r="CH6161" i="6"/>
  <c r="CH6162" i="6"/>
  <c r="CH6163" i="6"/>
  <c r="CH6164" i="6"/>
  <c r="CH6165" i="6"/>
  <c r="CH6166" i="6"/>
  <c r="CH6167" i="6"/>
  <c r="CH6168" i="6"/>
  <c r="CH6169" i="6"/>
  <c r="CH6170" i="6"/>
  <c r="CH6171" i="6"/>
  <c r="CH6172" i="6"/>
  <c r="CH6173" i="6"/>
  <c r="CH6174" i="6"/>
  <c r="CH6175" i="6"/>
  <c r="CH6176" i="6"/>
  <c r="CH6177" i="6"/>
  <c r="CH6178" i="6"/>
  <c r="CH6179" i="6"/>
  <c r="CH6180" i="6"/>
  <c r="CH6181" i="6"/>
  <c r="CH6182" i="6"/>
  <c r="CH6183" i="6"/>
  <c r="CH6184" i="6"/>
  <c r="CH6185" i="6"/>
  <c r="CH6186" i="6"/>
  <c r="CH6187" i="6"/>
  <c r="CH6188" i="6"/>
  <c r="CH6189" i="6"/>
  <c r="CH6190" i="6"/>
  <c r="CH6191" i="6"/>
  <c r="CH6192" i="6"/>
  <c r="CH6193" i="6"/>
  <c r="CH6194" i="6"/>
  <c r="CH6195" i="6"/>
  <c r="CH6196" i="6"/>
  <c r="CH6197" i="6"/>
  <c r="CH6198" i="6"/>
  <c r="CH6199" i="6"/>
  <c r="CH6200" i="6"/>
  <c r="CH6201" i="6"/>
  <c r="CH6202" i="6"/>
  <c r="CH6203" i="6"/>
  <c r="CH6204" i="6"/>
  <c r="CH6205" i="6"/>
  <c r="CH6206" i="6"/>
  <c r="CH6207" i="6"/>
  <c r="CH6208" i="6"/>
  <c r="CH6209" i="6"/>
  <c r="CH6210" i="6"/>
  <c r="CH6211" i="6"/>
  <c r="CH6212" i="6"/>
  <c r="CH6213" i="6"/>
  <c r="CH6214" i="6"/>
  <c r="CH6215" i="6"/>
  <c r="CH6216" i="6"/>
  <c r="CH6217" i="6"/>
  <c r="CH6218" i="6"/>
  <c r="CH6219" i="6"/>
  <c r="CH6220" i="6"/>
  <c r="CH6221" i="6"/>
  <c r="CH6222" i="6"/>
  <c r="CH6223" i="6"/>
  <c r="CH6224" i="6"/>
  <c r="CH6225" i="6"/>
  <c r="CH6226" i="6"/>
  <c r="CH6227" i="6"/>
  <c r="CH6228" i="6"/>
  <c r="CH6229" i="6"/>
  <c r="CH6230" i="6"/>
  <c r="CH6231" i="6"/>
  <c r="CH6232" i="6"/>
  <c r="CH6233" i="6"/>
  <c r="CH6234" i="6"/>
  <c r="CH6235" i="6"/>
  <c r="CH6236" i="6"/>
  <c r="CH6237" i="6"/>
  <c r="CH6238" i="6"/>
  <c r="CH6239" i="6"/>
  <c r="CH6240" i="6"/>
  <c r="CH6241" i="6"/>
  <c r="CH6242" i="6"/>
  <c r="CH6243" i="6"/>
  <c r="CH6244" i="6"/>
  <c r="CH6245" i="6"/>
  <c r="CH6246" i="6"/>
  <c r="CH6247" i="6"/>
  <c r="CH6248" i="6"/>
  <c r="CH6249" i="6"/>
  <c r="CH6250" i="6"/>
  <c r="CH6251" i="6"/>
  <c r="CH6252" i="6"/>
  <c r="CH6253" i="6"/>
  <c r="CH6254" i="6"/>
  <c r="CH6255" i="6"/>
  <c r="CH6256" i="6"/>
  <c r="CH6257" i="6"/>
  <c r="CH6258" i="6"/>
  <c r="CH6259" i="6"/>
  <c r="CH6260" i="6"/>
  <c r="CH6261" i="6"/>
  <c r="CH6262" i="6"/>
  <c r="CH6263" i="6"/>
  <c r="CH6264" i="6"/>
  <c r="CH6265" i="6"/>
  <c r="CH6266" i="6"/>
  <c r="CH6267" i="6"/>
  <c r="CH6268" i="6"/>
  <c r="CH6269" i="6"/>
  <c r="CH6270" i="6"/>
  <c r="CH6271" i="6"/>
  <c r="CH6272" i="6"/>
  <c r="CH6273" i="6"/>
  <c r="CH6274" i="6"/>
  <c r="CH6275" i="6"/>
  <c r="CH6276" i="6"/>
  <c r="CH6277" i="6"/>
  <c r="CH6278" i="6"/>
  <c r="CH6279" i="6"/>
  <c r="CH6280" i="6"/>
  <c r="CH6281" i="6"/>
  <c r="CH6282" i="6"/>
  <c r="CH6283" i="6"/>
  <c r="CH6284" i="6"/>
  <c r="CH6285" i="6"/>
  <c r="CH6286" i="6"/>
  <c r="CH6287" i="6"/>
  <c r="CH6288" i="6"/>
  <c r="CH6289" i="6"/>
  <c r="CH6290" i="6"/>
  <c r="CH6291" i="6"/>
  <c r="CH6292" i="6"/>
  <c r="CH6293" i="6"/>
  <c r="CH6294" i="6"/>
  <c r="CH6295" i="6"/>
  <c r="CH6296" i="6"/>
  <c r="CH6297" i="6"/>
  <c r="CH6298" i="6"/>
  <c r="CH6299" i="6"/>
  <c r="CH6300" i="6"/>
  <c r="CH6301" i="6"/>
  <c r="CH6302" i="6"/>
  <c r="CH6303" i="6"/>
  <c r="CH6304" i="6"/>
  <c r="CH6305" i="6"/>
  <c r="CH6306" i="6"/>
  <c r="CH6307" i="6"/>
  <c r="CH6308" i="6"/>
  <c r="CH6309" i="6"/>
  <c r="CH6310" i="6"/>
  <c r="CH6311" i="6"/>
  <c r="CH6312" i="6"/>
  <c r="CH6313" i="6"/>
  <c r="CH6314" i="6"/>
  <c r="CH6315" i="6"/>
  <c r="CH6316" i="6"/>
  <c r="CH6317" i="6"/>
  <c r="CH6318" i="6"/>
  <c r="CH6319" i="6"/>
  <c r="CH6320" i="6"/>
  <c r="CH6321" i="6"/>
  <c r="CH6322" i="6"/>
  <c r="CH6323" i="6"/>
  <c r="CH6324" i="6"/>
  <c r="CH6325" i="6"/>
  <c r="CH6326" i="6"/>
  <c r="CH6327" i="6"/>
  <c r="CH6328" i="6"/>
  <c r="CH6329" i="6"/>
  <c r="CH6330" i="6"/>
  <c r="CH6331" i="6"/>
  <c r="CH6332" i="6"/>
  <c r="CH6333" i="6"/>
  <c r="CH6334" i="6"/>
  <c r="CH6335" i="6"/>
  <c r="CH6336" i="6"/>
  <c r="CH6337" i="6"/>
  <c r="CH6338" i="6"/>
  <c r="CH6339" i="6"/>
  <c r="CH6340" i="6"/>
  <c r="CH6341" i="6"/>
  <c r="CH6342" i="6"/>
  <c r="CH6343" i="6"/>
  <c r="CH6344" i="6"/>
  <c r="CH6345" i="6"/>
  <c r="CH6346" i="6"/>
  <c r="CH6347" i="6"/>
  <c r="CH6348" i="6"/>
  <c r="CH6349" i="6"/>
  <c r="CH6350" i="6"/>
  <c r="CH6351" i="6"/>
  <c r="CH6352" i="6"/>
  <c r="CH6353" i="6"/>
  <c r="CH6354" i="6"/>
  <c r="CH6355" i="6"/>
  <c r="CH6356" i="6"/>
  <c r="CH6357" i="6"/>
  <c r="CH6358" i="6"/>
  <c r="CH6359" i="6"/>
  <c r="CH6360" i="6"/>
  <c r="CH6361" i="6"/>
  <c r="CH6362" i="6"/>
  <c r="CH6363" i="6"/>
  <c r="CH6364" i="6"/>
  <c r="CH6365" i="6"/>
  <c r="CH6366" i="6"/>
  <c r="CH6367" i="6"/>
  <c r="CH6368" i="6"/>
  <c r="CH6369" i="6"/>
  <c r="CH6370" i="6"/>
  <c r="CH6371" i="6"/>
  <c r="CH6372" i="6"/>
  <c r="CH6373" i="6"/>
  <c r="CH6374" i="6"/>
  <c r="CH6375" i="6"/>
  <c r="CH6376" i="6"/>
  <c r="CH6377" i="6"/>
  <c r="CH6378" i="6"/>
  <c r="CH6379" i="6"/>
  <c r="CH6380" i="6"/>
  <c r="CH6381" i="6"/>
  <c r="CH6382" i="6"/>
  <c r="CH6383" i="6"/>
  <c r="CH6384" i="6"/>
  <c r="CH6385" i="6"/>
  <c r="CH6386" i="6"/>
  <c r="CH6387" i="6"/>
  <c r="CH6388" i="6"/>
  <c r="CH6389" i="6"/>
  <c r="CH6390" i="6"/>
  <c r="CH6391" i="6"/>
  <c r="CH6392" i="6"/>
  <c r="CH6393" i="6"/>
  <c r="CH6394" i="6"/>
  <c r="CH6395" i="6"/>
  <c r="CH6396" i="6"/>
  <c r="CH6397" i="6"/>
  <c r="CH6398" i="6"/>
  <c r="CH6399" i="6"/>
  <c r="CH6400" i="6"/>
  <c r="CH6401" i="6"/>
  <c r="CH6402" i="6"/>
  <c r="CH6403" i="6"/>
  <c r="CH6404" i="6"/>
  <c r="CH6405" i="6"/>
  <c r="CH6406" i="6"/>
  <c r="CH6407" i="6"/>
  <c r="CH6408" i="6"/>
  <c r="CH6409" i="6"/>
  <c r="CH6410" i="6"/>
  <c r="CH6411" i="6"/>
  <c r="CH6412" i="6"/>
  <c r="CH6413" i="6"/>
  <c r="CH6414" i="6"/>
  <c r="CH6415" i="6"/>
  <c r="CH6416" i="6"/>
  <c r="CH6417" i="6"/>
  <c r="CH6418" i="6"/>
  <c r="CH6419" i="6"/>
  <c r="CH6420" i="6"/>
  <c r="CH6421" i="6"/>
  <c r="CH6422" i="6"/>
  <c r="CH6423" i="6"/>
  <c r="CH6424" i="6"/>
  <c r="CH6425" i="6"/>
  <c r="CH6426" i="6"/>
  <c r="CH6427" i="6"/>
  <c r="CH6428" i="6"/>
  <c r="CH6429" i="6"/>
  <c r="CH6430" i="6"/>
  <c r="CH6431" i="6"/>
  <c r="CH6432" i="6"/>
  <c r="CH6433" i="6"/>
  <c r="CH6434" i="6"/>
  <c r="CH6435" i="6"/>
  <c r="CH6436" i="6"/>
  <c r="CH6437" i="6"/>
  <c r="CH6438" i="6"/>
  <c r="CH6439" i="6"/>
  <c r="CH6440" i="6"/>
  <c r="CH6441" i="6"/>
  <c r="CH6442" i="6"/>
  <c r="CH6443" i="6"/>
  <c r="CH6444" i="6"/>
  <c r="CH6445" i="6"/>
  <c r="CH6446" i="6"/>
  <c r="CH6447" i="6"/>
  <c r="CH6448" i="6"/>
  <c r="CH6449" i="6"/>
  <c r="CH6450" i="6"/>
  <c r="CH6451" i="6"/>
  <c r="CH6452" i="6"/>
  <c r="CH6453" i="6"/>
  <c r="CH6454" i="6"/>
  <c r="CH6455" i="6"/>
  <c r="CH6456" i="6"/>
  <c r="CH6457" i="6"/>
  <c r="CH6458" i="6"/>
  <c r="CH6459" i="6"/>
  <c r="CH6460" i="6"/>
  <c r="CH6461" i="6"/>
  <c r="CH6462" i="6"/>
  <c r="CH6463" i="6"/>
  <c r="CH6464" i="6"/>
  <c r="CH6465" i="6"/>
  <c r="CH6466" i="6"/>
  <c r="CH6467" i="6"/>
  <c r="CH6468" i="6"/>
  <c r="CH6469" i="6"/>
  <c r="CH6470" i="6"/>
  <c r="CH6471" i="6"/>
  <c r="CH6472" i="6"/>
  <c r="CH6473" i="6"/>
  <c r="CH6474" i="6"/>
  <c r="CH6475" i="6"/>
  <c r="CH6476" i="6"/>
  <c r="CH6477" i="6"/>
  <c r="CH6478" i="6"/>
  <c r="CH6479" i="6"/>
  <c r="CH6480" i="6"/>
  <c r="CH6481" i="6"/>
  <c r="CH6482" i="6"/>
  <c r="CH6483" i="6"/>
  <c r="CH6484" i="6"/>
  <c r="CH6485" i="6"/>
  <c r="CH6486" i="6"/>
  <c r="CH6487" i="6"/>
  <c r="CH6488" i="6"/>
  <c r="CH6489" i="6"/>
  <c r="CH6490" i="6"/>
  <c r="CH6491" i="6"/>
  <c r="CH6492" i="6"/>
  <c r="CH6493" i="6"/>
  <c r="CH6494" i="6"/>
  <c r="CH6495" i="6"/>
  <c r="CH6496" i="6"/>
  <c r="CH6497" i="6"/>
  <c r="CH6498" i="6"/>
  <c r="CH6499" i="6"/>
  <c r="CH6500" i="6"/>
  <c r="CH6501" i="6"/>
  <c r="CH6502" i="6"/>
  <c r="CH6503" i="6"/>
  <c r="CH6504" i="6"/>
  <c r="CH6505" i="6"/>
  <c r="CH6506" i="6"/>
  <c r="CH6507" i="6"/>
  <c r="CH6508" i="6"/>
  <c r="CH6509" i="6"/>
  <c r="CH6510" i="6"/>
  <c r="CH6511" i="6"/>
  <c r="CH6512" i="6"/>
  <c r="CH6513" i="6"/>
  <c r="CH6514" i="6"/>
  <c r="CH6515" i="6"/>
  <c r="CH6516" i="6"/>
  <c r="CH6517" i="6"/>
  <c r="CH6518" i="6"/>
  <c r="CH6519" i="6"/>
  <c r="CH6520" i="6"/>
  <c r="CH6521" i="6"/>
  <c r="CH6522" i="6"/>
  <c r="CH6523" i="6"/>
  <c r="CH6524" i="6"/>
  <c r="CH6525" i="6"/>
  <c r="CH6526" i="6"/>
  <c r="CH6527" i="6"/>
  <c r="CH6528" i="6"/>
  <c r="CH6529" i="6"/>
  <c r="CH6530" i="6"/>
  <c r="CH6531" i="6"/>
  <c r="CH6532" i="6"/>
  <c r="CH6533" i="6"/>
  <c r="CH6534" i="6"/>
  <c r="CH6535" i="6"/>
  <c r="CH6536" i="6"/>
  <c r="CH6537" i="6"/>
  <c r="CH6538" i="6"/>
  <c r="CH6539" i="6"/>
  <c r="CH6540" i="6"/>
  <c r="CH6541" i="6"/>
  <c r="CH6542" i="6"/>
  <c r="CH6543" i="6"/>
  <c r="CH6544" i="6"/>
  <c r="CH6545" i="6"/>
  <c r="CH6546" i="6"/>
  <c r="CH6547" i="6"/>
  <c r="CH6548" i="6"/>
  <c r="CH6549" i="6"/>
  <c r="CH6550" i="6"/>
  <c r="CH6551" i="6"/>
  <c r="CH6552" i="6"/>
  <c r="CH6553" i="6"/>
  <c r="CH6554" i="6"/>
  <c r="CH6555" i="6"/>
  <c r="CH6556" i="6"/>
  <c r="CH6557" i="6"/>
  <c r="CH6558" i="6"/>
  <c r="CH6559" i="6"/>
  <c r="CH6560" i="6"/>
  <c r="CH6561" i="6"/>
  <c r="CH6562" i="6"/>
  <c r="CH6563" i="6"/>
  <c r="CH6564" i="6"/>
  <c r="CH6565" i="6"/>
  <c r="CH6566" i="6"/>
  <c r="CH6567" i="6"/>
  <c r="CH6568" i="6"/>
  <c r="CH6569" i="6"/>
  <c r="CH6570" i="6"/>
  <c r="CH6571" i="6"/>
  <c r="CH6572" i="6"/>
  <c r="CH6573" i="6"/>
  <c r="CH6574" i="6"/>
  <c r="CH6575" i="6"/>
  <c r="CH6576" i="6"/>
  <c r="CH6577" i="6"/>
  <c r="CH6578" i="6"/>
  <c r="CH6579" i="6"/>
  <c r="CH6580" i="6"/>
  <c r="CH6581" i="6"/>
  <c r="CH6582" i="6"/>
  <c r="CH6583" i="6"/>
  <c r="CH6584" i="6"/>
  <c r="CH6585" i="6"/>
  <c r="CH6586" i="6"/>
  <c r="CH6587" i="6"/>
  <c r="CH6588" i="6"/>
  <c r="CH6589" i="6"/>
  <c r="CH6590" i="6"/>
  <c r="CH6591" i="6"/>
  <c r="CH6592" i="6"/>
  <c r="CH6593" i="6"/>
  <c r="CH6594" i="6"/>
  <c r="CH6595" i="6"/>
  <c r="CH6596" i="6"/>
  <c r="CH6597" i="6"/>
  <c r="CH6598" i="6"/>
  <c r="CH6599" i="6"/>
  <c r="CH6600" i="6"/>
  <c r="CH6601" i="6"/>
  <c r="CH6602" i="6"/>
  <c r="CH6603" i="6"/>
  <c r="CH6604" i="6"/>
  <c r="CH6605" i="6"/>
  <c r="CH6606" i="6"/>
  <c r="CH6607" i="6"/>
  <c r="CH6608" i="6"/>
  <c r="CH6609" i="6"/>
  <c r="CH6610" i="6"/>
  <c r="CH6611" i="6"/>
  <c r="CH6612" i="6"/>
  <c r="CH6613" i="6"/>
  <c r="CH6614" i="6"/>
  <c r="CH6615" i="6"/>
  <c r="CH6616" i="6"/>
  <c r="CH6617" i="6"/>
  <c r="CH6618" i="6"/>
  <c r="CH6619" i="6"/>
  <c r="CH6620" i="6"/>
  <c r="CH6621" i="6"/>
  <c r="CH6622" i="6"/>
  <c r="CH6623" i="6"/>
  <c r="CH6624" i="6"/>
  <c r="CH6625" i="6"/>
  <c r="CH6626" i="6"/>
  <c r="CH6627" i="6"/>
  <c r="CH6628" i="6"/>
  <c r="CH6629" i="6"/>
  <c r="CH6630" i="6"/>
  <c r="CH6631" i="6"/>
  <c r="CH6632" i="6"/>
  <c r="CH6633" i="6"/>
  <c r="CH6634" i="6"/>
  <c r="CH6635" i="6"/>
  <c r="CH6636" i="6"/>
  <c r="CH6637" i="6"/>
  <c r="CH6638" i="6"/>
  <c r="CH6639" i="6"/>
  <c r="CH6640" i="6"/>
  <c r="CH6641" i="6"/>
  <c r="CH6642" i="6"/>
  <c r="CH6643" i="6"/>
  <c r="CH6644" i="6"/>
  <c r="CH6645" i="6"/>
  <c r="CH6646" i="6"/>
  <c r="CH6647" i="6"/>
  <c r="CH6648" i="6"/>
  <c r="CH6649" i="6"/>
  <c r="CH6650" i="6"/>
  <c r="CH6651" i="6"/>
  <c r="CH6652" i="6"/>
  <c r="CH6653" i="6"/>
  <c r="CH6654" i="6"/>
  <c r="CH6655" i="6"/>
  <c r="CH6656" i="6"/>
  <c r="CH6657" i="6"/>
  <c r="CH6658" i="6"/>
  <c r="CH6659" i="6"/>
  <c r="CH6660" i="6"/>
  <c r="CH6661" i="6"/>
  <c r="CH6662" i="6"/>
  <c r="CH6663" i="6"/>
  <c r="CH6664" i="6"/>
  <c r="CH6665" i="6"/>
  <c r="CH6666" i="6"/>
  <c r="CH6667" i="6"/>
  <c r="CH6668" i="6"/>
  <c r="CH6669" i="6"/>
  <c r="CH6670" i="6"/>
  <c r="CH6671" i="6"/>
  <c r="CH6672" i="6"/>
  <c r="CH6673" i="6"/>
  <c r="CH6674" i="6"/>
  <c r="CH6675" i="6"/>
  <c r="CH6676" i="6"/>
  <c r="CH6677" i="6"/>
  <c r="CH6678" i="6"/>
  <c r="CH6679" i="6"/>
  <c r="CH6680" i="6"/>
  <c r="CH6681" i="6"/>
  <c r="CH6682" i="6"/>
  <c r="CH6683" i="6"/>
  <c r="CH6684" i="6"/>
  <c r="CH6685" i="6"/>
  <c r="CH6686" i="6"/>
  <c r="CH6687" i="6"/>
  <c r="CH6688" i="6"/>
  <c r="CH6689" i="6"/>
  <c r="CH6690" i="6"/>
  <c r="CH6691" i="6"/>
  <c r="CH6692" i="6"/>
  <c r="CH6693" i="6"/>
  <c r="CH6694" i="6"/>
  <c r="CH6695" i="6"/>
  <c r="CH6696" i="6"/>
  <c r="CH6697" i="6"/>
  <c r="CH6698" i="6"/>
  <c r="CH6699" i="6"/>
  <c r="CH6700" i="6"/>
  <c r="CH6701" i="6"/>
  <c r="CH6702" i="6"/>
  <c r="CH6703" i="6"/>
  <c r="CH6704" i="6"/>
  <c r="CH6705" i="6"/>
  <c r="CH6706" i="6"/>
  <c r="CH6707" i="6"/>
  <c r="CH6708" i="6"/>
  <c r="CH6709" i="6"/>
  <c r="CH6710" i="6"/>
  <c r="CH6711" i="6"/>
  <c r="CH6712" i="6"/>
  <c r="CH6713" i="6"/>
  <c r="CH6714" i="6"/>
  <c r="CH6715" i="6"/>
  <c r="CH6716" i="6"/>
  <c r="CH6717" i="6"/>
  <c r="CH6718" i="6"/>
  <c r="CH6719" i="6"/>
  <c r="CH6720" i="6"/>
  <c r="CH6721" i="6"/>
  <c r="CH6722" i="6"/>
  <c r="CH6723" i="6"/>
  <c r="CH6724" i="6"/>
  <c r="CH6725" i="6"/>
  <c r="CH6726" i="6"/>
  <c r="CH6727" i="6"/>
  <c r="CH6728" i="6"/>
  <c r="CH6729" i="6"/>
  <c r="CH6730" i="6"/>
  <c r="CH6731" i="6"/>
  <c r="CH6732" i="6"/>
  <c r="CH6733" i="6"/>
  <c r="CH6734" i="6"/>
  <c r="CH6735" i="6"/>
  <c r="CH6736" i="6"/>
  <c r="CH6737" i="6"/>
  <c r="CH6738" i="6"/>
  <c r="CH6739" i="6"/>
  <c r="CH6740" i="6"/>
  <c r="CH6741" i="6"/>
  <c r="CH6742" i="6"/>
  <c r="CH6743" i="6"/>
  <c r="CH6744" i="6"/>
  <c r="CH6745" i="6"/>
  <c r="CH6746" i="6"/>
  <c r="CH6747" i="6"/>
  <c r="CH6748" i="6"/>
  <c r="CH6749" i="6"/>
  <c r="CH6750" i="6"/>
  <c r="CH6751" i="6"/>
  <c r="CH6752" i="6"/>
  <c r="CH6753" i="6"/>
  <c r="CH6754" i="6"/>
  <c r="CH6755" i="6"/>
  <c r="CH6756" i="6"/>
  <c r="CH6757" i="6"/>
  <c r="CH6758" i="6"/>
  <c r="CH6759" i="6"/>
  <c r="CH6760" i="6"/>
  <c r="CH6761" i="6"/>
  <c r="CH6762" i="6"/>
  <c r="CH6763" i="6"/>
  <c r="CH6764" i="6"/>
  <c r="CH6765" i="6"/>
  <c r="CH6766" i="6"/>
  <c r="CH6767" i="6"/>
  <c r="CH6768" i="6"/>
  <c r="CH6769" i="6"/>
  <c r="CH6770" i="6"/>
  <c r="CH6771" i="6"/>
  <c r="CH6772" i="6"/>
  <c r="CH6773" i="6"/>
  <c r="CH6774" i="6"/>
  <c r="CH6775" i="6"/>
  <c r="CH6776" i="6"/>
  <c r="CH6777" i="6"/>
  <c r="CH6778" i="6"/>
  <c r="CH6779" i="6"/>
  <c r="CH6780" i="6"/>
  <c r="CH6781" i="6"/>
  <c r="CH6782" i="6"/>
  <c r="CH6783" i="6"/>
  <c r="CH6784" i="6"/>
  <c r="CH6785" i="6"/>
  <c r="CH6786" i="6"/>
  <c r="CH6787" i="6"/>
  <c r="CH6788" i="6"/>
  <c r="CH6789" i="6"/>
  <c r="CH6790" i="6"/>
  <c r="CH6791" i="6"/>
  <c r="CH6792" i="6"/>
  <c r="CH6793" i="6"/>
  <c r="CH6794" i="6"/>
  <c r="CH6795" i="6"/>
  <c r="CH6796" i="6"/>
  <c r="CH6797" i="6"/>
  <c r="CH6798" i="6"/>
  <c r="CH6799" i="6"/>
  <c r="CH6800" i="6"/>
  <c r="CH6801" i="6"/>
  <c r="CH6802" i="6"/>
  <c r="CH6803" i="6"/>
  <c r="CH6804" i="6"/>
  <c r="CH6805" i="6"/>
  <c r="CH6806" i="6"/>
  <c r="CH6807" i="6"/>
  <c r="CH6808" i="6"/>
  <c r="CH6809" i="6"/>
  <c r="CH6810" i="6"/>
  <c r="CH6811" i="6"/>
  <c r="CH6812" i="6"/>
  <c r="CH6813" i="6"/>
  <c r="CH6814" i="6"/>
  <c r="CH6815" i="6"/>
  <c r="CH6816" i="6"/>
  <c r="CH6817" i="6"/>
  <c r="CH6818" i="6"/>
  <c r="CH6819" i="6"/>
  <c r="CH6820" i="6"/>
  <c r="CH6821" i="6"/>
  <c r="CH6822" i="6"/>
  <c r="CH6823" i="6"/>
  <c r="CH6824" i="6"/>
  <c r="CH6825" i="6"/>
  <c r="CH6826" i="6"/>
  <c r="CH6827" i="6"/>
  <c r="CH6828" i="6"/>
  <c r="CH6829" i="6"/>
  <c r="CH6830" i="6"/>
  <c r="CH6831" i="6"/>
  <c r="CH6832" i="6"/>
  <c r="CH6833" i="6"/>
  <c r="CH6834" i="6"/>
  <c r="CH6835" i="6"/>
  <c r="CH6836" i="6"/>
  <c r="CH6837" i="6"/>
  <c r="CH6838" i="6"/>
  <c r="CH6839" i="6"/>
  <c r="CH6840" i="6"/>
  <c r="CH6841" i="6"/>
  <c r="CH6842" i="6"/>
  <c r="CH6843" i="6"/>
  <c r="CH6844" i="6"/>
  <c r="CH6845" i="6"/>
  <c r="CH6846" i="6"/>
  <c r="CH6847" i="6"/>
  <c r="CH6848" i="6"/>
  <c r="CH6849" i="6"/>
  <c r="CH6850" i="6"/>
  <c r="CH6851" i="6"/>
  <c r="CH6852" i="6"/>
  <c r="CH6853" i="6"/>
  <c r="CH6854" i="6"/>
  <c r="CH6855" i="6"/>
  <c r="CH6856" i="6"/>
  <c r="CH6857" i="6"/>
  <c r="CH6858" i="6"/>
  <c r="CH6859" i="6"/>
  <c r="CH6860" i="6"/>
  <c r="CH6861" i="6"/>
  <c r="CH6862" i="6"/>
  <c r="CH6863" i="6"/>
  <c r="CH6864" i="6"/>
  <c r="CH6865" i="6"/>
  <c r="CH6866" i="6"/>
  <c r="CH6867" i="6"/>
  <c r="CH6868" i="6"/>
  <c r="CH6869" i="6"/>
  <c r="CH6870" i="6"/>
  <c r="CH6871" i="6"/>
  <c r="CH6872" i="6"/>
  <c r="CH6873" i="6"/>
  <c r="CH6874" i="6"/>
  <c r="CH6875" i="6"/>
  <c r="CH6876" i="6"/>
  <c r="CH6877" i="6"/>
  <c r="CH6878" i="6"/>
  <c r="CH6879" i="6"/>
  <c r="CH6880" i="6"/>
  <c r="CH6881" i="6"/>
  <c r="CH6882" i="6"/>
  <c r="CH6883" i="6"/>
  <c r="CH6884" i="6"/>
  <c r="CH6885" i="6"/>
  <c r="CH6886" i="6"/>
  <c r="CH6887" i="6"/>
  <c r="CH6888" i="6"/>
  <c r="CH6889" i="6"/>
  <c r="CH6890" i="6"/>
  <c r="CH6891" i="6"/>
  <c r="CH6892" i="6"/>
  <c r="CH6893" i="6"/>
  <c r="CH6894" i="6"/>
  <c r="CH6895" i="6"/>
  <c r="CH6896" i="6"/>
  <c r="CH6897" i="6"/>
  <c r="CH6898" i="6"/>
  <c r="CH6899" i="6"/>
  <c r="CH6900" i="6"/>
  <c r="CH6901" i="6"/>
  <c r="CH6902" i="6"/>
  <c r="CH6903" i="6"/>
  <c r="CH6904" i="6"/>
  <c r="CH6905" i="6"/>
  <c r="CH6906" i="6"/>
  <c r="CH6907" i="6"/>
  <c r="CH6908" i="6"/>
  <c r="CH6909" i="6"/>
  <c r="CH6910" i="6"/>
  <c r="CH6911" i="6"/>
  <c r="CH6912" i="6"/>
  <c r="CH6913" i="6"/>
  <c r="CH6914" i="6"/>
  <c r="CH6915" i="6"/>
  <c r="CH6916" i="6"/>
  <c r="CH6917" i="6"/>
  <c r="CH6918" i="6"/>
  <c r="CH6919" i="6"/>
  <c r="CH6920" i="6"/>
  <c r="CH6921" i="6"/>
  <c r="CH6922" i="6"/>
  <c r="CH6923" i="6"/>
  <c r="CH6924" i="6"/>
  <c r="CH6925" i="6"/>
  <c r="CH6926" i="6"/>
  <c r="CH6927" i="6"/>
  <c r="CH6928" i="6"/>
  <c r="CH6929" i="6"/>
  <c r="CH6930" i="6"/>
  <c r="CH6931" i="6"/>
  <c r="CH6932" i="6"/>
  <c r="CH6933" i="6"/>
  <c r="CH6934" i="6"/>
  <c r="CH6935" i="6"/>
  <c r="CH6936" i="6"/>
  <c r="CH6937" i="6"/>
  <c r="CH6938" i="6"/>
  <c r="CH6939" i="6"/>
  <c r="CH6940" i="6"/>
  <c r="CH6941" i="6"/>
  <c r="CH6942" i="6"/>
  <c r="CH6943" i="6"/>
  <c r="CH6944" i="6"/>
  <c r="CH6945" i="6"/>
  <c r="CH6946" i="6"/>
  <c r="CH6947" i="6"/>
  <c r="CH6948" i="6"/>
  <c r="CH6949" i="6"/>
  <c r="CH6950" i="6"/>
  <c r="CH6951" i="6"/>
  <c r="CH6952" i="6"/>
  <c r="CH6953" i="6"/>
  <c r="CH6954" i="6"/>
  <c r="CH6955" i="6"/>
  <c r="CH6956" i="6"/>
  <c r="CH6957" i="6"/>
  <c r="CH6958" i="6"/>
  <c r="CH6959" i="6"/>
  <c r="CH6960" i="6"/>
  <c r="CH6961" i="6"/>
  <c r="CH6962" i="6"/>
  <c r="CH6963" i="6"/>
  <c r="CH6964" i="6"/>
  <c r="CH6965" i="6"/>
  <c r="CH6966" i="6"/>
  <c r="CH6967" i="6"/>
  <c r="CH6968" i="6"/>
  <c r="CH6969" i="6"/>
  <c r="CH6970" i="6"/>
  <c r="CH6971" i="6"/>
  <c r="CH6972" i="6"/>
  <c r="CH6973" i="6"/>
  <c r="CH6974" i="6"/>
  <c r="CH6975" i="6"/>
  <c r="CH6976" i="6"/>
  <c r="CH6977" i="6"/>
  <c r="CH6978" i="6"/>
  <c r="CH6979" i="6"/>
  <c r="CH6980" i="6"/>
  <c r="CH6981" i="6"/>
  <c r="CH6982" i="6"/>
  <c r="CH6983" i="6"/>
  <c r="CH6984" i="6"/>
  <c r="CH6985" i="6"/>
  <c r="CH6986" i="6"/>
  <c r="CH6987" i="6"/>
  <c r="CH6988" i="6"/>
  <c r="CH6989" i="6"/>
  <c r="CH6990" i="6"/>
  <c r="CH6991" i="6"/>
  <c r="CH6992" i="6"/>
  <c r="CH6993" i="6"/>
  <c r="CH6994" i="6"/>
  <c r="CH6995" i="6"/>
  <c r="CH6996" i="6"/>
  <c r="CH6997" i="6"/>
  <c r="CH6998" i="6"/>
  <c r="CH6999" i="6"/>
  <c r="CH7000" i="6"/>
  <c r="CH7001" i="6"/>
  <c r="CH7002" i="6"/>
  <c r="CH7003" i="6"/>
  <c r="CH7004" i="6"/>
  <c r="CH7005" i="6"/>
  <c r="CH7006" i="6"/>
  <c r="CH7007" i="6"/>
  <c r="CH7008" i="6"/>
  <c r="CH7009" i="6"/>
  <c r="CH7010" i="6"/>
  <c r="CH7011" i="6"/>
  <c r="CH7012" i="6"/>
  <c r="CH7013" i="6"/>
  <c r="CH7014" i="6"/>
  <c r="CH7015" i="6"/>
  <c r="CH7016" i="6"/>
  <c r="CH7017" i="6"/>
  <c r="CH7018" i="6"/>
  <c r="CH7019" i="6"/>
  <c r="CH7020" i="6"/>
  <c r="CH7021" i="6"/>
  <c r="CH7022" i="6"/>
  <c r="CH7023" i="6"/>
  <c r="CH7024" i="6"/>
  <c r="CH7025" i="6"/>
  <c r="CH7026" i="6"/>
  <c r="CH7027" i="6"/>
  <c r="CH7028" i="6"/>
  <c r="CH7029" i="6"/>
  <c r="CH7030" i="6"/>
  <c r="CH7031" i="6"/>
  <c r="CH7032" i="6"/>
  <c r="CH7033" i="6"/>
  <c r="CH7034" i="6"/>
  <c r="CH7035" i="6"/>
  <c r="CH7036" i="6"/>
  <c r="CH7037" i="6"/>
  <c r="CH7038" i="6"/>
  <c r="CH7039" i="6"/>
  <c r="CH7040" i="6"/>
  <c r="CH7041" i="6"/>
  <c r="CH7042" i="6"/>
  <c r="CH7043" i="6"/>
  <c r="CH7044" i="6"/>
  <c r="CH7045" i="6"/>
  <c r="CH7046" i="6"/>
  <c r="CH7047" i="6"/>
  <c r="CH7048" i="6"/>
  <c r="CH7049" i="6"/>
  <c r="CH7050" i="6"/>
  <c r="CH7051" i="6"/>
  <c r="CH7052" i="6"/>
  <c r="CH7053" i="6"/>
  <c r="CH7054" i="6"/>
  <c r="CH7055" i="6"/>
  <c r="CH7056" i="6"/>
  <c r="CH7057" i="6"/>
  <c r="CH7058" i="6"/>
  <c r="CH7059" i="6"/>
  <c r="CH7060" i="6"/>
  <c r="CH7061" i="6"/>
  <c r="CH7062" i="6"/>
  <c r="CH7063" i="6"/>
  <c r="CH7064" i="6"/>
  <c r="CH7065" i="6"/>
  <c r="CH7066" i="6"/>
  <c r="CH7067" i="6"/>
  <c r="CH7068" i="6"/>
  <c r="CH7069" i="6"/>
  <c r="CH7070" i="6"/>
  <c r="CH7071" i="6"/>
  <c r="CH7072" i="6"/>
  <c r="CH7073" i="6"/>
  <c r="CH7074" i="6"/>
  <c r="CH7075" i="6"/>
  <c r="CH7076" i="6"/>
  <c r="CH7077" i="6"/>
  <c r="CH7078" i="6"/>
  <c r="CH7079" i="6"/>
  <c r="CH7080" i="6"/>
  <c r="CH7081" i="6"/>
  <c r="CH7082" i="6"/>
  <c r="CH7083" i="6"/>
  <c r="CH7084" i="6"/>
  <c r="CH7085" i="6"/>
  <c r="CH7086" i="6"/>
  <c r="CH7087" i="6"/>
  <c r="CH7088" i="6"/>
  <c r="CH7089" i="6"/>
  <c r="CH7090" i="6"/>
  <c r="CH7091" i="6"/>
  <c r="CH7092" i="6"/>
  <c r="CH7093" i="6"/>
  <c r="CH7094" i="6"/>
  <c r="CH7095" i="6"/>
  <c r="CH7096" i="6"/>
  <c r="CH7097" i="6"/>
  <c r="CH7098" i="6"/>
  <c r="CH7099" i="6"/>
  <c r="CH7100" i="6"/>
  <c r="CH7101" i="6"/>
  <c r="CH7102" i="6"/>
  <c r="CH7103" i="6"/>
  <c r="CH7104" i="6"/>
  <c r="CH7105" i="6"/>
  <c r="CH7106" i="6"/>
  <c r="CH7107" i="6"/>
  <c r="CH7108" i="6"/>
  <c r="CH7109" i="6"/>
  <c r="CH7110" i="6"/>
  <c r="CH7111" i="6"/>
  <c r="CH7112" i="6"/>
  <c r="CH7113" i="6"/>
  <c r="CH7114" i="6"/>
  <c r="CH7115" i="6"/>
  <c r="CH7116" i="6"/>
  <c r="CH7117" i="6"/>
  <c r="CH7118" i="6"/>
  <c r="CH7119" i="6"/>
  <c r="CH7120" i="6"/>
  <c r="CH7121" i="6"/>
  <c r="CH7122" i="6"/>
  <c r="CH7123" i="6"/>
  <c r="CH7124" i="6"/>
  <c r="CH7125" i="6"/>
  <c r="CH7126" i="6"/>
  <c r="CH7127" i="6"/>
  <c r="CH7128" i="6"/>
  <c r="CH7129" i="6"/>
  <c r="CH7130" i="6"/>
  <c r="CH7131" i="6"/>
  <c r="CH7132" i="6"/>
  <c r="CH7133" i="6"/>
  <c r="CH7134" i="6"/>
  <c r="CH7135" i="6"/>
  <c r="CH7136" i="6"/>
  <c r="CH7137" i="6"/>
  <c r="CH7138" i="6"/>
  <c r="CH7139" i="6"/>
  <c r="CH7140" i="6"/>
  <c r="CH7141" i="6"/>
  <c r="CH7142" i="6"/>
  <c r="CH7143" i="6"/>
  <c r="CH7144" i="6"/>
  <c r="CH7145" i="6"/>
  <c r="CH7146" i="6"/>
  <c r="CH7147" i="6"/>
  <c r="CH7148" i="6"/>
  <c r="CH7149" i="6"/>
  <c r="CH7150" i="6"/>
  <c r="CH7151" i="6"/>
  <c r="CH7152" i="6"/>
  <c r="CH7153" i="6"/>
  <c r="CH7154" i="6"/>
  <c r="CH7155" i="6"/>
  <c r="CH7156" i="6"/>
  <c r="CH7157" i="6"/>
  <c r="CH7158" i="6"/>
  <c r="CH7159" i="6"/>
  <c r="CH7160" i="6"/>
  <c r="CH7161" i="6"/>
  <c r="CH7162" i="6"/>
  <c r="CH7163" i="6"/>
  <c r="CH7164" i="6"/>
  <c r="CH7165" i="6"/>
  <c r="CH7166" i="6"/>
  <c r="CH7167" i="6"/>
  <c r="CH7168" i="6"/>
  <c r="CH7169" i="6"/>
  <c r="CH7170" i="6"/>
  <c r="CH7171" i="6"/>
  <c r="CH7172" i="6"/>
  <c r="CH7173" i="6"/>
  <c r="CH7174" i="6"/>
  <c r="CH7175" i="6"/>
  <c r="CH7176" i="6"/>
  <c r="CH7177" i="6"/>
  <c r="CH7178" i="6"/>
  <c r="CH7179" i="6"/>
  <c r="CH7180" i="6"/>
  <c r="CH7181" i="6"/>
  <c r="CH7182" i="6"/>
  <c r="CH7183" i="6"/>
  <c r="CH7184" i="6"/>
  <c r="CH7185" i="6"/>
  <c r="CH7186" i="6"/>
  <c r="CH7187" i="6"/>
  <c r="CH7188" i="6"/>
  <c r="CH7189" i="6"/>
  <c r="CH7190" i="6"/>
  <c r="CH7191" i="6"/>
  <c r="CH7192" i="6"/>
  <c r="CH7193" i="6"/>
  <c r="CH7194" i="6"/>
  <c r="CH7195" i="6"/>
  <c r="CH7196" i="6"/>
  <c r="CH7197" i="6"/>
  <c r="CH7198" i="6"/>
  <c r="CH7199" i="6"/>
  <c r="CH7200" i="6"/>
  <c r="CH7201" i="6"/>
  <c r="CH7202" i="6"/>
  <c r="CH7203" i="6"/>
  <c r="CH7204" i="6"/>
  <c r="CH7205" i="6"/>
  <c r="CH7206" i="6"/>
  <c r="CH7207" i="6"/>
  <c r="CH7208" i="6"/>
  <c r="CH7209" i="6"/>
  <c r="CH7210" i="6"/>
  <c r="CH7211" i="6"/>
  <c r="CH7212" i="6"/>
  <c r="CH7213" i="6"/>
  <c r="CH7214" i="6"/>
  <c r="CH7215" i="6"/>
  <c r="CH7216" i="6"/>
  <c r="CH7217" i="6"/>
  <c r="CH7218" i="6"/>
  <c r="CH7219" i="6"/>
  <c r="CH7220" i="6"/>
  <c r="CH7221" i="6"/>
  <c r="CH7222" i="6"/>
  <c r="CH7223" i="6"/>
  <c r="CH7224" i="6"/>
  <c r="CH7225" i="6"/>
  <c r="CH7226" i="6"/>
  <c r="CH7227" i="6"/>
  <c r="CH7228" i="6"/>
  <c r="CH7229" i="6"/>
  <c r="CH7230" i="6"/>
  <c r="CH7231" i="6"/>
  <c r="CH7232" i="6"/>
  <c r="CH7233" i="6"/>
  <c r="CH7234" i="6"/>
  <c r="CH7235" i="6"/>
  <c r="CH7236" i="6"/>
  <c r="CH7237" i="6"/>
  <c r="CH7238" i="6"/>
  <c r="CH7239" i="6"/>
  <c r="CH7240" i="6"/>
  <c r="CH7241" i="6"/>
  <c r="CH7242" i="6"/>
  <c r="CH7243" i="6"/>
  <c r="CH7244" i="6"/>
  <c r="CH7245" i="6"/>
  <c r="CH7246" i="6"/>
  <c r="CH7247" i="6"/>
  <c r="CH7248" i="6"/>
  <c r="CH7249" i="6"/>
  <c r="CH7250" i="6"/>
  <c r="CH7251" i="6"/>
  <c r="CH7252" i="6"/>
  <c r="CH7253" i="6"/>
  <c r="CH7254" i="6"/>
  <c r="CH7255" i="6"/>
  <c r="CH7256" i="6"/>
  <c r="CH7257" i="6"/>
  <c r="CH7258" i="6"/>
  <c r="CH7259" i="6"/>
  <c r="CH7260" i="6"/>
  <c r="CH7261" i="6"/>
  <c r="CH7262" i="6"/>
  <c r="CH7263" i="6"/>
  <c r="CH7264" i="6"/>
  <c r="CH7265" i="6"/>
  <c r="CH7266" i="6"/>
  <c r="CH7267" i="6"/>
  <c r="CH7268" i="6"/>
  <c r="CH7269" i="6"/>
  <c r="CH7270" i="6"/>
  <c r="CH7271" i="6"/>
  <c r="CH7272" i="6"/>
  <c r="CH7273" i="6"/>
  <c r="CH7274" i="6"/>
  <c r="CH7275" i="6"/>
  <c r="CH7276" i="6"/>
  <c r="CH7277" i="6"/>
  <c r="CH7278" i="6"/>
  <c r="CH7279" i="6"/>
  <c r="CH7280" i="6"/>
  <c r="CH7281" i="6"/>
  <c r="CH7282" i="6"/>
  <c r="CH7283" i="6"/>
  <c r="CH7284" i="6"/>
  <c r="CH7285" i="6"/>
  <c r="CH7286" i="6"/>
  <c r="CH7287" i="6"/>
  <c r="CH7288" i="6"/>
  <c r="CH7289" i="6"/>
  <c r="CH7290" i="6"/>
  <c r="CH7291" i="6"/>
  <c r="CH7292" i="6"/>
  <c r="CH7293" i="6"/>
  <c r="CH7294" i="6"/>
  <c r="CH7295" i="6"/>
  <c r="CH7296" i="6"/>
  <c r="CH7297" i="6"/>
  <c r="CH7298" i="6"/>
  <c r="CH7299" i="6"/>
  <c r="CH7300" i="6"/>
  <c r="CH7301" i="6"/>
  <c r="CH7302" i="6"/>
  <c r="CH7303" i="6"/>
  <c r="CH7304" i="6"/>
  <c r="CH7305" i="6"/>
  <c r="CH7306" i="6"/>
  <c r="CH7307" i="6"/>
  <c r="CH7308" i="6"/>
  <c r="CH7309" i="6"/>
  <c r="CH7310" i="6"/>
  <c r="CH7311" i="6"/>
  <c r="CH7312" i="6"/>
  <c r="CH7313" i="6"/>
  <c r="CH7314" i="6"/>
  <c r="CH7315" i="6"/>
  <c r="CH7316" i="6"/>
  <c r="CH7317" i="6"/>
  <c r="CH7318" i="6"/>
  <c r="CH7319" i="6"/>
  <c r="CH7320" i="6"/>
  <c r="CH7321" i="6"/>
  <c r="CH7322" i="6"/>
  <c r="CH7323" i="6"/>
  <c r="CH7324" i="6"/>
  <c r="CH7325" i="6"/>
  <c r="CH7326" i="6"/>
  <c r="CH7327" i="6"/>
  <c r="CH7328" i="6"/>
  <c r="CH7329" i="6"/>
  <c r="CH7330" i="6"/>
  <c r="CH7331" i="6"/>
  <c r="CH7332" i="6"/>
  <c r="CH7333" i="6"/>
  <c r="CH7334" i="6"/>
  <c r="CH7335" i="6"/>
  <c r="CH7336" i="6"/>
  <c r="CH7337" i="6"/>
  <c r="CH7338" i="6"/>
  <c r="CH7339" i="6"/>
  <c r="CH7340" i="6"/>
  <c r="CH7341" i="6"/>
  <c r="CH7342" i="6"/>
  <c r="CH7343" i="6"/>
  <c r="CH7344" i="6"/>
  <c r="CH7345" i="6"/>
  <c r="CH7346" i="6"/>
  <c r="CH7347" i="6"/>
  <c r="CH7348" i="6"/>
  <c r="CH7349" i="6"/>
  <c r="CH7350" i="6"/>
  <c r="CH7351" i="6"/>
  <c r="CH7352" i="6"/>
  <c r="CH7353" i="6"/>
  <c r="CH7354" i="6"/>
  <c r="CH7355" i="6"/>
  <c r="CH7356" i="6"/>
  <c r="CH7357" i="6"/>
  <c r="CH7358" i="6"/>
  <c r="CH7359" i="6"/>
  <c r="CH7360" i="6"/>
  <c r="CH7361" i="6"/>
  <c r="CH7362" i="6"/>
  <c r="CH7363" i="6"/>
  <c r="CH7364" i="6"/>
  <c r="CH7365" i="6"/>
  <c r="CH7366" i="6"/>
  <c r="CH7367" i="6"/>
  <c r="CH7368" i="6"/>
  <c r="CH7369" i="6"/>
  <c r="CH7370" i="6"/>
  <c r="CH7371" i="6"/>
  <c r="CH7372" i="6"/>
  <c r="CH7373" i="6"/>
  <c r="CH7374" i="6"/>
  <c r="CH7375" i="6"/>
  <c r="CH7376" i="6"/>
  <c r="CH7377" i="6"/>
  <c r="CH7378" i="6"/>
  <c r="CH7379" i="6"/>
  <c r="CH7380" i="6"/>
  <c r="CH7381" i="6"/>
  <c r="CH7382" i="6"/>
  <c r="CH7383" i="6"/>
  <c r="CH7384" i="6"/>
  <c r="CH7385" i="6"/>
  <c r="CH7386" i="6"/>
  <c r="CH7387" i="6"/>
  <c r="CH7388" i="6"/>
  <c r="CH7389" i="6"/>
  <c r="CH7390" i="6"/>
  <c r="CH7391" i="6"/>
  <c r="CH7392" i="6"/>
  <c r="CH7393" i="6"/>
  <c r="CH7394" i="6"/>
  <c r="CH7395" i="6"/>
  <c r="CH7396" i="6"/>
  <c r="CH7397" i="6"/>
  <c r="CH7398" i="6"/>
  <c r="CH7399" i="6"/>
  <c r="CH7400" i="6"/>
  <c r="CH7401" i="6"/>
  <c r="CH7402" i="6"/>
  <c r="CH7403" i="6"/>
  <c r="CH7404" i="6"/>
  <c r="CH7405" i="6"/>
  <c r="CH7406" i="6"/>
  <c r="CH7407" i="6"/>
  <c r="CH7408" i="6"/>
  <c r="CH7409" i="6"/>
  <c r="CH7410" i="6"/>
  <c r="CH7411" i="6"/>
  <c r="CH7412" i="6"/>
  <c r="CH7413" i="6"/>
  <c r="CH7414" i="6"/>
  <c r="CH7415" i="6"/>
  <c r="CH7416" i="6"/>
  <c r="CH7417" i="6"/>
  <c r="CH7418" i="6"/>
  <c r="CH7419" i="6"/>
  <c r="CH7420" i="6"/>
  <c r="CH7421" i="6"/>
  <c r="CH7422" i="6"/>
  <c r="CH7423" i="6"/>
  <c r="CH7424" i="6"/>
  <c r="CH7425" i="6"/>
  <c r="CH7426" i="6"/>
  <c r="CH7427" i="6"/>
  <c r="CH7428" i="6"/>
  <c r="CH7429" i="6"/>
  <c r="CH7430" i="6"/>
  <c r="CH7431" i="6"/>
  <c r="CH7432" i="6"/>
  <c r="CH7433" i="6"/>
  <c r="CH7434" i="6"/>
  <c r="CH7435" i="6"/>
  <c r="CH7436" i="6"/>
  <c r="CH7437" i="6"/>
  <c r="CH7438" i="6"/>
  <c r="CH7439" i="6"/>
  <c r="CH7440" i="6"/>
  <c r="CH7441" i="6"/>
  <c r="CH7442" i="6"/>
  <c r="CH7443" i="6"/>
  <c r="CH7444" i="6"/>
  <c r="CH7445" i="6"/>
  <c r="CH7446" i="6"/>
  <c r="CH7447" i="6"/>
  <c r="CH7448" i="6"/>
  <c r="CH7449" i="6"/>
  <c r="CH7450" i="6"/>
  <c r="CH7451" i="6"/>
  <c r="CH7452" i="6"/>
  <c r="CH7453" i="6"/>
  <c r="CH7454" i="6"/>
  <c r="CH7455" i="6"/>
  <c r="CH7456" i="6"/>
  <c r="CH7457" i="6"/>
  <c r="CH7458" i="6"/>
  <c r="CH7459" i="6"/>
  <c r="CH7460" i="6"/>
  <c r="CH7461" i="6"/>
  <c r="CH7462" i="6"/>
  <c r="CH7463" i="6"/>
  <c r="CH7464" i="6"/>
  <c r="CH7465" i="6"/>
  <c r="CH7466" i="6"/>
  <c r="CH7467" i="6"/>
  <c r="CH7468" i="6"/>
  <c r="CH7469" i="6"/>
  <c r="CH7470" i="6"/>
  <c r="CH7471" i="6"/>
  <c r="CH7472" i="6"/>
  <c r="CH7473" i="6"/>
  <c r="CH7474" i="6"/>
  <c r="CH7475" i="6"/>
  <c r="CH7476" i="6"/>
  <c r="CH7477" i="6"/>
  <c r="CH7478" i="6"/>
  <c r="CH7479" i="6"/>
  <c r="CH7480" i="6"/>
  <c r="CH7481" i="6"/>
  <c r="CH7482" i="6"/>
  <c r="CH7483" i="6"/>
  <c r="CH7484" i="6"/>
  <c r="CH7485" i="6"/>
  <c r="CH7486" i="6"/>
  <c r="CH7487" i="6"/>
  <c r="CH7488" i="6"/>
  <c r="CH7489" i="6"/>
  <c r="CH7490" i="6"/>
  <c r="CH7491" i="6"/>
  <c r="CH7492" i="6"/>
  <c r="CH7493" i="6"/>
  <c r="CH7494" i="6"/>
  <c r="CH7495" i="6"/>
  <c r="CH7496" i="6"/>
  <c r="CH7497" i="6"/>
  <c r="CH7498" i="6"/>
  <c r="CH7499" i="6"/>
  <c r="CH7500" i="6"/>
  <c r="CH7501" i="6"/>
  <c r="CH7502" i="6"/>
  <c r="CH7503" i="6"/>
  <c r="CH7504" i="6"/>
  <c r="CH7505" i="6"/>
  <c r="CH7506" i="6"/>
  <c r="CH7507" i="6"/>
  <c r="CH7508" i="6"/>
  <c r="CH7509" i="6"/>
  <c r="CH7510" i="6"/>
  <c r="CH7511" i="6"/>
  <c r="CH7512" i="6"/>
  <c r="CH7513" i="6"/>
  <c r="CH7514" i="6"/>
  <c r="CH7515" i="6"/>
  <c r="CH7516" i="6"/>
  <c r="CH7517" i="6"/>
  <c r="CH7518" i="6"/>
  <c r="CH7519" i="6"/>
  <c r="CH7520" i="6"/>
  <c r="CH7521" i="6"/>
  <c r="CH7522" i="6"/>
  <c r="CH7523" i="6"/>
  <c r="CH7524" i="6"/>
  <c r="CH7525" i="6"/>
  <c r="CH7526" i="6"/>
  <c r="CH7527" i="6"/>
  <c r="CH7528" i="6"/>
  <c r="CH7529" i="6"/>
  <c r="CH7530" i="6"/>
  <c r="CH7531" i="6"/>
  <c r="CH7532" i="6"/>
  <c r="CH7533" i="6"/>
  <c r="CH7534" i="6"/>
  <c r="CH7535" i="6"/>
  <c r="CH7536" i="6"/>
  <c r="CH7537" i="6"/>
  <c r="CH7538" i="6"/>
  <c r="CH7539" i="6"/>
  <c r="CH7540" i="6"/>
  <c r="CH7541" i="6"/>
  <c r="CH7542" i="6"/>
  <c r="CH7543" i="6"/>
  <c r="CH7544" i="6"/>
  <c r="CH7545" i="6"/>
  <c r="CH7546" i="6"/>
  <c r="CH7547" i="6"/>
  <c r="CH7548" i="6"/>
  <c r="CH7549" i="6"/>
  <c r="CH7550" i="6"/>
  <c r="CH7551" i="6"/>
  <c r="CH7552" i="6"/>
  <c r="CH7553" i="6"/>
  <c r="CH7554" i="6"/>
  <c r="CH7555" i="6"/>
  <c r="CH7556" i="6"/>
  <c r="CH7557" i="6"/>
  <c r="CH7558" i="6"/>
  <c r="CH7559" i="6"/>
  <c r="CH7560" i="6"/>
  <c r="CH7561" i="6"/>
  <c r="CH7562" i="6"/>
  <c r="CH7563" i="6"/>
  <c r="CH7564" i="6"/>
  <c r="CH7565" i="6"/>
  <c r="CH7566" i="6"/>
  <c r="CH7567" i="6"/>
  <c r="CH7568" i="6"/>
  <c r="CH7569" i="6"/>
  <c r="CH7570" i="6"/>
  <c r="CH7571" i="6"/>
  <c r="CH7572" i="6"/>
  <c r="CH7573" i="6"/>
  <c r="CH7574" i="6"/>
  <c r="CH7575" i="6"/>
  <c r="CH7576" i="6"/>
  <c r="CH7577" i="6"/>
  <c r="CH7578" i="6"/>
  <c r="CH7579" i="6"/>
  <c r="CH7580" i="6"/>
  <c r="CH7581" i="6"/>
  <c r="CH7582" i="6"/>
  <c r="CH7583" i="6"/>
  <c r="CH7584" i="6"/>
  <c r="CH7585" i="6"/>
  <c r="CH7586" i="6"/>
  <c r="CH7587" i="6"/>
  <c r="CH7588" i="6"/>
  <c r="CH7589" i="6"/>
  <c r="CH7590" i="6"/>
  <c r="CH7591" i="6"/>
  <c r="CH7592" i="6"/>
  <c r="CH7593" i="6"/>
  <c r="CH7594" i="6"/>
  <c r="CH7595" i="6"/>
  <c r="CH7596" i="6"/>
  <c r="CH7597" i="6"/>
  <c r="CH7598" i="6"/>
  <c r="CH7599" i="6"/>
  <c r="CH7600" i="6"/>
  <c r="CH7601" i="6"/>
  <c r="CH7602" i="6"/>
  <c r="CH7603" i="6"/>
  <c r="CH7604" i="6"/>
  <c r="CH7605" i="6"/>
  <c r="CH7606" i="6"/>
  <c r="CH7607" i="6"/>
  <c r="CH7608" i="6"/>
  <c r="CH7609" i="6"/>
  <c r="CH7610" i="6"/>
  <c r="CH7611" i="6"/>
  <c r="CH7612" i="6"/>
  <c r="CH7613" i="6"/>
  <c r="CH7614" i="6"/>
  <c r="CH7615" i="6"/>
  <c r="CH7616" i="6"/>
  <c r="CH7617" i="6"/>
  <c r="CH7618" i="6"/>
  <c r="CH7619" i="6"/>
  <c r="CH7620" i="6"/>
  <c r="CH7621" i="6"/>
  <c r="CH7622" i="6"/>
  <c r="CH7623" i="6"/>
  <c r="CH7624" i="6"/>
  <c r="CH7625" i="6"/>
  <c r="CH7626" i="6"/>
  <c r="CH7627" i="6"/>
  <c r="CH7628" i="6"/>
  <c r="CH7629" i="6"/>
  <c r="CH7630" i="6"/>
  <c r="CH7631" i="6"/>
  <c r="CH7632" i="6"/>
  <c r="CH7633" i="6"/>
  <c r="CH7634" i="6"/>
  <c r="CH7635" i="6"/>
  <c r="CH7636" i="6"/>
  <c r="CH7637" i="6"/>
  <c r="CH7638" i="6"/>
  <c r="CH7639" i="6"/>
  <c r="CH7640" i="6"/>
  <c r="CH7641" i="6"/>
  <c r="CH7642" i="6"/>
  <c r="CH7643" i="6"/>
  <c r="CH7644" i="6"/>
  <c r="CH7645" i="6"/>
  <c r="CH7646" i="6"/>
  <c r="CH7647" i="6"/>
  <c r="CH7648" i="6"/>
  <c r="CH7649" i="6"/>
  <c r="CH7650" i="6"/>
  <c r="CH7651" i="6"/>
  <c r="CH7652" i="6"/>
  <c r="CH7653" i="6"/>
  <c r="CH7654" i="6"/>
  <c r="CH7655" i="6"/>
  <c r="CH7656" i="6"/>
  <c r="CH7657" i="6"/>
  <c r="CH7658" i="6"/>
  <c r="CH7659" i="6"/>
  <c r="CH7660" i="6"/>
  <c r="CH7661" i="6"/>
  <c r="CH7662" i="6"/>
  <c r="CH7663" i="6"/>
  <c r="CH7664" i="6"/>
  <c r="CH7665" i="6"/>
  <c r="CH7666" i="6"/>
  <c r="CH7667" i="6"/>
  <c r="CH7668" i="6"/>
  <c r="CH7669" i="6"/>
  <c r="CH7670" i="6"/>
  <c r="CH7671" i="6"/>
  <c r="CH7672" i="6"/>
  <c r="CH7673" i="6"/>
  <c r="CH7674" i="6"/>
  <c r="CH7675" i="6"/>
  <c r="CH7676" i="6"/>
  <c r="CH7677" i="6"/>
  <c r="CH7678" i="6"/>
  <c r="CH7679" i="6"/>
  <c r="CH7680" i="6"/>
  <c r="CH7681" i="6"/>
  <c r="CH7682" i="6"/>
  <c r="CH7683" i="6"/>
  <c r="CH7684" i="6"/>
  <c r="CH7685" i="6"/>
  <c r="CH7686" i="6"/>
  <c r="CH7687" i="6"/>
  <c r="CH7688" i="6"/>
  <c r="CH7689" i="6"/>
  <c r="CH7690" i="6"/>
  <c r="CH7691" i="6"/>
  <c r="CH7692" i="6"/>
  <c r="CH7693" i="6"/>
  <c r="CH7694" i="6"/>
  <c r="CH7695" i="6"/>
  <c r="CH7696" i="6"/>
  <c r="CH7697" i="6"/>
  <c r="CH7698" i="6"/>
  <c r="CH7699" i="6"/>
  <c r="CH7700" i="6"/>
  <c r="CH7701" i="6"/>
  <c r="CH7702" i="6"/>
  <c r="CH7703" i="6"/>
  <c r="CH7704" i="6"/>
  <c r="CH7705" i="6"/>
  <c r="CH7706" i="6"/>
  <c r="CH7707" i="6"/>
  <c r="CH7708" i="6"/>
  <c r="CH7709" i="6"/>
  <c r="CH7710" i="6"/>
  <c r="CH7711" i="6"/>
  <c r="CH7712" i="6"/>
  <c r="CH7713" i="6"/>
  <c r="CH7714" i="6"/>
  <c r="CH7715" i="6"/>
  <c r="CH7716" i="6"/>
  <c r="CH7717" i="6"/>
  <c r="CH7718" i="6"/>
  <c r="CH7719" i="6"/>
  <c r="CH7720" i="6"/>
  <c r="CH7721" i="6"/>
  <c r="CH7722" i="6"/>
  <c r="CH7723" i="6"/>
  <c r="CH7724" i="6"/>
  <c r="CH7725" i="6"/>
  <c r="CH7726" i="6"/>
  <c r="CH7727" i="6"/>
  <c r="CH7728" i="6"/>
  <c r="CH7729" i="6"/>
  <c r="CH7730" i="6"/>
  <c r="CH7731" i="6"/>
  <c r="CH7732" i="6"/>
  <c r="CH7733" i="6"/>
  <c r="CH7734" i="6"/>
  <c r="CH7735" i="6"/>
  <c r="CH7736" i="6"/>
  <c r="CH7737" i="6"/>
  <c r="CH7738" i="6"/>
  <c r="CH7739" i="6"/>
  <c r="CH7740" i="6"/>
  <c r="CH7741" i="6"/>
  <c r="CH7742" i="6"/>
  <c r="CH7743" i="6"/>
  <c r="CH7744" i="6"/>
  <c r="CH7745" i="6"/>
  <c r="CH7746" i="6"/>
  <c r="CH7747" i="6"/>
  <c r="CH7748" i="6"/>
  <c r="CH7749" i="6"/>
  <c r="CH7750" i="6"/>
  <c r="CH7751" i="6"/>
  <c r="CH7752" i="6"/>
  <c r="CH7753" i="6"/>
  <c r="CH7754" i="6"/>
  <c r="CH7755" i="6"/>
  <c r="CH7756" i="6"/>
  <c r="CH7757" i="6"/>
  <c r="CH7758" i="6"/>
  <c r="CH7759" i="6"/>
  <c r="CH7760" i="6"/>
  <c r="CH7761" i="6"/>
  <c r="CH7762" i="6"/>
  <c r="CH7763" i="6"/>
  <c r="CH7764" i="6"/>
  <c r="CH7765" i="6"/>
  <c r="CH7766" i="6"/>
  <c r="CH7767" i="6"/>
  <c r="CH7768" i="6"/>
  <c r="CH7769" i="6"/>
  <c r="CH7770" i="6"/>
  <c r="CH7771" i="6"/>
  <c r="CH7772" i="6"/>
  <c r="CH7773" i="6"/>
  <c r="CH7774" i="6"/>
  <c r="CH7775" i="6"/>
  <c r="CH7776" i="6"/>
  <c r="CH7777" i="6"/>
  <c r="CH7778" i="6"/>
  <c r="CH7779" i="6"/>
  <c r="CH7780" i="6"/>
  <c r="CH7781" i="6"/>
  <c r="CH7782" i="6"/>
  <c r="CH7783" i="6"/>
  <c r="CH7784" i="6"/>
  <c r="CH7785" i="6"/>
  <c r="CH7786" i="6"/>
  <c r="CH7787" i="6"/>
  <c r="CH7788" i="6"/>
  <c r="CH7789" i="6"/>
  <c r="CH7790" i="6"/>
  <c r="CH7791" i="6"/>
  <c r="CH7792" i="6"/>
  <c r="CH7793" i="6"/>
  <c r="CH7794" i="6"/>
  <c r="CH7795" i="6"/>
  <c r="CH7796" i="6"/>
  <c r="CH7797" i="6"/>
  <c r="CH7798" i="6"/>
  <c r="CH7799" i="6"/>
  <c r="CH7800" i="6"/>
  <c r="CH7801" i="6"/>
  <c r="CH7802" i="6"/>
  <c r="CH7803" i="6"/>
  <c r="CH7804" i="6"/>
  <c r="CH7805" i="6"/>
  <c r="CH7806" i="6"/>
  <c r="CH7807" i="6"/>
  <c r="CH7808" i="6"/>
  <c r="CH7809" i="6"/>
  <c r="CH7810" i="6"/>
  <c r="CH7811" i="6"/>
  <c r="CH7812" i="6"/>
  <c r="CH7813" i="6"/>
  <c r="CH7814" i="6"/>
  <c r="CH7815" i="6"/>
  <c r="CH7816" i="6"/>
  <c r="CH7817" i="6"/>
  <c r="CH7818" i="6"/>
  <c r="CH7819" i="6"/>
  <c r="CH7820" i="6"/>
  <c r="CH7821" i="6"/>
  <c r="CH7822" i="6"/>
  <c r="CH7823" i="6"/>
  <c r="CH7824" i="6"/>
  <c r="CH7825" i="6"/>
  <c r="CH7826" i="6"/>
  <c r="CH7827" i="6"/>
  <c r="CH7828" i="6"/>
  <c r="CH7829" i="6"/>
  <c r="CH7830" i="6"/>
  <c r="CH7831" i="6"/>
  <c r="CH7832" i="6"/>
  <c r="CH7833" i="6"/>
  <c r="CH7834" i="6"/>
  <c r="CH7835" i="6"/>
  <c r="CH7836" i="6"/>
  <c r="CH7837" i="6"/>
  <c r="CH7838" i="6"/>
  <c r="CH7839" i="6"/>
  <c r="CH7840" i="6"/>
  <c r="CH7841" i="6"/>
  <c r="CH7842" i="6"/>
  <c r="CH7843" i="6"/>
  <c r="CH7844" i="6"/>
  <c r="CH7845" i="6"/>
  <c r="CH7846" i="6"/>
  <c r="CH7847" i="6"/>
  <c r="CH7848" i="6"/>
  <c r="CH7849" i="6"/>
  <c r="CH7850" i="6"/>
  <c r="CH7851" i="6"/>
  <c r="CH7852" i="6"/>
  <c r="CH7853" i="6"/>
  <c r="CH7854" i="6"/>
  <c r="CH7855" i="6"/>
  <c r="CH7856" i="6"/>
  <c r="CH7857" i="6"/>
  <c r="CH7858" i="6"/>
  <c r="CH7859" i="6"/>
  <c r="CH7860" i="6"/>
  <c r="CH7861" i="6"/>
  <c r="CH7862" i="6"/>
  <c r="CH7863" i="6"/>
  <c r="CH7864" i="6"/>
  <c r="CH7865" i="6"/>
  <c r="CH7866" i="6"/>
  <c r="CH7867" i="6"/>
  <c r="CH7868" i="6"/>
  <c r="CH7869" i="6"/>
  <c r="CH7870" i="6"/>
  <c r="CH7871" i="6"/>
  <c r="CH7872" i="6"/>
  <c r="CH7873" i="6"/>
  <c r="CH7874" i="6"/>
  <c r="CH7875" i="6"/>
  <c r="CH7876" i="6"/>
  <c r="CH7877" i="6"/>
  <c r="CH7878" i="6"/>
  <c r="CH7879" i="6"/>
  <c r="CH7880" i="6"/>
  <c r="CH7881" i="6"/>
  <c r="CH7882" i="6"/>
  <c r="CH7883" i="6"/>
  <c r="CH7884" i="6"/>
  <c r="CH7885" i="6"/>
  <c r="CH7886" i="6"/>
  <c r="CH7887" i="6"/>
  <c r="CH7888" i="6"/>
  <c r="CH7889" i="6"/>
  <c r="CH7890" i="6"/>
  <c r="CH7891" i="6"/>
  <c r="CH7892" i="6"/>
  <c r="CH7893" i="6"/>
  <c r="CH7894" i="6"/>
  <c r="CH7895" i="6"/>
  <c r="CH7896" i="6"/>
  <c r="CH7897" i="6"/>
  <c r="CH7898" i="6"/>
  <c r="CH7899" i="6"/>
  <c r="CH7900" i="6"/>
  <c r="CH7901" i="6"/>
  <c r="CH7902" i="6"/>
  <c r="CH7903" i="6"/>
  <c r="CH7904" i="6"/>
  <c r="CH7905" i="6"/>
  <c r="CH7906" i="6"/>
  <c r="CH7907" i="6"/>
  <c r="CH7908" i="6"/>
  <c r="CH7909" i="6"/>
  <c r="CH7910" i="6"/>
  <c r="CH7911" i="6"/>
  <c r="CH7912" i="6"/>
  <c r="CH7913" i="6"/>
  <c r="CH7914" i="6"/>
  <c r="CH7915" i="6"/>
  <c r="CH7916" i="6"/>
  <c r="CH7917" i="6"/>
  <c r="CH7918" i="6"/>
  <c r="CH7919" i="6"/>
  <c r="CH7920" i="6"/>
  <c r="CH7921" i="6"/>
  <c r="CH7922" i="6"/>
  <c r="CH7923" i="6"/>
  <c r="CH7924" i="6"/>
  <c r="CH7925" i="6"/>
  <c r="CH7926" i="6"/>
  <c r="CH7927" i="6"/>
  <c r="CH7928" i="6"/>
  <c r="CH7929" i="6"/>
  <c r="CH7930" i="6"/>
  <c r="CH7931" i="6"/>
  <c r="CH7932" i="6"/>
  <c r="CH7933" i="6"/>
  <c r="CH7934" i="6"/>
  <c r="CH7935" i="6"/>
  <c r="CH7936" i="6"/>
  <c r="CH7937" i="6"/>
  <c r="CH7938" i="6"/>
  <c r="CH7939" i="6"/>
  <c r="CH7940" i="6"/>
  <c r="CH7941" i="6"/>
  <c r="CH7942" i="6"/>
  <c r="CH7943" i="6"/>
  <c r="CH7944" i="6"/>
  <c r="CH7945" i="6"/>
  <c r="CH7946" i="6"/>
  <c r="CH7947" i="6"/>
  <c r="CH7948" i="6"/>
  <c r="CH7949" i="6"/>
  <c r="CH7950" i="6"/>
  <c r="CH7951" i="6"/>
  <c r="CH7952" i="6"/>
  <c r="CH7953" i="6"/>
  <c r="CH7954" i="6"/>
  <c r="CH7955" i="6"/>
  <c r="CH7956" i="6"/>
  <c r="CH7957" i="6"/>
  <c r="CH7958" i="6"/>
  <c r="CH7959" i="6"/>
  <c r="CH7960" i="6"/>
  <c r="CH7961" i="6"/>
  <c r="CH7962" i="6"/>
  <c r="CH7963" i="6"/>
  <c r="CH7964" i="6"/>
  <c r="CH7965" i="6"/>
  <c r="CH7966" i="6"/>
  <c r="CH7967" i="6"/>
  <c r="CH7968" i="6"/>
  <c r="CH7969" i="6"/>
  <c r="CH7970" i="6"/>
  <c r="CH7971" i="6"/>
  <c r="CH7972" i="6"/>
  <c r="CH7973" i="6"/>
  <c r="CH7974" i="6"/>
  <c r="CH7975" i="6"/>
  <c r="CH7976" i="6"/>
  <c r="CH7977" i="6"/>
  <c r="CH7978" i="6"/>
  <c r="CH7979" i="6"/>
  <c r="CH7980" i="6"/>
  <c r="CH7981" i="6"/>
  <c r="CH7982" i="6"/>
  <c r="CH7983" i="6"/>
  <c r="CH7984" i="6"/>
  <c r="CH7985" i="6"/>
  <c r="CH7986" i="6"/>
  <c r="CH7987" i="6"/>
  <c r="CH7988" i="6"/>
  <c r="CH7989" i="6"/>
  <c r="CH7990" i="6"/>
  <c r="CH7991" i="6"/>
  <c r="CH7992" i="6"/>
  <c r="CH7993" i="6"/>
  <c r="CH7994" i="6"/>
  <c r="CH7995" i="6"/>
  <c r="CH7996" i="6"/>
  <c r="CH7997" i="6"/>
  <c r="CH7998" i="6"/>
  <c r="CH7999" i="6"/>
  <c r="CH8000" i="6"/>
  <c r="CH8001" i="6"/>
  <c r="CH8002" i="6"/>
  <c r="CH8003" i="6"/>
  <c r="CH8004" i="6"/>
  <c r="CH8005" i="6"/>
  <c r="CH8006" i="6"/>
  <c r="CH8007" i="6"/>
  <c r="CH8008" i="6"/>
  <c r="CH8009" i="6"/>
  <c r="CH8010" i="6"/>
  <c r="CH8011" i="6"/>
  <c r="CH8012" i="6"/>
  <c r="CH8013" i="6"/>
  <c r="CH8014" i="6"/>
  <c r="CH8015" i="6"/>
  <c r="CH8016" i="6"/>
  <c r="CH8017" i="6"/>
  <c r="CH8018" i="6"/>
  <c r="CH8019" i="6"/>
  <c r="CH8020" i="6"/>
  <c r="CH8021" i="6"/>
  <c r="CH8022" i="6"/>
  <c r="CH8023" i="6"/>
  <c r="CH8024" i="6"/>
  <c r="CH8025" i="6"/>
  <c r="CH8026" i="6"/>
  <c r="CH8027" i="6"/>
  <c r="CH8028" i="6"/>
  <c r="CH8029" i="6"/>
  <c r="CH8030" i="6"/>
  <c r="CH8031" i="6"/>
  <c r="CH8032" i="6"/>
  <c r="CH8033" i="6"/>
  <c r="CH8034" i="6"/>
  <c r="CH8035" i="6"/>
  <c r="CH8036" i="6"/>
  <c r="CH8037" i="6"/>
  <c r="CH8038" i="6"/>
  <c r="CH8039" i="6"/>
  <c r="CH8040" i="6"/>
  <c r="CH8041" i="6"/>
  <c r="CH8042" i="6"/>
  <c r="CH8043" i="6"/>
  <c r="CH8044" i="6"/>
  <c r="CH8045" i="6"/>
  <c r="CH8046" i="6"/>
  <c r="CH8047" i="6"/>
  <c r="CH8048" i="6"/>
  <c r="CH8049" i="6"/>
  <c r="CH8050" i="6"/>
  <c r="CH8051" i="6"/>
  <c r="CH8052" i="6"/>
  <c r="CH8053" i="6"/>
  <c r="CH8054" i="6"/>
  <c r="CH8055" i="6"/>
  <c r="CH8056" i="6"/>
  <c r="CH8057" i="6"/>
  <c r="CH8058" i="6"/>
  <c r="CH8059" i="6"/>
  <c r="CH8060" i="6"/>
  <c r="CH8061" i="6"/>
  <c r="CH8062" i="6"/>
  <c r="CH8063" i="6"/>
  <c r="CH8064" i="6"/>
  <c r="CH8065" i="6"/>
  <c r="CH8066" i="6"/>
  <c r="CH8067" i="6"/>
  <c r="CH8068" i="6"/>
  <c r="CH8069" i="6"/>
  <c r="CH8070" i="6"/>
  <c r="CH8071" i="6"/>
  <c r="CH8072" i="6"/>
  <c r="CH8073" i="6"/>
  <c r="CH8074" i="6"/>
  <c r="CH8075" i="6"/>
  <c r="CH8076" i="6"/>
  <c r="CH8077" i="6"/>
  <c r="CH8078" i="6"/>
  <c r="CH8079" i="6"/>
  <c r="CH8080" i="6"/>
  <c r="CH8081" i="6"/>
  <c r="CH8082" i="6"/>
  <c r="CH8083" i="6"/>
  <c r="CH8084" i="6"/>
  <c r="CH8085" i="6"/>
  <c r="CH8086" i="6"/>
  <c r="CH8087" i="6"/>
  <c r="CH8088" i="6"/>
  <c r="CH8089" i="6"/>
  <c r="CH8090" i="6"/>
  <c r="CH8091" i="6"/>
  <c r="CH8092" i="6"/>
  <c r="CH8093" i="6"/>
  <c r="CH8094" i="6"/>
  <c r="CH8095" i="6"/>
  <c r="CH8096" i="6"/>
  <c r="CH8097" i="6"/>
  <c r="CH8098" i="6"/>
  <c r="CH8099" i="6"/>
  <c r="CH8100" i="6"/>
  <c r="CH8101" i="6"/>
  <c r="CH8102" i="6"/>
  <c r="CH8103" i="6"/>
  <c r="CH8104" i="6"/>
  <c r="CH8105" i="6"/>
  <c r="CH8106" i="6"/>
  <c r="CH8107" i="6"/>
  <c r="CH8108" i="6"/>
  <c r="CH8109" i="6"/>
  <c r="CH8110" i="6"/>
  <c r="CH8111" i="6"/>
  <c r="CH8112" i="6"/>
  <c r="CH8113" i="6"/>
  <c r="CH8114" i="6"/>
  <c r="CH8115" i="6"/>
  <c r="CH8116" i="6"/>
  <c r="CH8117" i="6"/>
  <c r="CH8118" i="6"/>
  <c r="CH8119" i="6"/>
  <c r="CH8120" i="6"/>
  <c r="CH8121" i="6"/>
  <c r="CH8122" i="6"/>
  <c r="CH8123" i="6"/>
  <c r="CH8124" i="6"/>
  <c r="CH8125" i="6"/>
  <c r="CH8126" i="6"/>
  <c r="CH8127" i="6"/>
  <c r="CH8128" i="6"/>
  <c r="CH8129" i="6"/>
  <c r="CH8130" i="6"/>
  <c r="CH8131" i="6"/>
  <c r="CH8132" i="6"/>
  <c r="CH8133" i="6"/>
  <c r="CH8134" i="6"/>
  <c r="CH8135" i="6"/>
  <c r="CH8136" i="6"/>
  <c r="CH8137" i="6"/>
  <c r="CH8138" i="6"/>
  <c r="CH8139" i="6"/>
  <c r="CH8140" i="6"/>
  <c r="CH8141" i="6"/>
  <c r="CH8142" i="6"/>
  <c r="CH8143" i="6"/>
  <c r="CH8144" i="6"/>
  <c r="CH8145" i="6"/>
  <c r="CH8146" i="6"/>
  <c r="CH8147" i="6"/>
  <c r="CH8148" i="6"/>
  <c r="CH8149" i="6"/>
  <c r="CH8150" i="6"/>
  <c r="CH8151" i="6"/>
  <c r="CH8152" i="6"/>
  <c r="CH8153" i="6"/>
  <c r="CH8154" i="6"/>
  <c r="CH8155" i="6"/>
  <c r="CH8156" i="6"/>
  <c r="CH8157" i="6"/>
  <c r="CH8158" i="6"/>
  <c r="CH8159" i="6"/>
  <c r="CH8160" i="6"/>
  <c r="CH8161" i="6"/>
  <c r="CH8162" i="6"/>
  <c r="CH8163" i="6"/>
  <c r="CH8164" i="6"/>
  <c r="CH8165" i="6"/>
  <c r="CH8166" i="6"/>
  <c r="CH8167" i="6"/>
  <c r="CH8168" i="6"/>
  <c r="CH8169" i="6"/>
  <c r="CH8170" i="6"/>
  <c r="CH8171" i="6"/>
  <c r="CH8172" i="6"/>
  <c r="CH8173" i="6"/>
  <c r="CH8174" i="6"/>
  <c r="CH8175" i="6"/>
  <c r="CH8176" i="6"/>
  <c r="CH8177" i="6"/>
  <c r="CH8178" i="6"/>
  <c r="CH8179" i="6"/>
  <c r="CH8180" i="6"/>
  <c r="CH8181" i="6"/>
  <c r="CH8182" i="6"/>
  <c r="CH8183" i="6"/>
  <c r="CH8184" i="6"/>
  <c r="CH8185" i="6"/>
  <c r="CH8186" i="6"/>
  <c r="CH8187" i="6"/>
  <c r="CH8188" i="6"/>
  <c r="CH8189" i="6"/>
  <c r="CH8190" i="6"/>
  <c r="CH8191" i="6"/>
  <c r="CH8192" i="6"/>
  <c r="CH8193" i="6"/>
  <c r="CH8194" i="6"/>
  <c r="CH8195" i="6"/>
  <c r="CH8196" i="6"/>
  <c r="CH8197" i="6"/>
  <c r="CH8198" i="6"/>
  <c r="CH8199" i="6"/>
  <c r="CH8200" i="6"/>
  <c r="CH8201" i="6"/>
  <c r="CH8202" i="6"/>
  <c r="CH8203" i="6"/>
  <c r="CH8204" i="6"/>
  <c r="CH8205" i="6"/>
  <c r="CH8206" i="6"/>
  <c r="CH8207" i="6"/>
  <c r="CH8208" i="6"/>
  <c r="CH8209" i="6"/>
  <c r="CH8210" i="6"/>
  <c r="CH8211" i="6"/>
  <c r="CH8212" i="6"/>
  <c r="CH8213" i="6"/>
  <c r="CH8214" i="6"/>
  <c r="CH8215" i="6"/>
  <c r="CH8216" i="6"/>
  <c r="CH8217" i="6"/>
  <c r="CH8218" i="6"/>
  <c r="CH8219" i="6"/>
  <c r="CH8220" i="6"/>
  <c r="CH8221" i="6"/>
  <c r="CH8222" i="6"/>
  <c r="CH8223" i="6"/>
  <c r="CH8224" i="6"/>
  <c r="CH8225" i="6"/>
  <c r="CH8226" i="6"/>
  <c r="CH8227" i="6"/>
  <c r="CH8228" i="6"/>
  <c r="CH8229" i="6"/>
  <c r="CH8230" i="6"/>
  <c r="CH8231" i="6"/>
  <c r="CH8232" i="6"/>
  <c r="CH8233" i="6"/>
  <c r="CH8234" i="6"/>
  <c r="CH8235" i="6"/>
  <c r="CH8236" i="6"/>
  <c r="CH8237" i="6"/>
  <c r="CH8238" i="6"/>
  <c r="CH8239" i="6"/>
  <c r="CH8240" i="6"/>
  <c r="CH8241" i="6"/>
  <c r="CH8242" i="6"/>
  <c r="CH8243" i="6"/>
  <c r="CH8244" i="6"/>
  <c r="CH8245" i="6"/>
  <c r="CH8246" i="6"/>
  <c r="CH8247" i="6"/>
  <c r="CH8248" i="6"/>
  <c r="CH8249" i="6"/>
  <c r="CH8250" i="6"/>
  <c r="CH8251" i="6"/>
  <c r="CH8252" i="6"/>
  <c r="CH8253" i="6"/>
  <c r="CH8254" i="6"/>
  <c r="CH8255" i="6"/>
  <c r="CH8256" i="6"/>
  <c r="CH8257" i="6"/>
  <c r="CH8258" i="6"/>
  <c r="CH8259" i="6"/>
  <c r="CH8260" i="6"/>
  <c r="CH8261" i="6"/>
  <c r="CH8262" i="6"/>
  <c r="CH8263" i="6"/>
  <c r="CH8264" i="6"/>
  <c r="CH8265" i="6"/>
  <c r="CH8266" i="6"/>
  <c r="CH8267" i="6"/>
  <c r="CH8268" i="6"/>
  <c r="CH8269" i="6"/>
  <c r="CH8270" i="6"/>
  <c r="CH8271" i="6"/>
  <c r="CH8272" i="6"/>
  <c r="CH8273" i="6"/>
  <c r="CH8274" i="6"/>
  <c r="CH8275" i="6"/>
  <c r="CH8276" i="6"/>
  <c r="CH8277" i="6"/>
  <c r="CH8278" i="6"/>
  <c r="CH8279" i="6"/>
  <c r="CH8280" i="6"/>
  <c r="CH8281" i="6"/>
  <c r="CH8282" i="6"/>
  <c r="CH8283" i="6"/>
  <c r="CH8284" i="6"/>
  <c r="CH8285" i="6"/>
  <c r="CH8286" i="6"/>
  <c r="CH8287" i="6"/>
  <c r="CH8288" i="6"/>
  <c r="CH8289" i="6"/>
  <c r="CH8290" i="6"/>
  <c r="CH8291" i="6"/>
  <c r="CH8292" i="6"/>
  <c r="CH8293" i="6"/>
  <c r="CH8294" i="6"/>
  <c r="CH8295" i="6"/>
  <c r="CH8296" i="6"/>
  <c r="CH8297" i="6"/>
  <c r="CH8298" i="6"/>
  <c r="CH8299" i="6"/>
  <c r="CH8300" i="6"/>
  <c r="CH8301" i="6"/>
  <c r="CH8302" i="6"/>
  <c r="CH8303" i="6"/>
  <c r="CH8304" i="6"/>
  <c r="CH8305" i="6"/>
  <c r="CH8306" i="6"/>
  <c r="CH8307" i="6"/>
  <c r="CH8308" i="6"/>
  <c r="CH8309" i="6"/>
  <c r="CH8310" i="6"/>
  <c r="CH8311" i="6"/>
  <c r="CH8312" i="6"/>
  <c r="CH8313" i="6"/>
  <c r="CH8314" i="6"/>
  <c r="CH8315" i="6"/>
  <c r="CH8316" i="6"/>
  <c r="CH8317" i="6"/>
  <c r="CH8318" i="6"/>
  <c r="CH8319" i="6"/>
  <c r="CH8320" i="6"/>
  <c r="CH8321" i="6"/>
  <c r="CH8322" i="6"/>
  <c r="CH8323" i="6"/>
  <c r="CH8324" i="6"/>
  <c r="CH8325" i="6"/>
  <c r="CH8326" i="6"/>
  <c r="CH8327" i="6"/>
  <c r="CH8328" i="6"/>
  <c r="CH8329" i="6"/>
  <c r="CH8330" i="6"/>
  <c r="CH8331" i="6"/>
  <c r="CH8332" i="6"/>
  <c r="CH8333" i="6"/>
  <c r="CH8334" i="6"/>
  <c r="CH8335" i="6"/>
  <c r="CH8336" i="6"/>
  <c r="CH8337" i="6"/>
  <c r="CH8338" i="6"/>
  <c r="CH8339" i="6"/>
  <c r="CH8340" i="6"/>
  <c r="CH8341" i="6"/>
  <c r="CH8342" i="6"/>
  <c r="CH8343" i="6"/>
  <c r="CH8344" i="6"/>
  <c r="CH8345" i="6"/>
  <c r="CH8346" i="6"/>
  <c r="CH8347" i="6"/>
  <c r="CH8348" i="6"/>
  <c r="CH8349" i="6"/>
  <c r="CH8350" i="6"/>
  <c r="CH8351" i="6"/>
  <c r="CH8352" i="6"/>
  <c r="CH8353" i="6"/>
  <c r="CH8354" i="6"/>
  <c r="CH8355" i="6"/>
  <c r="CH8356" i="6"/>
  <c r="CH8357" i="6"/>
  <c r="CH8358" i="6"/>
  <c r="CH8359" i="6"/>
  <c r="CH8360" i="6"/>
  <c r="CH8361" i="6"/>
  <c r="CH8362" i="6"/>
  <c r="CH8363" i="6"/>
  <c r="CH8364" i="6"/>
  <c r="CH8365" i="6"/>
  <c r="CH8366" i="6"/>
  <c r="CH8367" i="6"/>
  <c r="CH8368" i="6"/>
  <c r="CH8369" i="6"/>
  <c r="CH8370" i="6"/>
  <c r="CH8371" i="6"/>
  <c r="CH8372" i="6"/>
  <c r="CH8373" i="6"/>
  <c r="CH8374" i="6"/>
  <c r="CH8375" i="6"/>
  <c r="CH8376" i="6"/>
  <c r="CH8377" i="6"/>
  <c r="CH8378" i="6"/>
  <c r="CH8379" i="6"/>
  <c r="CH8380" i="6"/>
  <c r="CH8381" i="6"/>
  <c r="CH8382" i="6"/>
  <c r="CH8383" i="6"/>
  <c r="CH8384" i="6"/>
  <c r="CH8385" i="6"/>
  <c r="CH8386" i="6"/>
  <c r="CH8387" i="6"/>
  <c r="CH8388" i="6"/>
  <c r="CH8389" i="6"/>
  <c r="CH8390" i="6"/>
  <c r="CH8391" i="6"/>
  <c r="CH8392" i="6"/>
  <c r="CH8393" i="6"/>
  <c r="CH8394" i="6"/>
  <c r="CH8395" i="6"/>
  <c r="CH8396" i="6"/>
  <c r="CH8397" i="6"/>
  <c r="CH8398" i="6"/>
  <c r="CH8399" i="6"/>
  <c r="CH8400" i="6"/>
  <c r="CH8401" i="6"/>
  <c r="CH8402" i="6"/>
  <c r="CH8403" i="6"/>
  <c r="CH8404" i="6"/>
  <c r="CH8405" i="6"/>
  <c r="CH8406" i="6"/>
  <c r="CH8407" i="6"/>
  <c r="CH8408" i="6"/>
  <c r="CH8409" i="6"/>
  <c r="CH8410" i="6"/>
  <c r="CH8411" i="6"/>
  <c r="CH8412" i="6"/>
  <c r="CH8413" i="6"/>
  <c r="CH8414" i="6"/>
  <c r="CH8415" i="6"/>
  <c r="CH8416" i="6"/>
  <c r="CH8417" i="6"/>
  <c r="CH8418" i="6"/>
  <c r="CH8419" i="6"/>
  <c r="CH8420" i="6"/>
  <c r="CH8421" i="6"/>
  <c r="CH8422" i="6"/>
  <c r="CH8423" i="6"/>
  <c r="CH8424" i="6"/>
  <c r="CH8425" i="6"/>
  <c r="CH8426" i="6"/>
  <c r="CH8427" i="6"/>
  <c r="CH8428" i="6"/>
  <c r="CH8429" i="6"/>
  <c r="CH8430" i="6"/>
  <c r="CH8431" i="6"/>
  <c r="CH8432" i="6"/>
  <c r="CH8433" i="6"/>
  <c r="CH8434" i="6"/>
  <c r="CH8435" i="6"/>
  <c r="CH8436" i="6"/>
  <c r="CH8437" i="6"/>
  <c r="CH8438" i="6"/>
  <c r="CH8439" i="6"/>
  <c r="CH8440" i="6"/>
  <c r="CH8441" i="6"/>
  <c r="CH8442" i="6"/>
  <c r="CH8443" i="6"/>
  <c r="CH8444" i="6"/>
  <c r="CH8445" i="6"/>
  <c r="CH8446" i="6"/>
  <c r="CH8447" i="6"/>
  <c r="CH8448" i="6"/>
  <c r="CH8449" i="6"/>
  <c r="CH8450" i="6"/>
  <c r="CH8451" i="6"/>
  <c r="CH8452" i="6"/>
  <c r="CH8453" i="6"/>
  <c r="CH8454" i="6"/>
  <c r="CH8455" i="6"/>
  <c r="CH8456" i="6"/>
  <c r="CH8457" i="6"/>
  <c r="CH8458" i="6"/>
  <c r="CH8459" i="6"/>
  <c r="CH8460" i="6"/>
  <c r="CH8461" i="6"/>
  <c r="CH8462" i="6"/>
  <c r="CH8463" i="6"/>
  <c r="CH8464" i="6"/>
  <c r="CH8465" i="6"/>
  <c r="CH8466" i="6"/>
  <c r="CH8467" i="6"/>
  <c r="CH8468" i="6"/>
  <c r="CH8469" i="6"/>
  <c r="CH8470" i="6"/>
  <c r="CH8471" i="6"/>
  <c r="CH8472" i="6"/>
  <c r="CH8473" i="6"/>
  <c r="CH8474" i="6"/>
  <c r="CH8475" i="6"/>
  <c r="CH8476" i="6"/>
  <c r="CH8477" i="6"/>
  <c r="CH8478" i="6"/>
  <c r="CH8479" i="6"/>
  <c r="CH8480" i="6"/>
  <c r="CH8481" i="6"/>
  <c r="CH8482" i="6"/>
  <c r="CH8483" i="6"/>
  <c r="CH8484" i="6"/>
  <c r="CH8485" i="6"/>
  <c r="CH8486" i="6"/>
  <c r="CH8487" i="6"/>
  <c r="CH8488" i="6"/>
  <c r="CH8489" i="6"/>
  <c r="CH8490" i="6"/>
  <c r="CH8491" i="6"/>
  <c r="CH8492" i="6"/>
  <c r="CH8493" i="6"/>
  <c r="CH8494" i="6"/>
  <c r="CH8495" i="6"/>
  <c r="CH8496" i="6"/>
  <c r="CH8497" i="6"/>
  <c r="CH8498" i="6"/>
  <c r="CH8499" i="6"/>
  <c r="CH8500" i="6"/>
  <c r="CH8501" i="6"/>
  <c r="CH8502" i="6"/>
  <c r="CH8503" i="6"/>
  <c r="CH8504" i="6"/>
  <c r="CH8505" i="6"/>
  <c r="CH8506" i="6"/>
  <c r="CH8507" i="6"/>
  <c r="CH8508" i="6"/>
  <c r="CH8509" i="6"/>
  <c r="CH8510" i="6"/>
  <c r="CH8511" i="6"/>
  <c r="CH8512" i="6"/>
  <c r="CH8513" i="6"/>
  <c r="CH8514" i="6"/>
  <c r="CH8515" i="6"/>
  <c r="CH8516" i="6"/>
  <c r="CH8517" i="6"/>
  <c r="CH8518" i="6"/>
  <c r="CH8519" i="6"/>
  <c r="CH8520" i="6"/>
  <c r="CH8521" i="6"/>
  <c r="CH8522" i="6"/>
  <c r="CH8523" i="6"/>
  <c r="CH8524" i="6"/>
  <c r="CH8525" i="6"/>
  <c r="CH8526" i="6"/>
  <c r="CH8527" i="6"/>
  <c r="CH8528" i="6"/>
  <c r="CH8529" i="6"/>
  <c r="CH8530" i="6"/>
  <c r="CH8531" i="6"/>
  <c r="CH8532" i="6"/>
  <c r="CH8533" i="6"/>
  <c r="CH8534" i="6"/>
  <c r="CH8535" i="6"/>
  <c r="CH8536" i="6"/>
  <c r="CH8537" i="6"/>
  <c r="CH8538" i="6"/>
  <c r="CH8539" i="6"/>
  <c r="CH8540" i="6"/>
  <c r="CH8541" i="6"/>
  <c r="CH8542" i="6"/>
  <c r="CH8543" i="6"/>
  <c r="CH8544" i="6"/>
  <c r="CH8545" i="6"/>
  <c r="CH8546" i="6"/>
  <c r="CH8547" i="6"/>
  <c r="CH8548" i="6"/>
  <c r="CH8549" i="6"/>
  <c r="CH8550" i="6"/>
  <c r="CH8551" i="6"/>
  <c r="CH8552" i="6"/>
  <c r="CH8553" i="6"/>
  <c r="CH8554" i="6"/>
  <c r="CH8555" i="6"/>
  <c r="CH8556" i="6"/>
  <c r="CH8557" i="6"/>
  <c r="CH8558" i="6"/>
  <c r="CH8559" i="6"/>
  <c r="CH8560" i="6"/>
  <c r="CH8561" i="6"/>
  <c r="CH8562" i="6"/>
  <c r="CH8563" i="6"/>
  <c r="CH8564" i="6"/>
  <c r="CH8565" i="6"/>
  <c r="CH8566" i="6"/>
  <c r="CH8567" i="6"/>
  <c r="CH8568" i="6"/>
  <c r="CH8569" i="6"/>
  <c r="CH8570" i="6"/>
  <c r="CH8571" i="6"/>
  <c r="CH8572" i="6"/>
  <c r="CH8573" i="6"/>
  <c r="CH8574" i="6"/>
  <c r="CH8575" i="6"/>
  <c r="CH8576" i="6"/>
  <c r="CH8577" i="6"/>
  <c r="CH8578" i="6"/>
  <c r="CH8579" i="6"/>
  <c r="CH8580" i="6"/>
  <c r="CH8581" i="6"/>
  <c r="CH8582" i="6"/>
  <c r="CH8583" i="6"/>
  <c r="CH8584" i="6"/>
  <c r="CH8585" i="6"/>
  <c r="CH8586" i="6"/>
  <c r="CH8587" i="6"/>
  <c r="CH8588" i="6"/>
  <c r="CH8589" i="6"/>
  <c r="CH8590" i="6"/>
  <c r="CH8591" i="6"/>
  <c r="CH8592" i="6"/>
  <c r="CH8593" i="6"/>
  <c r="CH8594" i="6"/>
  <c r="CH8595" i="6"/>
  <c r="CH8596" i="6"/>
  <c r="CH8597" i="6"/>
  <c r="CH8598" i="6"/>
  <c r="CH8599" i="6"/>
  <c r="CH8600" i="6"/>
  <c r="CH8601" i="6"/>
  <c r="CH8602" i="6"/>
  <c r="CH8603" i="6"/>
  <c r="CH8604" i="6"/>
  <c r="CH8605" i="6"/>
  <c r="CH8606" i="6"/>
  <c r="CH8607" i="6"/>
  <c r="CH8608" i="6"/>
  <c r="CH8609" i="6"/>
  <c r="CH8610" i="6"/>
  <c r="CH8611" i="6"/>
  <c r="CH8612" i="6"/>
  <c r="CH8613" i="6"/>
  <c r="CH8614" i="6"/>
  <c r="CH8615" i="6"/>
  <c r="CH8616" i="6"/>
  <c r="CH8617" i="6"/>
  <c r="CH8618" i="6"/>
  <c r="CH8619" i="6"/>
  <c r="CH8620" i="6"/>
  <c r="CH8621" i="6"/>
  <c r="CH8622" i="6"/>
  <c r="CH8623" i="6"/>
  <c r="CH8624" i="6"/>
  <c r="CH8625" i="6"/>
  <c r="CH8626" i="6"/>
  <c r="CH8627" i="6"/>
  <c r="CH8628" i="6"/>
  <c r="CH8629" i="6"/>
  <c r="CH8630" i="6"/>
  <c r="CH8631" i="6"/>
  <c r="CH8632" i="6"/>
  <c r="CH8633" i="6"/>
  <c r="CH8634" i="6"/>
  <c r="CH8635" i="6"/>
  <c r="CH8636" i="6"/>
  <c r="CH8637" i="6"/>
  <c r="CH8638" i="6"/>
  <c r="CH8639" i="6"/>
  <c r="CH8640" i="6"/>
  <c r="CH8641" i="6"/>
  <c r="CH8642" i="6"/>
  <c r="CH8643" i="6"/>
  <c r="CH8644" i="6"/>
  <c r="CH8645" i="6"/>
  <c r="CH8646" i="6"/>
  <c r="CH8647" i="6"/>
  <c r="CH8648" i="6"/>
  <c r="CH8649" i="6"/>
  <c r="CH8650" i="6"/>
  <c r="CH8651" i="6"/>
  <c r="CH8652" i="6"/>
  <c r="CH8653" i="6"/>
  <c r="CH8654" i="6"/>
  <c r="CH8655" i="6"/>
  <c r="CH8656" i="6"/>
  <c r="CH8657" i="6"/>
  <c r="CH8658" i="6"/>
  <c r="CH8659" i="6"/>
  <c r="CH8660" i="6"/>
  <c r="CH8661" i="6"/>
  <c r="CH8662" i="6"/>
  <c r="CH8663" i="6"/>
  <c r="CH8664" i="6"/>
  <c r="CH8665" i="6"/>
  <c r="CH8666" i="6"/>
  <c r="CH8667" i="6"/>
  <c r="CH8668" i="6"/>
  <c r="CH8669" i="6"/>
  <c r="CH8670" i="6"/>
  <c r="CH8671" i="6"/>
  <c r="CH8672" i="6"/>
  <c r="CH8673" i="6"/>
  <c r="CH8674" i="6"/>
  <c r="CH8675" i="6"/>
  <c r="CH8676" i="6"/>
  <c r="CH8677" i="6"/>
  <c r="CH8678" i="6"/>
  <c r="CH8679" i="6"/>
  <c r="CH8680" i="6"/>
  <c r="CH8681" i="6"/>
  <c r="CH8682" i="6"/>
  <c r="CH8683" i="6"/>
  <c r="CH8684" i="6"/>
  <c r="CH8685" i="6"/>
  <c r="CH8686" i="6"/>
  <c r="CH8687" i="6"/>
  <c r="CH8688" i="6"/>
  <c r="CH8689" i="6"/>
  <c r="CH8690" i="6"/>
  <c r="CH8691" i="6"/>
  <c r="CH8692" i="6"/>
  <c r="CH8693" i="6"/>
  <c r="CH8694" i="6"/>
  <c r="CH8695" i="6"/>
  <c r="CH8696" i="6"/>
  <c r="CH8697" i="6"/>
  <c r="CH8698" i="6"/>
  <c r="CH8699" i="6"/>
  <c r="CH8700" i="6"/>
  <c r="CH8701" i="6"/>
  <c r="CH8702" i="6"/>
  <c r="CH8703" i="6"/>
  <c r="CH8704" i="6"/>
  <c r="CH8705" i="6"/>
  <c r="CH8706" i="6"/>
  <c r="CH8707" i="6"/>
  <c r="CH8708" i="6"/>
  <c r="CH8709" i="6"/>
  <c r="CH8710" i="6"/>
  <c r="CH8711" i="6"/>
  <c r="CH8712" i="6"/>
  <c r="CH8713" i="6"/>
  <c r="CH8714" i="6"/>
  <c r="CH8715" i="6"/>
  <c r="CH8716" i="6"/>
  <c r="CH8717" i="6"/>
  <c r="CH8718" i="6"/>
  <c r="CH8719" i="6"/>
  <c r="CH8720" i="6"/>
  <c r="CH8721" i="6"/>
  <c r="CH8722" i="6"/>
  <c r="CH8723" i="6"/>
  <c r="CH8724" i="6"/>
  <c r="CH8725" i="6"/>
  <c r="CH8726" i="6"/>
  <c r="CH8727" i="6"/>
  <c r="CH8728" i="6"/>
  <c r="CH8729" i="6"/>
  <c r="CH8730" i="6"/>
  <c r="CH8731" i="6"/>
  <c r="CH8732" i="6"/>
  <c r="CH8733" i="6"/>
  <c r="CH8734" i="6"/>
  <c r="CH8735" i="6"/>
  <c r="CH8736" i="6"/>
  <c r="CH8737" i="6"/>
  <c r="CH8738" i="6"/>
  <c r="CH8739" i="6"/>
  <c r="CH8740" i="6"/>
  <c r="CH8741" i="6"/>
  <c r="CH8742" i="6"/>
  <c r="CH8743" i="6"/>
  <c r="CH8744" i="6"/>
  <c r="CH8745" i="6"/>
  <c r="CH8746" i="6"/>
  <c r="CH8747" i="6"/>
  <c r="CH8748" i="6"/>
  <c r="CH8749" i="6"/>
  <c r="CH8750" i="6"/>
  <c r="CH8751" i="6"/>
  <c r="CH8752" i="6"/>
  <c r="CH8753" i="6"/>
  <c r="CH8754" i="6"/>
  <c r="CH8755" i="6"/>
  <c r="CH8756" i="6"/>
  <c r="CH8757" i="6"/>
  <c r="CH8758" i="6"/>
  <c r="CH8759" i="6"/>
  <c r="CH8760" i="6"/>
  <c r="CH8761" i="6"/>
  <c r="CH8762" i="6"/>
  <c r="CH8763" i="6"/>
  <c r="CH8764" i="6"/>
  <c r="CH8765" i="6"/>
  <c r="CH8766" i="6"/>
  <c r="CH8767" i="6"/>
  <c r="CH8768" i="6"/>
  <c r="CH8769" i="6"/>
  <c r="CH8770" i="6"/>
  <c r="CH8771" i="6"/>
  <c r="CH8772" i="6"/>
  <c r="CH8773" i="6"/>
  <c r="CH8774" i="6"/>
  <c r="CH8775" i="6"/>
  <c r="CH8776" i="6"/>
  <c r="CH8777" i="6"/>
  <c r="CH8778" i="6"/>
  <c r="CH8779" i="6"/>
  <c r="CH8780" i="6"/>
  <c r="CH8781" i="6"/>
  <c r="CH8782" i="6"/>
  <c r="CH8783" i="6"/>
  <c r="CH8784" i="6"/>
  <c r="CH8785" i="6"/>
  <c r="CH8786" i="6"/>
  <c r="CH8787" i="6"/>
  <c r="CH8788" i="6"/>
  <c r="CH8789" i="6"/>
  <c r="CH8790" i="6"/>
  <c r="CH8791" i="6"/>
  <c r="CH8792" i="6"/>
  <c r="CH8793" i="6"/>
  <c r="CH8794" i="6"/>
  <c r="CH8795" i="6"/>
  <c r="CH8796" i="6"/>
  <c r="CH8797" i="6"/>
  <c r="CH8798" i="6"/>
  <c r="CH8799" i="6"/>
  <c r="CH8800" i="6"/>
  <c r="CH8801" i="6"/>
  <c r="CH8802" i="6"/>
  <c r="CH8803" i="6"/>
  <c r="CH8804" i="6"/>
  <c r="CH8805" i="6"/>
  <c r="CH8806" i="6"/>
  <c r="CH8807" i="6"/>
  <c r="CH8808" i="6"/>
  <c r="CH8809" i="6"/>
  <c r="CH8810" i="6"/>
  <c r="CH8811" i="6"/>
  <c r="CH8812" i="6"/>
  <c r="CH8813" i="6"/>
  <c r="CH8814" i="6"/>
  <c r="CH8815" i="6"/>
  <c r="CH8816" i="6"/>
  <c r="CH8817" i="6"/>
  <c r="CH8818" i="6"/>
  <c r="CH8819" i="6"/>
  <c r="CH8820" i="6"/>
  <c r="CH8821" i="6"/>
  <c r="CH8822" i="6"/>
  <c r="CH8823" i="6"/>
  <c r="CH8824" i="6"/>
  <c r="CH8825" i="6"/>
  <c r="CH8826" i="6"/>
  <c r="CH8827" i="6"/>
  <c r="CH8828" i="6"/>
  <c r="CH8829" i="6"/>
  <c r="CH8830" i="6"/>
  <c r="CH8831" i="6"/>
  <c r="CH8832" i="6"/>
  <c r="CH8833" i="6"/>
  <c r="CH8834" i="6"/>
  <c r="CH8835" i="6"/>
  <c r="CH8836" i="6"/>
  <c r="CH8837" i="6"/>
  <c r="CH8838" i="6"/>
  <c r="CH8839" i="6"/>
  <c r="CH8840" i="6"/>
  <c r="CH8841" i="6"/>
  <c r="CH8842" i="6"/>
  <c r="CH8843" i="6"/>
  <c r="CH8844" i="6"/>
  <c r="CH8845" i="6"/>
  <c r="CH8846" i="6"/>
  <c r="CH8847" i="6"/>
  <c r="CH8848" i="6"/>
  <c r="CH8849" i="6"/>
  <c r="CH8850" i="6"/>
  <c r="CH8851" i="6"/>
  <c r="CH8852" i="6"/>
  <c r="CH8853" i="6"/>
  <c r="CH8854" i="6"/>
  <c r="CH8855" i="6"/>
  <c r="CH8856" i="6"/>
  <c r="CH8857" i="6"/>
  <c r="CH8858" i="6"/>
  <c r="CH8859" i="6"/>
  <c r="CH8860" i="6"/>
  <c r="CH8861" i="6"/>
  <c r="CH8862" i="6"/>
  <c r="CH8863" i="6"/>
  <c r="CH8864" i="6"/>
  <c r="CH8865" i="6"/>
  <c r="CH8866" i="6"/>
  <c r="CH8867" i="6"/>
  <c r="CH8868" i="6"/>
  <c r="CH8869" i="6"/>
  <c r="CH8870" i="6"/>
  <c r="CH8871" i="6"/>
  <c r="CH8872" i="6"/>
  <c r="CH8873" i="6"/>
  <c r="CH8874" i="6"/>
  <c r="CH8875" i="6"/>
  <c r="CH8876" i="6"/>
  <c r="CH8877" i="6"/>
  <c r="CH8878" i="6"/>
  <c r="CH8879" i="6"/>
  <c r="CH8880" i="6"/>
  <c r="CH8881" i="6"/>
  <c r="CH8882" i="6"/>
  <c r="CH8883" i="6"/>
  <c r="CH8884" i="6"/>
  <c r="CH8885" i="6"/>
  <c r="CH8886" i="6"/>
  <c r="CH8887" i="6"/>
  <c r="CH8888" i="6"/>
  <c r="CH8889" i="6"/>
  <c r="CH8890" i="6"/>
  <c r="CH8891" i="6"/>
  <c r="CH8892" i="6"/>
  <c r="CH8893" i="6"/>
  <c r="CH8894" i="6"/>
  <c r="CH8895" i="6"/>
  <c r="CH8896" i="6"/>
  <c r="CH8897" i="6"/>
  <c r="CH8898" i="6"/>
  <c r="CH8899" i="6"/>
  <c r="CH8900" i="6"/>
  <c r="CH8901" i="6"/>
  <c r="CH8902" i="6"/>
  <c r="CH8903" i="6"/>
  <c r="CH8904" i="6"/>
  <c r="CH8905" i="6"/>
  <c r="CH8906" i="6"/>
  <c r="CH8907" i="6"/>
  <c r="CH8908" i="6"/>
  <c r="CH8909" i="6"/>
  <c r="CH8910" i="6"/>
  <c r="CH8911" i="6"/>
  <c r="CH8912" i="6"/>
  <c r="CH8913" i="6"/>
  <c r="CH8914" i="6"/>
  <c r="CH8915" i="6"/>
  <c r="CH8916" i="6"/>
  <c r="CH8917" i="6"/>
  <c r="CH8918" i="6"/>
  <c r="CH8919" i="6"/>
  <c r="CH8920" i="6"/>
  <c r="CH8921" i="6"/>
  <c r="CH8922" i="6"/>
  <c r="CH8923" i="6"/>
  <c r="CH8924" i="6"/>
  <c r="CH8925" i="6"/>
  <c r="CH8926" i="6"/>
  <c r="CH8927" i="6"/>
  <c r="CH8928" i="6"/>
  <c r="CH8929" i="6"/>
  <c r="CH8930" i="6"/>
  <c r="CH8931" i="6"/>
  <c r="CH8932" i="6"/>
  <c r="CH8933" i="6"/>
  <c r="CH8934" i="6"/>
  <c r="CH8935" i="6"/>
  <c r="CH8936" i="6"/>
  <c r="CH8937" i="6"/>
  <c r="CH8938" i="6"/>
  <c r="CH8939" i="6"/>
  <c r="CH8940" i="6"/>
  <c r="CH8941" i="6"/>
  <c r="CH8942" i="6"/>
  <c r="CH8943" i="6"/>
  <c r="CH8944" i="6"/>
  <c r="CH8945" i="6"/>
  <c r="CH8946" i="6"/>
  <c r="CH8947" i="6"/>
  <c r="CH8948" i="6"/>
  <c r="CH8949" i="6"/>
  <c r="CH8950" i="6"/>
  <c r="CH8951" i="6"/>
  <c r="CH8952" i="6"/>
  <c r="CH8953" i="6"/>
  <c r="CH8954" i="6"/>
  <c r="CH8955" i="6"/>
  <c r="CH8956" i="6"/>
  <c r="CH8957" i="6"/>
  <c r="CH8958" i="6"/>
  <c r="CH8959" i="6"/>
  <c r="CH8960" i="6"/>
  <c r="CH8961" i="6"/>
  <c r="CH8962" i="6"/>
  <c r="CH8963" i="6"/>
  <c r="CH8964" i="6"/>
  <c r="CH8965" i="6"/>
  <c r="CH8966" i="6"/>
  <c r="CH8967" i="6"/>
  <c r="CH8968" i="6"/>
  <c r="CH8969" i="6"/>
  <c r="CH8970" i="6"/>
  <c r="CH8971" i="6"/>
  <c r="CH8972" i="6"/>
  <c r="CH8973" i="6"/>
  <c r="CH8974" i="6"/>
  <c r="CH8975" i="6"/>
  <c r="CH8976" i="6"/>
  <c r="CH8977" i="6"/>
  <c r="CH8978" i="6"/>
  <c r="CH8979" i="6"/>
  <c r="CH8980" i="6"/>
  <c r="CH8981" i="6"/>
  <c r="CH8982" i="6"/>
  <c r="CH8983" i="6"/>
  <c r="CH8984" i="6"/>
  <c r="CH8985" i="6"/>
  <c r="CH8986" i="6"/>
  <c r="CH8987" i="6"/>
  <c r="CH8988" i="6"/>
  <c r="CH8989" i="6"/>
  <c r="CH8990" i="6"/>
  <c r="CH8991" i="6"/>
  <c r="CH8992" i="6"/>
  <c r="CH8993" i="6"/>
  <c r="CH8994" i="6"/>
  <c r="CH8995" i="6"/>
  <c r="CH8996" i="6"/>
  <c r="CH8997" i="6"/>
  <c r="CH8998" i="6"/>
  <c r="CH8999" i="6"/>
  <c r="CH9000" i="6"/>
  <c r="CH9001" i="6"/>
  <c r="CH9002" i="6"/>
  <c r="CH9003" i="6"/>
  <c r="CH9004" i="6"/>
  <c r="CH9005" i="6"/>
  <c r="CH9006" i="6"/>
  <c r="CH9007" i="6"/>
  <c r="CH9008" i="6"/>
  <c r="CH9009" i="6"/>
  <c r="CH9010" i="6"/>
  <c r="CH9011" i="6"/>
  <c r="CH9012" i="6"/>
  <c r="CH9013" i="6"/>
  <c r="CH9014" i="6"/>
  <c r="CH9015" i="6"/>
  <c r="CH9016" i="6"/>
  <c r="CH9017" i="6"/>
  <c r="CH9018" i="6"/>
  <c r="CH9019" i="6"/>
  <c r="CH9020" i="6"/>
  <c r="CH9021" i="6"/>
  <c r="CH9022" i="6"/>
  <c r="CH9023" i="6"/>
  <c r="CH9024" i="6"/>
  <c r="CH9025" i="6"/>
  <c r="CH9026" i="6"/>
  <c r="CH9027" i="6"/>
  <c r="CH9028" i="6"/>
  <c r="CH9029" i="6"/>
  <c r="CH9030" i="6"/>
  <c r="CH9031" i="6"/>
  <c r="CH9032" i="6"/>
  <c r="CH9033" i="6"/>
  <c r="CH9034" i="6"/>
  <c r="CH9035" i="6"/>
  <c r="CH9036" i="6"/>
  <c r="CH9037" i="6"/>
  <c r="CH9038" i="6"/>
  <c r="CH9039" i="6"/>
  <c r="CH9040" i="6"/>
  <c r="CH9041" i="6"/>
  <c r="CH9042" i="6"/>
  <c r="CH9043" i="6"/>
  <c r="CH9044" i="6"/>
  <c r="CH9045" i="6"/>
  <c r="CH9046" i="6"/>
  <c r="CH9047" i="6"/>
  <c r="CH9048" i="6"/>
  <c r="CH9049" i="6"/>
  <c r="CH9050" i="6"/>
  <c r="CH9051" i="6"/>
  <c r="CH9052" i="6"/>
  <c r="CH9053" i="6"/>
  <c r="CH9054" i="6"/>
  <c r="CH9055" i="6"/>
  <c r="CH9056" i="6"/>
  <c r="CH9057" i="6"/>
  <c r="CH9058" i="6"/>
  <c r="CH9059" i="6"/>
  <c r="CH9060" i="6"/>
  <c r="CH9061" i="6"/>
  <c r="CH9062" i="6"/>
  <c r="CH9063" i="6"/>
  <c r="CH9064" i="6"/>
  <c r="CH9065" i="6"/>
  <c r="CH9066" i="6"/>
  <c r="CH9067" i="6"/>
  <c r="CH9068" i="6"/>
  <c r="CH9069" i="6"/>
  <c r="CH9070" i="6"/>
  <c r="CH9071" i="6"/>
  <c r="CH9072" i="6"/>
  <c r="CH9073" i="6"/>
  <c r="CH9074" i="6"/>
  <c r="CH9075" i="6"/>
  <c r="CH9076" i="6"/>
  <c r="CH9077" i="6"/>
  <c r="CH9078" i="6"/>
  <c r="CH9079" i="6"/>
  <c r="CH9080" i="6"/>
  <c r="CH9081" i="6"/>
  <c r="CH9082" i="6"/>
  <c r="CH9083" i="6"/>
  <c r="CH9084" i="6"/>
  <c r="CH9085" i="6"/>
  <c r="CH9086" i="6"/>
  <c r="CH9087" i="6"/>
  <c r="CH9088" i="6"/>
  <c r="CH9089" i="6"/>
  <c r="CH9090" i="6"/>
  <c r="CH9091" i="6"/>
  <c r="CH9092" i="6"/>
  <c r="CH9093" i="6"/>
  <c r="CH9094" i="6"/>
  <c r="CH9095" i="6"/>
  <c r="CH9096" i="6"/>
  <c r="CH9097" i="6"/>
  <c r="CH9098" i="6"/>
  <c r="CH9099" i="6"/>
  <c r="CH9100" i="6"/>
  <c r="CH9101" i="6"/>
  <c r="CH9102" i="6"/>
  <c r="CH9103" i="6"/>
  <c r="CH9104" i="6"/>
  <c r="CH9105" i="6"/>
  <c r="CH9106" i="6"/>
  <c r="CH9107" i="6"/>
  <c r="CH9108" i="6"/>
  <c r="CH9109" i="6"/>
  <c r="CH9110" i="6"/>
  <c r="CH9111" i="6"/>
  <c r="CH9112" i="6"/>
  <c r="CH9113" i="6"/>
  <c r="CH9114" i="6"/>
  <c r="CH9115" i="6"/>
  <c r="CH9116" i="6"/>
  <c r="CH9117" i="6"/>
  <c r="CH9118" i="6"/>
  <c r="CH9119" i="6"/>
  <c r="CH9120" i="6"/>
  <c r="CH9121" i="6"/>
  <c r="CH9122" i="6"/>
  <c r="CH9123" i="6"/>
  <c r="CH9124" i="6"/>
  <c r="CH9125" i="6"/>
  <c r="CH9126" i="6"/>
  <c r="CH9127" i="6"/>
  <c r="CH9128" i="6"/>
  <c r="CH9129" i="6"/>
  <c r="CH9130" i="6"/>
  <c r="CH9131" i="6"/>
  <c r="CH9132" i="6"/>
  <c r="CH9133" i="6"/>
  <c r="CH9134" i="6"/>
  <c r="CH9135" i="6"/>
  <c r="CH9136" i="6"/>
  <c r="CH9137" i="6"/>
  <c r="CH9138" i="6"/>
  <c r="CH9139" i="6"/>
  <c r="CH9140" i="6"/>
  <c r="CH9141" i="6"/>
  <c r="CH9142" i="6"/>
  <c r="CH9143" i="6"/>
  <c r="CH9144" i="6"/>
  <c r="CH9145" i="6"/>
  <c r="CH9146" i="6"/>
  <c r="CH9147" i="6"/>
  <c r="CH9148" i="6"/>
  <c r="CH9149" i="6"/>
  <c r="CH9150" i="6"/>
  <c r="CH9151" i="6"/>
  <c r="CH9152" i="6"/>
  <c r="CH9153" i="6"/>
  <c r="CH9154" i="6"/>
  <c r="CH9155" i="6"/>
  <c r="CH9156" i="6"/>
  <c r="CH9157" i="6"/>
  <c r="CH9158" i="6"/>
  <c r="CH9159" i="6"/>
  <c r="CH9160" i="6"/>
  <c r="CH9161" i="6"/>
  <c r="CH9162" i="6"/>
  <c r="CH9163" i="6"/>
  <c r="CH9164" i="6"/>
  <c r="CH9165" i="6"/>
  <c r="CH9166" i="6"/>
  <c r="CH9167" i="6"/>
  <c r="CH9168" i="6"/>
  <c r="CH9169" i="6"/>
  <c r="CH9170" i="6"/>
  <c r="CH9171" i="6"/>
  <c r="CH9172" i="6"/>
  <c r="CH9173" i="6"/>
  <c r="CH9174" i="6"/>
  <c r="CH9175" i="6"/>
  <c r="CH9176" i="6"/>
  <c r="CH9177" i="6"/>
  <c r="CH9178" i="6"/>
  <c r="CH9179" i="6"/>
  <c r="CH9180" i="6"/>
  <c r="CH9181" i="6"/>
  <c r="CH9182" i="6"/>
  <c r="CH9183" i="6"/>
  <c r="CH9184" i="6"/>
  <c r="CH9185" i="6"/>
  <c r="CH9186" i="6"/>
  <c r="CH9187" i="6"/>
  <c r="CH9188" i="6"/>
  <c r="CH9189" i="6"/>
  <c r="CH9190" i="6"/>
  <c r="CH9191" i="6"/>
  <c r="CH9192" i="6"/>
  <c r="CH9193" i="6"/>
  <c r="CH9194" i="6"/>
  <c r="CH9195" i="6"/>
  <c r="CH9196" i="6"/>
  <c r="CH9197" i="6"/>
  <c r="CH9198" i="6"/>
  <c r="CH9199" i="6"/>
  <c r="CH9200" i="6"/>
  <c r="CH9201" i="6"/>
  <c r="CH9202" i="6"/>
  <c r="CH9203" i="6"/>
  <c r="CH9204" i="6"/>
  <c r="CH9205" i="6"/>
  <c r="CH9206" i="6"/>
  <c r="CH9207" i="6"/>
  <c r="CH9208" i="6"/>
  <c r="CH9209" i="6"/>
  <c r="CH9210" i="6"/>
  <c r="CH9211" i="6"/>
  <c r="CH9212" i="6"/>
  <c r="CH9213" i="6"/>
  <c r="CH9214" i="6"/>
  <c r="CH9215" i="6"/>
  <c r="CH9216" i="6"/>
  <c r="CH9217" i="6"/>
  <c r="CH9218" i="6"/>
  <c r="CH9219" i="6"/>
  <c r="CH9220" i="6"/>
  <c r="CH9221" i="6"/>
  <c r="CH9222" i="6"/>
  <c r="CH9223" i="6"/>
  <c r="CH9224" i="6"/>
  <c r="CH9225" i="6"/>
  <c r="CH9226" i="6"/>
  <c r="CH9227" i="6"/>
  <c r="CH9228" i="6"/>
  <c r="CH9229" i="6"/>
  <c r="CH9230" i="6"/>
  <c r="CH9231" i="6"/>
  <c r="CH9232" i="6"/>
  <c r="CH9233" i="6"/>
  <c r="CH9234" i="6"/>
  <c r="CH9235" i="6"/>
  <c r="CH9236" i="6"/>
  <c r="CH9237" i="6"/>
  <c r="CH9238" i="6"/>
  <c r="CH9239" i="6"/>
  <c r="CH9240" i="6"/>
  <c r="CH9241" i="6"/>
  <c r="CH9242" i="6"/>
  <c r="CH9243" i="6"/>
  <c r="CH9244" i="6"/>
  <c r="CH9245" i="6"/>
  <c r="CH9246" i="6"/>
  <c r="CH9247" i="6"/>
  <c r="CH9248" i="6"/>
  <c r="CH9249" i="6"/>
  <c r="CH9250" i="6"/>
  <c r="CH9251" i="6"/>
  <c r="CH9252" i="6"/>
  <c r="CH9253" i="6"/>
  <c r="CH9254" i="6"/>
  <c r="CH9255" i="6"/>
  <c r="CH9256" i="6"/>
  <c r="CH9257" i="6"/>
  <c r="CH9258" i="6"/>
  <c r="CH9259" i="6"/>
  <c r="CH9260" i="6"/>
  <c r="CH9261" i="6"/>
  <c r="CH9262" i="6"/>
  <c r="CH9263" i="6"/>
  <c r="CH9264" i="6"/>
  <c r="CH9265" i="6"/>
  <c r="CH9266" i="6"/>
  <c r="CH9267" i="6"/>
  <c r="CH9268" i="6"/>
  <c r="CH9269" i="6"/>
  <c r="CH9270" i="6"/>
  <c r="CH9271" i="6"/>
  <c r="CH9272" i="6"/>
  <c r="CH9273" i="6"/>
  <c r="CH9274" i="6"/>
  <c r="CH9275" i="6"/>
  <c r="CH9276" i="6"/>
  <c r="CH9277" i="6"/>
  <c r="CH9278" i="6"/>
  <c r="CH9279" i="6"/>
  <c r="CH9280" i="6"/>
  <c r="CH9281" i="6"/>
  <c r="CH9282" i="6"/>
  <c r="CH9283" i="6"/>
  <c r="CH9284" i="6"/>
  <c r="CH9285" i="6"/>
  <c r="CH9286" i="6"/>
  <c r="CH9287" i="6"/>
  <c r="CH9288" i="6"/>
  <c r="CH9289" i="6"/>
  <c r="CH9290" i="6"/>
  <c r="CH9291" i="6"/>
  <c r="CH9292" i="6"/>
  <c r="CH9293" i="6"/>
  <c r="CH9294" i="6"/>
  <c r="CH9295" i="6"/>
  <c r="CH9296" i="6"/>
  <c r="CH9297" i="6"/>
  <c r="CH9298" i="6"/>
  <c r="CH9299" i="6"/>
  <c r="CH9300" i="6"/>
  <c r="CH9301" i="6"/>
  <c r="CH9302" i="6"/>
  <c r="CH9303" i="6"/>
  <c r="CH9304" i="6"/>
  <c r="CH9305" i="6"/>
  <c r="CH9306" i="6"/>
  <c r="CH9307" i="6"/>
  <c r="CH9308" i="6"/>
  <c r="CH9309" i="6"/>
  <c r="CH9310" i="6"/>
  <c r="CH9311" i="6"/>
  <c r="CH9312" i="6"/>
  <c r="CH9313" i="6"/>
  <c r="CH9314" i="6"/>
  <c r="CH9315" i="6"/>
  <c r="CH9316" i="6"/>
  <c r="CH9317" i="6"/>
  <c r="CH9318" i="6"/>
  <c r="CH9319" i="6"/>
  <c r="CH9320" i="6"/>
  <c r="CH9321" i="6"/>
  <c r="CH9322" i="6"/>
  <c r="CH9323" i="6"/>
  <c r="CH9324" i="6"/>
  <c r="CH9325" i="6"/>
  <c r="CH9326" i="6"/>
  <c r="CH9327" i="6"/>
  <c r="CH9328" i="6"/>
  <c r="CH9329" i="6"/>
  <c r="CH9330" i="6"/>
  <c r="CH9331" i="6"/>
  <c r="CH9332" i="6"/>
  <c r="CH9333" i="6"/>
  <c r="CH9334" i="6"/>
  <c r="CH9335" i="6"/>
  <c r="CH9336" i="6"/>
  <c r="CH9337" i="6"/>
  <c r="CH9338" i="6"/>
  <c r="CH9339" i="6"/>
  <c r="CH9340" i="6"/>
  <c r="CH9341" i="6"/>
  <c r="CH9342" i="6"/>
  <c r="CH9343" i="6"/>
  <c r="CH9344" i="6"/>
  <c r="CH9345" i="6"/>
  <c r="CH9346" i="6"/>
  <c r="CH9347" i="6"/>
  <c r="CH9348" i="6"/>
  <c r="CH9349" i="6"/>
  <c r="CH9350" i="6"/>
  <c r="CH9351" i="6"/>
  <c r="CH9352" i="6"/>
  <c r="CH9353" i="6"/>
  <c r="CH9354" i="6"/>
  <c r="CH9355" i="6"/>
  <c r="CH9356" i="6"/>
  <c r="CH9357" i="6"/>
  <c r="CH9358" i="6"/>
  <c r="CH9359" i="6"/>
  <c r="CH9360" i="6"/>
  <c r="CH9361" i="6"/>
  <c r="CH9362" i="6"/>
  <c r="CH9363" i="6"/>
  <c r="CH9364" i="6"/>
  <c r="CH9365" i="6"/>
  <c r="CH9366" i="6"/>
  <c r="CH9367" i="6"/>
  <c r="CH9368" i="6"/>
  <c r="CH9369" i="6"/>
  <c r="CH9370" i="6"/>
  <c r="CH9371" i="6"/>
  <c r="CH9372" i="6"/>
  <c r="CH9373" i="6"/>
  <c r="CH9374" i="6"/>
  <c r="CH9375" i="6"/>
  <c r="CH9376" i="6"/>
  <c r="CH9377" i="6"/>
  <c r="CH9378" i="6"/>
  <c r="CH9379" i="6"/>
  <c r="CH9380" i="6"/>
  <c r="CH9381" i="6"/>
  <c r="CH9382" i="6"/>
  <c r="CH9383" i="6"/>
  <c r="CH9384" i="6"/>
  <c r="CH9385" i="6"/>
  <c r="CH9386" i="6"/>
  <c r="CH9387" i="6"/>
  <c r="CH9388" i="6"/>
  <c r="CH9389" i="6"/>
  <c r="CH9390" i="6"/>
  <c r="CH9391" i="6"/>
  <c r="CH9392" i="6"/>
  <c r="CH9393" i="6"/>
  <c r="CH9394" i="6"/>
  <c r="CH9395" i="6"/>
  <c r="CH9396" i="6"/>
  <c r="CH9397" i="6"/>
  <c r="CH9398" i="6"/>
  <c r="CH9399" i="6"/>
  <c r="CH9400" i="6"/>
  <c r="CH9401" i="6"/>
  <c r="CH9402" i="6"/>
  <c r="CH9403" i="6"/>
  <c r="CH9404" i="6"/>
  <c r="CH9405" i="6"/>
  <c r="CH9406" i="6"/>
  <c r="CH9407" i="6"/>
  <c r="CH9408" i="6"/>
  <c r="CH9409" i="6"/>
  <c r="CH9410" i="6"/>
  <c r="CH9411" i="6"/>
  <c r="CH9412" i="6"/>
  <c r="CH9413" i="6"/>
  <c r="CH9414" i="6"/>
  <c r="CH9415" i="6"/>
  <c r="CH9416" i="6"/>
  <c r="CH9417" i="6"/>
  <c r="CH9418" i="6"/>
  <c r="CH9419" i="6"/>
  <c r="CH9420" i="6"/>
  <c r="CH9421" i="6"/>
  <c r="CH9422" i="6"/>
  <c r="CH9423" i="6"/>
  <c r="CH9424" i="6"/>
  <c r="CH9425" i="6"/>
  <c r="CH9426" i="6"/>
  <c r="CH9427" i="6"/>
  <c r="CH9428" i="6"/>
  <c r="CH9429" i="6"/>
  <c r="CH9430" i="6"/>
  <c r="CH9431" i="6"/>
  <c r="CH9432" i="6"/>
  <c r="CH9433" i="6"/>
  <c r="CH9434" i="6"/>
  <c r="CH9435" i="6"/>
  <c r="CH9436" i="6"/>
  <c r="CH9437" i="6"/>
  <c r="CH9438" i="6"/>
  <c r="CH9439" i="6"/>
  <c r="CH9440" i="6"/>
  <c r="CH9441" i="6"/>
  <c r="CH9442" i="6"/>
  <c r="CH9443" i="6"/>
  <c r="CH9444" i="6"/>
  <c r="CH9445" i="6"/>
  <c r="CH9446" i="6"/>
  <c r="CH9447" i="6"/>
  <c r="CH9448" i="6"/>
  <c r="CH9449" i="6"/>
  <c r="CH9450" i="6"/>
  <c r="CH9451" i="6"/>
  <c r="CH9452" i="6"/>
  <c r="CH9453" i="6"/>
  <c r="CH9454" i="6"/>
  <c r="CH9455" i="6"/>
  <c r="CH9456" i="6"/>
  <c r="CH9457" i="6"/>
  <c r="CH9458" i="6"/>
  <c r="CH9459" i="6"/>
  <c r="CH9460" i="6"/>
  <c r="CH9461" i="6"/>
  <c r="CH9462" i="6"/>
  <c r="CH9463" i="6"/>
  <c r="CH9464" i="6"/>
  <c r="CH9465" i="6"/>
  <c r="CH9466" i="6"/>
  <c r="CH9467" i="6"/>
  <c r="CH9468" i="6"/>
  <c r="CH9469" i="6"/>
  <c r="CH9470" i="6"/>
  <c r="CH9471" i="6"/>
  <c r="CH9472" i="6"/>
  <c r="CH9473" i="6"/>
  <c r="CH9474" i="6"/>
  <c r="CH9475" i="6"/>
  <c r="CH9476" i="6"/>
  <c r="CH9477" i="6"/>
  <c r="CH9478" i="6"/>
  <c r="CH9479" i="6"/>
  <c r="CH9480" i="6"/>
  <c r="CH9481" i="6"/>
  <c r="CH9482" i="6"/>
  <c r="CH9483" i="6"/>
  <c r="CH9484" i="6"/>
  <c r="CH9485" i="6"/>
  <c r="CH9486" i="6"/>
  <c r="CH9487" i="6"/>
  <c r="CH9488" i="6"/>
  <c r="CH9489" i="6"/>
  <c r="CH9490" i="6"/>
  <c r="CH9491" i="6"/>
  <c r="CH9492" i="6"/>
  <c r="CH9493" i="6"/>
  <c r="CH9494" i="6"/>
  <c r="CH9495" i="6"/>
  <c r="CH9496" i="6"/>
  <c r="CH9497" i="6"/>
  <c r="CH9498" i="6"/>
  <c r="CH9499" i="6"/>
  <c r="CH9500" i="6"/>
  <c r="CH9501" i="6"/>
  <c r="CH9502" i="6"/>
  <c r="CH9503" i="6"/>
  <c r="CH9504" i="6"/>
  <c r="CH9505" i="6"/>
  <c r="CH9506" i="6"/>
  <c r="CH9507" i="6"/>
  <c r="CH9508" i="6"/>
  <c r="CH9509" i="6"/>
  <c r="CH9510" i="6"/>
  <c r="CH9511" i="6"/>
  <c r="CH9512" i="6"/>
  <c r="CH9513" i="6"/>
  <c r="CH9514" i="6"/>
  <c r="CH9515" i="6"/>
  <c r="CH9516" i="6"/>
  <c r="CH9517" i="6"/>
  <c r="CH9518" i="6"/>
  <c r="CH9519" i="6"/>
  <c r="CH9520" i="6"/>
  <c r="CH9521" i="6"/>
  <c r="CH9522" i="6"/>
  <c r="CH9523" i="6"/>
  <c r="CH9524" i="6"/>
  <c r="CH9525" i="6"/>
  <c r="CH9526" i="6"/>
  <c r="CH9527" i="6"/>
  <c r="CH9528" i="6"/>
  <c r="CH9529" i="6"/>
  <c r="CH9530" i="6"/>
  <c r="CH9531" i="6"/>
  <c r="CH9532" i="6"/>
  <c r="CH9533" i="6"/>
  <c r="CH9534" i="6"/>
  <c r="CH9535" i="6"/>
  <c r="CH9536" i="6"/>
  <c r="CH9537" i="6"/>
  <c r="CH9538" i="6"/>
  <c r="CH9539" i="6"/>
  <c r="CH9540" i="6"/>
  <c r="CH9541" i="6"/>
  <c r="CH9542" i="6"/>
  <c r="CH9543" i="6"/>
  <c r="CH9544" i="6"/>
  <c r="CH9545" i="6"/>
  <c r="CH9546" i="6"/>
  <c r="CH9547" i="6"/>
  <c r="CH9548" i="6"/>
  <c r="CH9549" i="6"/>
  <c r="CH9550" i="6"/>
  <c r="CH9551" i="6"/>
  <c r="CH9552" i="6"/>
  <c r="CH9553" i="6"/>
  <c r="CH9554" i="6"/>
  <c r="CH9555" i="6"/>
  <c r="CH9556" i="6"/>
  <c r="CH9557" i="6"/>
  <c r="CH9558" i="6"/>
  <c r="CH9559" i="6"/>
  <c r="CH9560" i="6"/>
  <c r="CH9561" i="6"/>
  <c r="CH9562" i="6"/>
  <c r="CH9563" i="6"/>
  <c r="CH9564" i="6"/>
  <c r="CH9565" i="6"/>
  <c r="CH9566" i="6"/>
  <c r="CH9567" i="6"/>
  <c r="CH9568" i="6"/>
  <c r="CH9569" i="6"/>
  <c r="CH9570" i="6"/>
  <c r="CH9571" i="6"/>
  <c r="CH9572" i="6"/>
  <c r="CH9573" i="6"/>
  <c r="CH9574" i="6"/>
  <c r="CH9575" i="6"/>
  <c r="CH9576" i="6"/>
  <c r="CH9577" i="6"/>
  <c r="CH9578" i="6"/>
  <c r="CH9579" i="6"/>
  <c r="CH9580" i="6"/>
  <c r="CH9581" i="6"/>
  <c r="CH9582" i="6"/>
  <c r="CH9583" i="6"/>
  <c r="CH9584" i="6"/>
  <c r="CH9585" i="6"/>
  <c r="CH9586" i="6"/>
  <c r="CH9587" i="6"/>
  <c r="CH9588" i="6"/>
  <c r="CH9589" i="6"/>
  <c r="CH9590" i="6"/>
  <c r="CH9591" i="6"/>
  <c r="CH9592" i="6"/>
  <c r="CH9593" i="6"/>
  <c r="CH9594" i="6"/>
  <c r="CH9595" i="6"/>
  <c r="CH9596" i="6"/>
  <c r="CH9597" i="6"/>
  <c r="CH9598" i="6"/>
  <c r="CH9599" i="6"/>
  <c r="CH9600" i="6"/>
  <c r="CH9601" i="6"/>
  <c r="CH9602" i="6"/>
  <c r="CH9603" i="6"/>
  <c r="CH9604" i="6"/>
  <c r="CH9605" i="6"/>
  <c r="CH9606" i="6"/>
  <c r="CH9607" i="6"/>
  <c r="CH9608" i="6"/>
  <c r="CH9609" i="6"/>
  <c r="CH9610" i="6"/>
  <c r="CH9611" i="6"/>
  <c r="CH9612" i="6"/>
  <c r="CH9613" i="6"/>
  <c r="CH9614" i="6"/>
  <c r="CH9615" i="6"/>
  <c r="CH9616" i="6"/>
  <c r="CH9617" i="6"/>
  <c r="CH9618" i="6"/>
  <c r="CH9619" i="6"/>
  <c r="CH9620" i="6"/>
  <c r="CH9621" i="6"/>
  <c r="CH9622" i="6"/>
  <c r="CH9623" i="6"/>
  <c r="CH9624" i="6"/>
  <c r="CH9625" i="6"/>
  <c r="CH9626" i="6"/>
  <c r="CH9627" i="6"/>
  <c r="CH9628" i="6"/>
  <c r="CH9629" i="6"/>
  <c r="CH9630" i="6"/>
  <c r="CH9631" i="6"/>
  <c r="CH9632" i="6"/>
  <c r="CH9633" i="6"/>
  <c r="CH9634" i="6"/>
  <c r="CH9635" i="6"/>
  <c r="CH9636" i="6"/>
  <c r="CH9637" i="6"/>
  <c r="CH9638" i="6"/>
  <c r="CH9639" i="6"/>
  <c r="CH9640" i="6"/>
  <c r="CH9641" i="6"/>
  <c r="CH9642" i="6"/>
  <c r="CH9643" i="6"/>
  <c r="CH9644" i="6"/>
  <c r="CH9645" i="6"/>
  <c r="CH9646" i="6"/>
  <c r="CH9647" i="6"/>
  <c r="CH9648" i="6"/>
  <c r="CH9649" i="6"/>
  <c r="CH9650" i="6"/>
  <c r="CH9651" i="6"/>
  <c r="CH9652" i="6"/>
  <c r="CH9653" i="6"/>
  <c r="CH9654" i="6"/>
  <c r="CH9655" i="6"/>
  <c r="CH9656" i="6"/>
  <c r="CH9657" i="6"/>
  <c r="CH9658" i="6"/>
  <c r="CH9659" i="6"/>
  <c r="CH9660" i="6"/>
  <c r="CH9661" i="6"/>
  <c r="CH9662" i="6"/>
  <c r="CH9663" i="6"/>
  <c r="CH9664" i="6"/>
  <c r="CH9665" i="6"/>
  <c r="CH9666" i="6"/>
  <c r="CH9667" i="6"/>
  <c r="CH9668" i="6"/>
  <c r="CH9669" i="6"/>
  <c r="CH9670" i="6"/>
  <c r="CH9671" i="6"/>
  <c r="CH9672" i="6"/>
  <c r="CH9673" i="6"/>
  <c r="CH9674" i="6"/>
  <c r="CH9675" i="6"/>
  <c r="CH9676" i="6"/>
  <c r="CH9677" i="6"/>
  <c r="CH9678" i="6"/>
  <c r="CH9679" i="6"/>
  <c r="CH9680" i="6"/>
  <c r="CH9681" i="6"/>
  <c r="CH9682" i="6"/>
  <c r="CH9683" i="6"/>
  <c r="CH9684" i="6"/>
  <c r="CH9685" i="6"/>
  <c r="CH9686" i="6"/>
  <c r="CH9687" i="6"/>
  <c r="CH9688" i="6"/>
  <c r="CH9689" i="6"/>
  <c r="CH9690" i="6"/>
  <c r="CH9691" i="6"/>
  <c r="CH9692" i="6"/>
  <c r="CH9693" i="6"/>
  <c r="CH9694" i="6"/>
  <c r="CH9695" i="6"/>
  <c r="CH9696" i="6"/>
  <c r="CH9697" i="6"/>
  <c r="CH9698" i="6"/>
  <c r="CH9699" i="6"/>
  <c r="CH9700" i="6"/>
  <c r="CH9701" i="6"/>
  <c r="CH9702" i="6"/>
  <c r="CH9703" i="6"/>
  <c r="CH9704" i="6"/>
  <c r="CH9705" i="6"/>
  <c r="CH9706" i="6"/>
  <c r="CH9707" i="6"/>
  <c r="CH9708" i="6"/>
  <c r="CH9709" i="6"/>
  <c r="CH9710" i="6"/>
  <c r="CH9711" i="6"/>
  <c r="CH9712" i="6"/>
  <c r="CH9713" i="6"/>
  <c r="CH9714" i="6"/>
  <c r="CH9715" i="6"/>
  <c r="CH9716" i="6"/>
  <c r="CH9717" i="6"/>
  <c r="CH9718" i="6"/>
  <c r="CH9719" i="6"/>
  <c r="CH9720" i="6"/>
  <c r="CH9721" i="6"/>
  <c r="CH9722" i="6"/>
  <c r="CH9723" i="6"/>
  <c r="CH9724" i="6"/>
  <c r="CH9725" i="6"/>
  <c r="CH9726" i="6"/>
  <c r="CH9727" i="6"/>
  <c r="CH9728" i="6"/>
  <c r="CH9729" i="6"/>
  <c r="CH9730" i="6"/>
  <c r="CH9731" i="6"/>
  <c r="CH9732" i="6"/>
  <c r="CH9733" i="6"/>
  <c r="CH9734" i="6"/>
  <c r="CH9735" i="6"/>
  <c r="CH9736" i="6"/>
  <c r="CH9737" i="6"/>
  <c r="CH9738" i="6"/>
  <c r="CH9739" i="6"/>
  <c r="CH9740" i="6"/>
  <c r="CH9741" i="6"/>
  <c r="CH9742" i="6"/>
  <c r="CH9743" i="6"/>
  <c r="CH9744" i="6"/>
  <c r="CH9745" i="6"/>
  <c r="CH9746" i="6"/>
  <c r="CH9747" i="6"/>
  <c r="CH9748" i="6"/>
  <c r="CH9749" i="6"/>
  <c r="CH9750" i="6"/>
  <c r="CH9751" i="6"/>
  <c r="CH9752" i="6"/>
  <c r="CH9753" i="6"/>
  <c r="CH9754" i="6"/>
  <c r="CH9755" i="6"/>
  <c r="CH9756" i="6"/>
  <c r="CH9757" i="6"/>
  <c r="CH9758" i="6"/>
  <c r="CH9759" i="6"/>
  <c r="CH9760" i="6"/>
  <c r="CH9761" i="6"/>
  <c r="CH9762" i="6"/>
  <c r="CH9763" i="6"/>
  <c r="CH9764" i="6"/>
  <c r="CH9765" i="6"/>
  <c r="CH9766" i="6"/>
  <c r="CH9767" i="6"/>
  <c r="CH9768" i="6"/>
  <c r="CH9769" i="6"/>
  <c r="CH9770" i="6"/>
  <c r="CH9771" i="6"/>
  <c r="CH9772" i="6"/>
  <c r="CH9773" i="6"/>
  <c r="CH9774" i="6"/>
  <c r="CH9775" i="6"/>
  <c r="CH9776" i="6"/>
  <c r="CH9777" i="6"/>
  <c r="CH9778" i="6"/>
  <c r="CH9779" i="6"/>
  <c r="CH9780" i="6"/>
  <c r="CH9781" i="6"/>
  <c r="CH9782" i="6"/>
  <c r="CH9783" i="6"/>
  <c r="CH9784" i="6"/>
  <c r="CH9785" i="6"/>
  <c r="CH9786" i="6"/>
  <c r="CH9787" i="6"/>
  <c r="CH9788" i="6"/>
  <c r="CH9789" i="6"/>
  <c r="CH9790" i="6"/>
  <c r="CH9791" i="6"/>
  <c r="CH9792" i="6"/>
  <c r="CH9793" i="6"/>
  <c r="CH9794" i="6"/>
  <c r="CH9795" i="6"/>
  <c r="CH9796" i="6"/>
  <c r="CH9797" i="6"/>
  <c r="CH9798" i="6"/>
  <c r="CH9799" i="6"/>
  <c r="CH9800" i="6"/>
  <c r="CH9801" i="6"/>
  <c r="CH9802" i="6"/>
  <c r="CH9803" i="6"/>
  <c r="CH9804" i="6"/>
  <c r="CH9805" i="6"/>
  <c r="CH9806" i="6"/>
  <c r="CH9807" i="6"/>
  <c r="CH9808" i="6"/>
  <c r="CH9809" i="6"/>
  <c r="CH9810" i="6"/>
  <c r="CH9811" i="6"/>
  <c r="CH9812" i="6"/>
  <c r="CH9813" i="6"/>
  <c r="CH9814" i="6"/>
  <c r="CH9815" i="6"/>
  <c r="CH9816" i="6"/>
  <c r="CH9817" i="6"/>
  <c r="CH9818" i="6"/>
  <c r="CH9819" i="6"/>
  <c r="CH9820" i="6"/>
  <c r="CH9821" i="6"/>
  <c r="CH9822" i="6"/>
  <c r="CH9823" i="6"/>
  <c r="CH9824" i="6"/>
  <c r="CH9825" i="6"/>
  <c r="CH9826" i="6"/>
  <c r="CH9827" i="6"/>
  <c r="CH9828" i="6"/>
  <c r="CH9829" i="6"/>
  <c r="CH9830" i="6"/>
  <c r="CH9831" i="6"/>
  <c r="CH9832" i="6"/>
  <c r="CH9833" i="6"/>
  <c r="CH9834" i="6"/>
  <c r="CH9835" i="6"/>
  <c r="CH9836" i="6"/>
  <c r="CH9837" i="6"/>
  <c r="CH9838" i="6"/>
  <c r="CH9839" i="6"/>
  <c r="CH9840" i="6"/>
  <c r="CH9841" i="6"/>
  <c r="CH9842" i="6"/>
  <c r="CH9843" i="6"/>
  <c r="CH9844" i="6"/>
  <c r="CH9845" i="6"/>
  <c r="CH9846" i="6"/>
  <c r="CH9847" i="6"/>
  <c r="CH9848" i="6"/>
  <c r="CH9849" i="6"/>
  <c r="CH9850" i="6"/>
  <c r="CH9851" i="6"/>
  <c r="CH9852" i="6"/>
  <c r="CH9853" i="6"/>
  <c r="CH9854" i="6"/>
  <c r="CH9855" i="6"/>
  <c r="CH9856" i="6"/>
  <c r="CH9857" i="6"/>
  <c r="CH9858" i="6"/>
  <c r="CH9859" i="6"/>
  <c r="CH9860" i="6"/>
  <c r="CH9861" i="6"/>
  <c r="CH9862" i="6"/>
  <c r="CH9863" i="6"/>
  <c r="CH9864" i="6"/>
  <c r="CH9865" i="6"/>
  <c r="CH9866" i="6"/>
  <c r="CH9867" i="6"/>
  <c r="CH9868" i="6"/>
  <c r="CH9869" i="6"/>
  <c r="CH9870" i="6"/>
  <c r="CH9871" i="6"/>
  <c r="CH9872" i="6"/>
  <c r="CH9873" i="6"/>
  <c r="CH9874" i="6"/>
  <c r="CH9875" i="6"/>
  <c r="CH9876" i="6"/>
  <c r="CH9877" i="6"/>
  <c r="CH9878" i="6"/>
  <c r="CH9879" i="6"/>
  <c r="CH9880" i="6"/>
  <c r="CH9881" i="6"/>
  <c r="CH9882" i="6"/>
  <c r="CH9883" i="6"/>
  <c r="CH9884" i="6"/>
  <c r="CH9885" i="6"/>
  <c r="CH9886" i="6"/>
  <c r="CH9887" i="6"/>
  <c r="CH9888" i="6"/>
  <c r="CH9889" i="6"/>
  <c r="CH9890" i="6"/>
  <c r="CH9891" i="6"/>
  <c r="CH9892" i="6"/>
  <c r="CH9893" i="6"/>
  <c r="CH9894" i="6"/>
  <c r="CH9895" i="6"/>
  <c r="CH9896" i="6"/>
  <c r="CH9897" i="6"/>
  <c r="CH9898" i="6"/>
  <c r="CH9899" i="6"/>
  <c r="CH9900" i="6"/>
  <c r="CH9901" i="6"/>
  <c r="CH9902" i="6"/>
  <c r="CH9903" i="6"/>
  <c r="CH9904" i="6"/>
  <c r="CH9905" i="6"/>
  <c r="CH9906" i="6"/>
  <c r="CH9907" i="6"/>
  <c r="CH9908" i="6"/>
  <c r="CH9909" i="6"/>
  <c r="CH9910" i="6"/>
  <c r="CH9911" i="6"/>
  <c r="CH9912" i="6"/>
  <c r="CH9913" i="6"/>
  <c r="CH9914" i="6"/>
  <c r="CH9915" i="6"/>
  <c r="CH9916" i="6"/>
  <c r="CH9917" i="6"/>
  <c r="CH9918" i="6"/>
  <c r="CH9919" i="6"/>
  <c r="CH9920" i="6"/>
  <c r="CH9921" i="6"/>
  <c r="CH9922" i="6"/>
  <c r="CH9923" i="6"/>
  <c r="CH9924" i="6"/>
  <c r="CH9925" i="6"/>
  <c r="CH9926" i="6"/>
  <c r="CH9927" i="6"/>
  <c r="CH9928" i="6"/>
  <c r="CH9929" i="6"/>
  <c r="CH9930" i="6"/>
  <c r="CH9931" i="6"/>
  <c r="CH9932" i="6"/>
  <c r="CH9933" i="6"/>
  <c r="CH9934" i="6"/>
  <c r="CH9935" i="6"/>
  <c r="CH9936" i="6"/>
  <c r="CH9937" i="6"/>
  <c r="CH9938" i="6"/>
  <c r="CH9939" i="6"/>
  <c r="CH9940" i="6"/>
  <c r="CH9941" i="6"/>
  <c r="CH9942" i="6"/>
  <c r="CH9943" i="6"/>
  <c r="CH9944" i="6"/>
  <c r="CH9945" i="6"/>
  <c r="CH9946" i="6"/>
  <c r="CH9947" i="6"/>
  <c r="CH9948" i="6"/>
  <c r="CH9949" i="6"/>
  <c r="CH9950" i="6"/>
  <c r="CH9951" i="6"/>
  <c r="CH9952" i="6"/>
  <c r="CH9953" i="6"/>
  <c r="CH9954" i="6"/>
  <c r="CH9955" i="6"/>
  <c r="CH9956" i="6"/>
  <c r="CH9957" i="6"/>
  <c r="CH9958" i="6"/>
  <c r="CH9959" i="6"/>
  <c r="CH9960" i="6"/>
  <c r="CH9961" i="6"/>
  <c r="CH9962" i="6"/>
  <c r="CH9963" i="6"/>
  <c r="CH9964" i="6"/>
  <c r="CH9965" i="6"/>
  <c r="CH9966" i="6"/>
  <c r="CH9967" i="6"/>
  <c r="CH9968" i="6"/>
  <c r="CH9969" i="6"/>
  <c r="CH9970" i="6"/>
  <c r="CH9971" i="6"/>
  <c r="CH9972" i="6"/>
  <c r="CH9973" i="6"/>
  <c r="CH9974" i="6"/>
  <c r="CH9975" i="6"/>
  <c r="CH9976" i="6"/>
  <c r="CH9977" i="6"/>
  <c r="CH9978" i="6"/>
  <c r="CH9979" i="6"/>
  <c r="CH9980" i="6"/>
  <c r="CH9981" i="6"/>
  <c r="CH9982" i="6"/>
  <c r="CH9983" i="6"/>
  <c r="CH9984" i="6"/>
  <c r="CH9985" i="6"/>
  <c r="CH9986" i="6"/>
  <c r="CH9987" i="6"/>
  <c r="CH9988" i="6"/>
  <c r="CH9989" i="6"/>
  <c r="CH9990" i="6"/>
  <c r="CH9991" i="6"/>
  <c r="CH9992" i="6"/>
  <c r="CH9993" i="6"/>
  <c r="CH9994" i="6"/>
  <c r="CH9995" i="6"/>
  <c r="CH9996" i="6"/>
  <c r="CH9997" i="6"/>
  <c r="CH9998" i="6"/>
  <c r="CH9999" i="6"/>
  <c r="CH10000" i="6"/>
  <c r="CH10001" i="6"/>
  <c r="CH10002" i="6"/>
  <c r="CH10003" i="6"/>
  <c r="CH10004" i="6"/>
  <c r="CH10005" i="6"/>
  <c r="CH10006" i="6"/>
  <c r="CH10007" i="6"/>
  <c r="CH10008" i="6"/>
  <c r="CH10009" i="6"/>
  <c r="CH10010" i="6"/>
  <c r="CH10011" i="6"/>
  <c r="CH10012" i="6"/>
  <c r="CH10013" i="6"/>
  <c r="CH10014" i="6"/>
  <c r="CH10015" i="6"/>
  <c r="CH10016" i="6"/>
  <c r="CH10017" i="6"/>
  <c r="CH10018" i="6"/>
  <c r="CH10019" i="6"/>
  <c r="CH10020" i="6"/>
  <c r="CH10021" i="6"/>
  <c r="CH10022" i="6"/>
  <c r="CH10023" i="6"/>
  <c r="CH10024" i="6"/>
  <c r="CH10025" i="6"/>
  <c r="CH10026" i="6"/>
  <c r="CH10027" i="6"/>
  <c r="CH10028" i="6"/>
  <c r="CH10029" i="6"/>
  <c r="CH10030" i="6"/>
  <c r="CH10031" i="6"/>
  <c r="CH10032" i="6"/>
  <c r="CH10033" i="6"/>
  <c r="CH10034" i="6"/>
  <c r="CH10035" i="6"/>
  <c r="CH10036" i="6"/>
  <c r="CH10037" i="6"/>
  <c r="CH10038" i="6"/>
  <c r="CH10039" i="6"/>
  <c r="CH10040" i="6"/>
  <c r="CH10041" i="6"/>
  <c r="CH10042" i="6"/>
  <c r="CH10043" i="6"/>
  <c r="CH10044" i="6"/>
  <c r="CH10045" i="6"/>
  <c r="CH10046" i="6"/>
  <c r="CH10047" i="6"/>
  <c r="CH10048" i="6"/>
  <c r="CH10049" i="6"/>
  <c r="CH10050" i="6"/>
  <c r="CH10051" i="6"/>
  <c r="CH10052" i="6"/>
  <c r="CH10053" i="6"/>
  <c r="CH10054" i="6"/>
  <c r="CH10055" i="6"/>
  <c r="CH10056" i="6"/>
  <c r="CH10057" i="6"/>
  <c r="CH10058" i="6"/>
  <c r="CH10059" i="6"/>
  <c r="CH10060" i="6"/>
  <c r="CH10061" i="6"/>
  <c r="CH10062" i="6"/>
  <c r="CH10063" i="6"/>
  <c r="CH10064" i="6"/>
  <c r="CH10065" i="6"/>
  <c r="CH10066" i="6"/>
  <c r="CH10067" i="6"/>
  <c r="CH10068" i="6"/>
  <c r="CH10069" i="6"/>
  <c r="CH10070" i="6"/>
  <c r="CH10071" i="6"/>
  <c r="CH10072" i="6"/>
  <c r="CH10073" i="6"/>
  <c r="CH10074" i="6"/>
  <c r="CH10075" i="6"/>
  <c r="CH10076" i="6"/>
  <c r="CH10077" i="6"/>
  <c r="CH10078" i="6"/>
  <c r="CH10079" i="6"/>
  <c r="CH10080" i="6"/>
  <c r="CH10081" i="6"/>
  <c r="CH10082" i="6"/>
  <c r="CH10083" i="6"/>
  <c r="CH10084" i="6"/>
  <c r="CH10085" i="6"/>
  <c r="CH10086" i="6"/>
  <c r="CH10087" i="6"/>
  <c r="CH10088" i="6"/>
  <c r="CH10089" i="6"/>
  <c r="CH10090" i="6"/>
  <c r="CH10091" i="6"/>
  <c r="CH10092" i="6"/>
  <c r="CH10093" i="6"/>
  <c r="CH10094" i="6"/>
  <c r="CH10095" i="6"/>
  <c r="CH10096" i="6"/>
  <c r="CH10097" i="6"/>
  <c r="CH10098" i="6"/>
  <c r="CH10099" i="6"/>
  <c r="CH10100" i="6"/>
  <c r="CH10101" i="6"/>
  <c r="CH10102" i="6"/>
  <c r="CH10103" i="6"/>
  <c r="CH10104" i="6"/>
  <c r="CH10105" i="6"/>
  <c r="CH10106" i="6"/>
  <c r="CH10107" i="6"/>
  <c r="CH10108" i="6"/>
  <c r="CH10109" i="6"/>
  <c r="CH10110" i="6"/>
  <c r="CH10111" i="6"/>
  <c r="CH10112" i="6"/>
  <c r="CH10113" i="6"/>
  <c r="CH10114" i="6"/>
  <c r="CH10115" i="6"/>
  <c r="CH10116" i="6"/>
  <c r="CH10117" i="6"/>
  <c r="CH10118" i="6"/>
  <c r="CH10119" i="6"/>
  <c r="CH10120" i="6"/>
  <c r="CH10121" i="6"/>
  <c r="CH10122" i="6"/>
  <c r="CH10123" i="6"/>
  <c r="CH10124" i="6"/>
  <c r="CH10125" i="6"/>
  <c r="CH10126" i="6"/>
  <c r="CH10127" i="6"/>
  <c r="CH10128" i="6"/>
  <c r="CH10129" i="6"/>
  <c r="CH10130" i="6"/>
  <c r="CH10131" i="6"/>
  <c r="CH10132" i="6"/>
  <c r="CH10133" i="6"/>
  <c r="CH10134" i="6"/>
  <c r="CH10135" i="6"/>
  <c r="CH10136" i="6"/>
  <c r="CH10137" i="6"/>
  <c r="CH10138" i="6"/>
  <c r="CH10139" i="6"/>
  <c r="CH10140" i="6"/>
  <c r="CH10141" i="6"/>
  <c r="CH10142" i="6"/>
  <c r="CH10143" i="6"/>
  <c r="CH10144" i="6"/>
  <c r="CH10145" i="6"/>
  <c r="CH10146" i="6"/>
  <c r="CH10147" i="6"/>
  <c r="CH10148" i="6"/>
  <c r="CH10149" i="6"/>
  <c r="CH10150" i="6"/>
  <c r="CH10151" i="6"/>
  <c r="CH10152" i="6"/>
  <c r="CH10153" i="6"/>
  <c r="CH10154" i="6"/>
  <c r="CH10155" i="6"/>
  <c r="CH10156" i="6"/>
  <c r="CH10157" i="6"/>
  <c r="CH10158" i="6"/>
  <c r="CH10159" i="6"/>
  <c r="CH10160" i="6"/>
  <c r="CH10161" i="6"/>
  <c r="CH10162" i="6"/>
  <c r="CH10163" i="6"/>
  <c r="CH10164" i="6"/>
  <c r="CH10165" i="6"/>
  <c r="CH10166" i="6"/>
  <c r="CH10167" i="6"/>
  <c r="CH10168" i="6"/>
  <c r="CH10169" i="6"/>
  <c r="CH10170" i="6"/>
  <c r="CH10171" i="6"/>
  <c r="CH10172" i="6"/>
  <c r="CH10173" i="6"/>
  <c r="CH10174" i="6"/>
  <c r="CH10175" i="6"/>
  <c r="CH10176" i="6"/>
  <c r="CH10177" i="6"/>
  <c r="CH10178" i="6"/>
  <c r="CH10179" i="6"/>
  <c r="CH10180" i="6"/>
  <c r="CH10181" i="6"/>
  <c r="CH10182" i="6"/>
  <c r="CH10183" i="6"/>
  <c r="CH10184" i="6"/>
  <c r="CH10185" i="6"/>
  <c r="CH10186" i="6"/>
  <c r="CH10187" i="6"/>
  <c r="CH10188" i="6"/>
  <c r="CH10189" i="6"/>
  <c r="CH10190" i="6"/>
  <c r="CH10191" i="6"/>
  <c r="CH10192" i="6"/>
  <c r="CH10193" i="6"/>
  <c r="CH10194" i="6"/>
  <c r="CH10195" i="6"/>
  <c r="CH10196" i="6"/>
  <c r="CH10197" i="6"/>
  <c r="CH10198" i="6"/>
  <c r="CH10199" i="6"/>
  <c r="CH10200" i="6"/>
  <c r="CH10201" i="6"/>
  <c r="CH10202" i="6"/>
  <c r="CH10203" i="6"/>
  <c r="CH10204" i="6"/>
  <c r="CH10205" i="6"/>
  <c r="CH10206" i="6"/>
  <c r="CH10207" i="6"/>
  <c r="CH10208" i="6"/>
  <c r="CH10209" i="6"/>
  <c r="CH10210" i="6"/>
  <c r="CH10211" i="6"/>
  <c r="CH10212" i="6"/>
  <c r="CH10213" i="6"/>
  <c r="CH10214" i="6"/>
  <c r="CH10215" i="6"/>
  <c r="CH10216" i="6"/>
  <c r="CH10217" i="6"/>
  <c r="CH10218" i="6"/>
  <c r="CH10219" i="6"/>
  <c r="CH10220" i="6"/>
  <c r="CH10221" i="6"/>
  <c r="CH10222" i="6"/>
  <c r="CH10223" i="6"/>
  <c r="CH10224" i="6"/>
  <c r="CH10225" i="6"/>
  <c r="CH10226" i="6"/>
  <c r="CH10227" i="6"/>
  <c r="CH10228" i="6"/>
  <c r="CH10229" i="6"/>
  <c r="CH10230" i="6"/>
  <c r="CH10231" i="6"/>
  <c r="CH10232" i="6"/>
  <c r="CH10233" i="6"/>
  <c r="CH10234" i="6"/>
  <c r="CH10235" i="6"/>
  <c r="CH10236" i="6"/>
  <c r="CH10237" i="6"/>
  <c r="CH10238" i="6"/>
  <c r="CH10239" i="6"/>
  <c r="CH10240" i="6"/>
  <c r="CH10241" i="6"/>
  <c r="CH10242" i="6"/>
  <c r="CH10243" i="6"/>
  <c r="CH10244" i="6"/>
  <c r="CH10245" i="6"/>
  <c r="CH10246" i="6"/>
  <c r="CH10247" i="6"/>
  <c r="CH10248" i="6"/>
  <c r="CH10249" i="6"/>
  <c r="CH10250" i="6"/>
  <c r="CH10251" i="6"/>
  <c r="CH10252" i="6"/>
  <c r="CH10253" i="6"/>
  <c r="CH10254" i="6"/>
  <c r="CH10255" i="6"/>
  <c r="CH10256" i="6"/>
  <c r="CH10257" i="6"/>
  <c r="CH10258" i="6"/>
  <c r="CH10259" i="6"/>
  <c r="CH10260" i="6"/>
  <c r="CH10261" i="6"/>
  <c r="CH10262" i="6"/>
  <c r="CH10263" i="6"/>
  <c r="CH10264" i="6"/>
  <c r="CH10265" i="6"/>
  <c r="CH10266" i="6"/>
  <c r="CH10267" i="6"/>
  <c r="CH10268" i="6"/>
  <c r="CH10269" i="6"/>
  <c r="CH10270" i="6"/>
  <c r="CH10271" i="6"/>
  <c r="CH10272" i="6"/>
  <c r="CH10273" i="6"/>
  <c r="CH10274" i="6"/>
  <c r="CH10275" i="6"/>
  <c r="CH10276" i="6"/>
  <c r="CH10277" i="6"/>
  <c r="CH10278" i="6"/>
  <c r="CH10279" i="6"/>
  <c r="CH10280" i="6"/>
  <c r="CH10281" i="6"/>
  <c r="CH10282" i="6"/>
  <c r="CH10283" i="6"/>
  <c r="CH10284" i="6"/>
  <c r="CH10285" i="6"/>
  <c r="CH10286" i="6"/>
  <c r="CH10287" i="6"/>
  <c r="CH10288" i="6"/>
  <c r="CH10289" i="6"/>
  <c r="CH10290" i="6"/>
  <c r="CH10291" i="6"/>
  <c r="CH10292" i="6"/>
  <c r="CH10293" i="6"/>
  <c r="CH10294" i="6"/>
  <c r="CH10295" i="6"/>
  <c r="CH10296" i="6"/>
  <c r="CH10297" i="6"/>
  <c r="CH10298" i="6"/>
  <c r="CH10299" i="6"/>
  <c r="CH10300" i="6"/>
  <c r="CH10301" i="6"/>
  <c r="CH10302" i="6"/>
  <c r="CH10303" i="6"/>
  <c r="CH10304" i="6"/>
  <c r="CH10305" i="6"/>
  <c r="CH10306" i="6"/>
  <c r="CH10307" i="6"/>
  <c r="CH10308" i="6"/>
  <c r="CH10309" i="6"/>
  <c r="CH10310" i="6"/>
  <c r="CH10311" i="6"/>
  <c r="CH10312" i="6"/>
  <c r="CH10313" i="6"/>
  <c r="CH10314" i="6"/>
  <c r="CH10315" i="6"/>
  <c r="CH10316" i="6"/>
  <c r="CH10317" i="6"/>
  <c r="CH10318" i="6"/>
  <c r="CH10319" i="6"/>
  <c r="CH10320" i="6"/>
  <c r="CH10321" i="6"/>
  <c r="CH10322" i="6"/>
  <c r="CH10323" i="6"/>
  <c r="CH10324" i="6"/>
  <c r="CH10325" i="6"/>
  <c r="CH10326" i="6"/>
  <c r="CH10327" i="6"/>
  <c r="CH10328" i="6"/>
  <c r="CH10329" i="6"/>
  <c r="CH10330" i="6"/>
  <c r="CH10331" i="6"/>
  <c r="CH10332" i="6"/>
  <c r="CH10333" i="6"/>
  <c r="CH10334" i="6"/>
  <c r="CH10335" i="6"/>
  <c r="CH10336" i="6"/>
  <c r="CH10337" i="6"/>
  <c r="CH10338" i="6"/>
  <c r="CH10339" i="6"/>
  <c r="CH10340" i="6"/>
  <c r="CH10341" i="6"/>
  <c r="CH10342" i="6"/>
  <c r="CH10343" i="6"/>
  <c r="CH10344" i="6"/>
  <c r="CH10345" i="6"/>
  <c r="CH10346" i="6"/>
  <c r="CH10347" i="6"/>
  <c r="CH10348" i="6"/>
  <c r="CH10349" i="6"/>
  <c r="CH10350" i="6"/>
  <c r="CH10351" i="6"/>
  <c r="CH10352" i="6"/>
  <c r="CH10353" i="6"/>
  <c r="CH10354" i="6"/>
  <c r="CH10355" i="6"/>
  <c r="CH10356" i="6"/>
  <c r="CH10357" i="6"/>
  <c r="CH10358" i="6"/>
  <c r="CH10359" i="6"/>
  <c r="CH10360" i="6"/>
  <c r="CH10361" i="6"/>
  <c r="CH10362" i="6"/>
  <c r="CH10363" i="6"/>
  <c r="CH10364" i="6"/>
  <c r="CH10365" i="6"/>
  <c r="CH10366" i="6"/>
  <c r="CH10367" i="6"/>
  <c r="CH10368" i="6"/>
  <c r="CH10369" i="6"/>
  <c r="CH10370" i="6"/>
  <c r="CH10371" i="6"/>
  <c r="CH10372" i="6"/>
  <c r="CH10373" i="6"/>
  <c r="CH10374" i="6"/>
  <c r="CH10375" i="6"/>
  <c r="CH10376" i="6"/>
  <c r="CH10377" i="6"/>
  <c r="CH10378" i="6"/>
  <c r="CH10379" i="6"/>
  <c r="CH10380" i="6"/>
  <c r="CH10381" i="6"/>
  <c r="CH10382" i="6"/>
  <c r="CH10383" i="6"/>
  <c r="CH10384" i="6"/>
  <c r="CH10385" i="6"/>
  <c r="CH10386" i="6"/>
  <c r="CH10387" i="6"/>
  <c r="CH10388" i="6"/>
  <c r="CH10389" i="6"/>
  <c r="CH10390" i="6"/>
  <c r="CH10391" i="6"/>
  <c r="CH10392" i="6"/>
  <c r="CH10393" i="6"/>
  <c r="CH10394" i="6"/>
  <c r="CH10395" i="6"/>
  <c r="CH10396" i="6"/>
  <c r="CH10397" i="6"/>
  <c r="CH10398" i="6"/>
  <c r="CH10399" i="6"/>
  <c r="CH10400" i="6"/>
  <c r="CH10401" i="6"/>
  <c r="CH10402" i="6"/>
  <c r="CH10403" i="6"/>
  <c r="CH10404" i="6"/>
  <c r="CH10405" i="6"/>
  <c r="CH10406" i="6"/>
  <c r="CH10407" i="6"/>
  <c r="CH10408" i="6"/>
  <c r="CH10409" i="6"/>
  <c r="CH10410" i="6"/>
  <c r="CH10411" i="6"/>
  <c r="CH10412" i="6"/>
  <c r="CH10413" i="6"/>
  <c r="CH10414" i="6"/>
  <c r="CH10415" i="6"/>
  <c r="CH10416" i="6"/>
  <c r="CH10417" i="6"/>
  <c r="CH10418" i="6"/>
  <c r="CH10419" i="6"/>
  <c r="CH10420" i="6"/>
  <c r="CH10421" i="6"/>
  <c r="CH10422" i="6"/>
  <c r="CH10423" i="6"/>
  <c r="CH10424" i="6"/>
  <c r="CH10425" i="6"/>
  <c r="CH10426" i="6"/>
  <c r="CH10427" i="6"/>
  <c r="CH10428" i="6"/>
  <c r="CH10429" i="6"/>
  <c r="CH10430" i="6"/>
  <c r="CH10431" i="6"/>
  <c r="CH10432" i="6"/>
  <c r="CH10433" i="6"/>
  <c r="CH10434" i="6"/>
  <c r="CH10435" i="6"/>
  <c r="CH10436" i="6"/>
  <c r="CH10437" i="6"/>
  <c r="CH10438" i="6"/>
  <c r="CH10439" i="6"/>
  <c r="CH10440" i="6"/>
  <c r="CH10441" i="6"/>
  <c r="CH10442" i="6"/>
  <c r="CH10443" i="6"/>
  <c r="CH10444" i="6"/>
  <c r="CH10445" i="6"/>
  <c r="CH10446" i="6"/>
  <c r="CH10447" i="6"/>
  <c r="CH10448" i="6"/>
  <c r="CH10449" i="6"/>
  <c r="CH10450" i="6"/>
  <c r="CH10451" i="6"/>
  <c r="CH10452" i="6"/>
  <c r="CH10453" i="6"/>
  <c r="CH10454" i="6"/>
  <c r="CH10455" i="6"/>
  <c r="CH10456" i="6"/>
  <c r="CH10457" i="6"/>
  <c r="CH10458" i="6"/>
  <c r="CH10459" i="6"/>
  <c r="CH10460" i="6"/>
  <c r="CH10461" i="6"/>
  <c r="CH10462" i="6"/>
  <c r="CH10463" i="6"/>
  <c r="CH10464" i="6"/>
  <c r="CH10465" i="6"/>
  <c r="CH10466" i="6"/>
  <c r="CH10467" i="6"/>
  <c r="CH10468" i="6"/>
  <c r="CH10469" i="6"/>
  <c r="CH10470" i="6"/>
  <c r="CH10471" i="6"/>
  <c r="CH10472" i="6"/>
  <c r="CH10473" i="6"/>
  <c r="CH10474" i="6"/>
  <c r="CH10475" i="6"/>
  <c r="CH10476" i="6"/>
  <c r="CH10477" i="6"/>
  <c r="CH10478" i="6"/>
  <c r="CH10479" i="6"/>
  <c r="CH10480" i="6"/>
  <c r="CH10481" i="6"/>
  <c r="CH10482" i="6"/>
  <c r="CH10483" i="6"/>
  <c r="CH10484" i="6"/>
  <c r="CH10485" i="6"/>
  <c r="CH10486" i="6"/>
  <c r="CH10487" i="6"/>
  <c r="CH10488" i="6"/>
  <c r="CH10489" i="6"/>
  <c r="CH10490" i="6"/>
  <c r="CH10491" i="6"/>
  <c r="CH10492" i="6"/>
  <c r="CH10493" i="6"/>
  <c r="CH10494" i="6"/>
  <c r="CH10495" i="6"/>
  <c r="CH10496" i="6"/>
  <c r="CH10497" i="6"/>
  <c r="CH10498" i="6"/>
  <c r="CH10499" i="6"/>
  <c r="CH10500" i="6"/>
  <c r="CH10501" i="6"/>
  <c r="CH10502" i="6"/>
  <c r="CH10503" i="6"/>
  <c r="CH10504" i="6"/>
  <c r="CH10505" i="6"/>
  <c r="CH10506" i="6"/>
  <c r="CH10507" i="6"/>
  <c r="CH10508" i="6"/>
  <c r="CH10509" i="6"/>
  <c r="CH10510" i="6"/>
  <c r="CH10511" i="6"/>
  <c r="CH10512" i="6"/>
  <c r="CH10513" i="6"/>
  <c r="CH10514" i="6"/>
  <c r="CH10515" i="6"/>
  <c r="CH10516" i="6"/>
  <c r="CH10517" i="6"/>
  <c r="CH10518" i="6"/>
  <c r="CH10519" i="6"/>
  <c r="CH10520" i="6"/>
  <c r="CH10521" i="6"/>
  <c r="CH10522" i="6"/>
  <c r="CH10523" i="6"/>
  <c r="CH10524" i="6"/>
  <c r="CH10525" i="6"/>
  <c r="CH10526" i="6"/>
  <c r="CH10527" i="6"/>
  <c r="CH10528" i="6"/>
  <c r="CH10529" i="6"/>
  <c r="CH10530" i="6"/>
  <c r="CH10531" i="6"/>
  <c r="CH10532" i="6"/>
  <c r="CH10533" i="6"/>
  <c r="CH10534" i="6"/>
  <c r="CH10535" i="6"/>
  <c r="CH10536" i="6"/>
  <c r="CH10537" i="6"/>
  <c r="CH10538" i="6"/>
  <c r="CH10539" i="6"/>
  <c r="CH10540" i="6"/>
  <c r="CH10541" i="6"/>
  <c r="CH10542" i="6"/>
  <c r="CH10543" i="6"/>
  <c r="CH10544" i="6"/>
  <c r="CH10545" i="6"/>
  <c r="CH10546" i="6"/>
  <c r="CH10547" i="6"/>
  <c r="CH10548" i="6"/>
  <c r="CH10549" i="6"/>
  <c r="CH10550" i="6"/>
  <c r="CH10551" i="6"/>
  <c r="CH10552" i="6"/>
  <c r="CH10553" i="6"/>
  <c r="CH10554" i="6"/>
  <c r="CH10555" i="6"/>
  <c r="CH10556" i="6"/>
  <c r="CH10557" i="6"/>
  <c r="CH10558" i="6"/>
  <c r="CH10559" i="6"/>
  <c r="CH10560" i="6"/>
  <c r="CH10561" i="6"/>
  <c r="CH10562" i="6"/>
  <c r="CH10563" i="6"/>
  <c r="CH10564" i="6"/>
  <c r="CH10565" i="6"/>
  <c r="CH10566" i="6"/>
  <c r="CH10567" i="6"/>
  <c r="CH10568" i="6"/>
  <c r="CH10569" i="6"/>
  <c r="CH10570" i="6"/>
  <c r="CH10571" i="6"/>
  <c r="CH10572" i="6"/>
  <c r="CH10573" i="6"/>
  <c r="CH10574" i="6"/>
  <c r="CH10575" i="6"/>
  <c r="CH10576" i="6"/>
  <c r="CH10577" i="6"/>
  <c r="CH10578" i="6"/>
  <c r="CH10579" i="6"/>
  <c r="CH10580" i="6"/>
  <c r="CH10581" i="6"/>
  <c r="CH10582" i="6"/>
  <c r="CH10583" i="6"/>
  <c r="CH10584" i="6"/>
  <c r="CH10585" i="6"/>
  <c r="CH10586" i="6"/>
  <c r="CH10587" i="6"/>
  <c r="CH10588" i="6"/>
  <c r="CH10589" i="6"/>
  <c r="CH10590" i="6"/>
  <c r="CH10591" i="6"/>
  <c r="CH10592" i="6"/>
  <c r="CH10593" i="6"/>
  <c r="CH10594" i="6"/>
  <c r="CH10595" i="6"/>
  <c r="CH10596" i="6"/>
  <c r="CH10597" i="6"/>
  <c r="CH10598" i="6"/>
  <c r="CH10599" i="6"/>
  <c r="CH10600" i="6"/>
  <c r="CH10601" i="6"/>
  <c r="CH10602" i="6"/>
  <c r="CH10603" i="6"/>
  <c r="CH10604" i="6"/>
  <c r="CH10605" i="6"/>
  <c r="CH10606" i="6"/>
  <c r="CH10607" i="6"/>
  <c r="CH10608" i="6"/>
  <c r="CH10609" i="6"/>
  <c r="CH10610" i="6"/>
  <c r="CH10611" i="6"/>
  <c r="CH10612" i="6"/>
  <c r="CH10613" i="6"/>
  <c r="CH10614" i="6"/>
  <c r="CH10615" i="6"/>
  <c r="CH10616" i="6"/>
  <c r="CH10617" i="6"/>
  <c r="CH10618" i="6"/>
  <c r="CH10619" i="6"/>
  <c r="CH10620" i="6"/>
  <c r="CH10621" i="6"/>
  <c r="CH10622" i="6"/>
  <c r="CH10623" i="6"/>
  <c r="CH10624" i="6"/>
  <c r="CH10625" i="6"/>
  <c r="CH10626" i="6"/>
  <c r="CH10627" i="6"/>
  <c r="CH10628" i="6"/>
  <c r="CH10629" i="6"/>
  <c r="CH10630" i="6"/>
  <c r="CH10631" i="6"/>
  <c r="CH10632" i="6"/>
  <c r="CH10633" i="6"/>
  <c r="CH10634" i="6"/>
  <c r="CH10635" i="6"/>
  <c r="CH10636" i="6"/>
  <c r="CH10637" i="6"/>
  <c r="CH10638" i="6"/>
  <c r="CH10639" i="6"/>
  <c r="CH10640" i="6"/>
  <c r="CH10641" i="6"/>
  <c r="CH10642" i="6"/>
  <c r="CH10643" i="6"/>
  <c r="CH10644" i="6"/>
  <c r="CH10645" i="6"/>
  <c r="CH10646" i="6"/>
  <c r="CH10647" i="6"/>
  <c r="CH10648" i="6"/>
  <c r="CH10649" i="6"/>
  <c r="CH10650" i="6"/>
  <c r="CH10651" i="6"/>
  <c r="CH10652" i="6"/>
  <c r="CH10653" i="6"/>
  <c r="CH10654" i="6"/>
  <c r="CH10655" i="6"/>
  <c r="CH10656" i="6"/>
  <c r="CH10657" i="6"/>
  <c r="CH10658" i="6"/>
  <c r="CH10659" i="6"/>
  <c r="CH10660" i="6"/>
  <c r="CH10661" i="6"/>
  <c r="CH10662" i="6"/>
  <c r="CH10663" i="6"/>
  <c r="CH10664" i="6"/>
  <c r="CH10665" i="6"/>
  <c r="CH10666" i="6"/>
  <c r="CH10667" i="6"/>
  <c r="CH10668" i="6"/>
  <c r="CH10669" i="6"/>
  <c r="CH10670" i="6"/>
  <c r="CH10671" i="6"/>
  <c r="CH10672" i="6"/>
  <c r="CH10673" i="6"/>
  <c r="CH10674" i="6"/>
  <c r="CH10675" i="6"/>
  <c r="CH10676" i="6"/>
  <c r="CH10677" i="6"/>
  <c r="CH10678" i="6"/>
  <c r="CH10679" i="6"/>
  <c r="CH10680" i="6"/>
  <c r="CH10681" i="6"/>
  <c r="CH10682" i="6"/>
  <c r="CH10683" i="6"/>
  <c r="CH10684" i="6"/>
  <c r="CH10685" i="6"/>
  <c r="CH10686" i="6"/>
  <c r="CH10687" i="6"/>
  <c r="CH10688" i="6"/>
  <c r="CH10689" i="6"/>
  <c r="CH10690" i="6"/>
  <c r="CH10691" i="6"/>
  <c r="CH10692" i="6"/>
  <c r="CH10693" i="6"/>
  <c r="CH10694" i="6"/>
  <c r="CH10695" i="6"/>
  <c r="CH10696" i="6"/>
  <c r="CH10697" i="6"/>
  <c r="CH10698" i="6"/>
  <c r="CH10699" i="6"/>
  <c r="CH10700" i="6"/>
  <c r="CH10701" i="6"/>
  <c r="CH10702" i="6"/>
  <c r="CH10703" i="6"/>
  <c r="CH10704" i="6"/>
  <c r="CH10705" i="6"/>
  <c r="CH10706" i="6"/>
  <c r="CH10707" i="6"/>
  <c r="CH10708" i="6"/>
  <c r="CH10709" i="6"/>
  <c r="CH10710" i="6"/>
  <c r="CH10711" i="6"/>
  <c r="CH10712" i="6"/>
  <c r="CH10713" i="6"/>
  <c r="CH10714" i="6"/>
  <c r="CH10715" i="6"/>
  <c r="CH10716" i="6"/>
  <c r="CH10717" i="6"/>
  <c r="CH10718" i="6"/>
  <c r="CH10719" i="6"/>
  <c r="CH10720" i="6"/>
  <c r="CH10721" i="6"/>
  <c r="CH10722" i="6"/>
  <c r="CH10723" i="6"/>
  <c r="CH10724" i="6"/>
  <c r="CH10725" i="6"/>
  <c r="CH10726" i="6"/>
  <c r="CH10727" i="6"/>
  <c r="CH10728" i="6"/>
  <c r="CH10729" i="6"/>
  <c r="CH10730" i="6"/>
  <c r="CH10731" i="6"/>
  <c r="CH10732" i="6"/>
  <c r="CH10733" i="6"/>
  <c r="CH10734" i="6"/>
  <c r="CH10735" i="6"/>
  <c r="CH10736" i="6"/>
  <c r="CH10737" i="6"/>
  <c r="CH10738" i="6"/>
  <c r="CH10739" i="6"/>
  <c r="CH10740" i="6"/>
  <c r="CH10741" i="6"/>
  <c r="CH10742" i="6"/>
  <c r="CH10743" i="6"/>
  <c r="CH10744" i="6"/>
  <c r="CH10745" i="6"/>
  <c r="CH10746" i="6"/>
  <c r="CH10747" i="6"/>
  <c r="CH10748" i="6"/>
  <c r="CH10749" i="6"/>
  <c r="CH10750" i="6"/>
  <c r="CH10751" i="6"/>
  <c r="CH10752" i="6"/>
  <c r="CH10753" i="6"/>
  <c r="CH10754" i="6"/>
  <c r="CH10755" i="6"/>
  <c r="CH10756" i="6"/>
  <c r="CH10757" i="6"/>
  <c r="CH10758" i="6"/>
  <c r="CH10759" i="6"/>
  <c r="CH10760" i="6"/>
  <c r="CH10761" i="6"/>
  <c r="CH10762" i="6"/>
  <c r="CH10763" i="6"/>
  <c r="CH10764" i="6"/>
  <c r="CH10765" i="6"/>
  <c r="CH10766" i="6"/>
  <c r="CH10767" i="6"/>
  <c r="CH10768" i="6"/>
  <c r="CH10769" i="6"/>
  <c r="CH10770" i="6"/>
  <c r="CH10771" i="6"/>
  <c r="CH10772" i="6"/>
  <c r="CH10773" i="6"/>
  <c r="CH10774" i="6"/>
  <c r="CH10775" i="6"/>
  <c r="CH10776" i="6"/>
  <c r="CH10777" i="6"/>
  <c r="CH10778" i="6"/>
  <c r="CH10779" i="6"/>
  <c r="CH10780" i="6"/>
  <c r="CH10781" i="6"/>
  <c r="CH10782" i="6"/>
  <c r="CH10783" i="6"/>
  <c r="CH10784" i="6"/>
  <c r="CH10785" i="6"/>
  <c r="CH10786" i="6"/>
  <c r="CH10787" i="6"/>
  <c r="CH10788" i="6"/>
  <c r="CH10789" i="6"/>
  <c r="CH10790" i="6"/>
  <c r="CH10791" i="6"/>
  <c r="CH10792" i="6"/>
  <c r="CH10793" i="6"/>
  <c r="CH10794" i="6"/>
  <c r="CH10795" i="6"/>
  <c r="CH10796" i="6"/>
  <c r="CH10797" i="6"/>
  <c r="CH10798" i="6"/>
  <c r="CH10799" i="6"/>
  <c r="CH10800" i="6"/>
  <c r="CH10801" i="6"/>
  <c r="CH10802" i="6"/>
  <c r="CH10803" i="6"/>
  <c r="CH10804" i="6"/>
  <c r="CH10805" i="6"/>
  <c r="CH10806" i="6"/>
  <c r="CH10807" i="6"/>
  <c r="CH10808" i="6"/>
  <c r="CH10809" i="6"/>
  <c r="CH10810" i="6"/>
  <c r="CH10811" i="6"/>
  <c r="CH10812" i="6"/>
  <c r="CH10813" i="6"/>
  <c r="CH10814" i="6"/>
  <c r="CH10815" i="6"/>
  <c r="CH10816" i="6"/>
  <c r="CH10817" i="6"/>
  <c r="CH10818" i="6"/>
  <c r="CH10819" i="6"/>
  <c r="CH10820" i="6"/>
  <c r="CH10821" i="6"/>
  <c r="CH10822" i="6"/>
  <c r="CH10823" i="6"/>
  <c r="CH10824" i="6"/>
  <c r="CH10825" i="6"/>
  <c r="CH10826" i="6"/>
  <c r="CH10827" i="6"/>
  <c r="CH10828" i="6"/>
  <c r="CH10829" i="6"/>
  <c r="CH10830" i="6"/>
  <c r="CH10831" i="6"/>
  <c r="CH10832" i="6"/>
  <c r="CH10833" i="6"/>
  <c r="CH10834" i="6"/>
  <c r="CH10835" i="6"/>
  <c r="CH10836" i="6"/>
  <c r="CH10837" i="6"/>
  <c r="CH10838" i="6"/>
  <c r="CH10839" i="6"/>
  <c r="CH10840" i="6"/>
  <c r="CH10841" i="6"/>
  <c r="CH10842" i="6"/>
  <c r="CH10843" i="6"/>
  <c r="CH10844" i="6"/>
  <c r="CH10845" i="6"/>
  <c r="CH10846" i="6"/>
  <c r="CH10847" i="6"/>
  <c r="CH10848" i="6"/>
  <c r="CH10849" i="6"/>
  <c r="CH10850" i="6"/>
  <c r="CH10851" i="6"/>
  <c r="CH10852" i="6"/>
  <c r="CH10853" i="6"/>
  <c r="CH10854" i="6"/>
  <c r="CH10855" i="6"/>
  <c r="CH10856" i="6"/>
  <c r="CH10857" i="6"/>
  <c r="CH10858" i="6"/>
  <c r="CH10859" i="6"/>
  <c r="CH10860" i="6"/>
  <c r="CH10861" i="6"/>
  <c r="CH10862" i="6"/>
  <c r="CH10863" i="6"/>
  <c r="CH10864" i="6"/>
  <c r="CH10865" i="6"/>
  <c r="CH10866" i="6"/>
  <c r="CH10867" i="6"/>
  <c r="CH10868" i="6"/>
  <c r="CH10869" i="6"/>
  <c r="CH10870" i="6"/>
  <c r="CH10871" i="6"/>
  <c r="CH10872" i="6"/>
  <c r="CH10873" i="6"/>
  <c r="CH10874" i="6"/>
  <c r="CH10875" i="6"/>
  <c r="CH10876" i="6"/>
  <c r="CH10877" i="6"/>
  <c r="CH10878" i="6"/>
  <c r="CH10879" i="6"/>
  <c r="CH10880" i="6"/>
  <c r="CH10881" i="6"/>
  <c r="CH10882" i="6"/>
  <c r="CH10883" i="6"/>
  <c r="CH10884" i="6"/>
  <c r="CH10885" i="6"/>
  <c r="CH10886" i="6"/>
  <c r="CH10887" i="6"/>
  <c r="CH10888" i="6"/>
  <c r="CH10889" i="6"/>
  <c r="CH10890" i="6"/>
  <c r="CH10891" i="6"/>
  <c r="CH10892" i="6"/>
  <c r="CH10893" i="6"/>
  <c r="CH10894" i="6"/>
  <c r="CH10895" i="6"/>
  <c r="CH10896" i="6"/>
  <c r="CH10897" i="6"/>
  <c r="CH10898" i="6"/>
  <c r="CH10899" i="6"/>
  <c r="CH10900" i="6"/>
  <c r="CH10901" i="6"/>
  <c r="CH10902" i="6"/>
  <c r="CH10903" i="6"/>
  <c r="CH10904" i="6"/>
  <c r="CH10905" i="6"/>
  <c r="CH10906" i="6"/>
  <c r="CH10907" i="6"/>
  <c r="CH10908" i="6"/>
  <c r="CH10909" i="6"/>
  <c r="CH10910" i="6"/>
  <c r="CH10911" i="6"/>
  <c r="CH10912" i="6"/>
  <c r="CH10913" i="6"/>
  <c r="CH10914" i="6"/>
  <c r="CH10915" i="6"/>
  <c r="CH10916" i="6"/>
  <c r="CH10917" i="6"/>
  <c r="CH10918" i="6"/>
  <c r="CH10919" i="6"/>
  <c r="CH10920" i="6"/>
  <c r="CH10921" i="6"/>
  <c r="CH10922" i="6"/>
  <c r="CH10923" i="6"/>
  <c r="CH10924" i="6"/>
  <c r="CH10925" i="6"/>
  <c r="CH10926" i="6"/>
  <c r="CH10927" i="6"/>
  <c r="CH10928" i="6"/>
  <c r="CH10929" i="6"/>
  <c r="CH10930" i="6"/>
  <c r="CH10931" i="6"/>
  <c r="CH10932" i="6"/>
  <c r="CH10933" i="6"/>
  <c r="CH10934" i="6"/>
  <c r="CH10935" i="6"/>
  <c r="CH10936" i="6"/>
  <c r="CH10937" i="6"/>
  <c r="CH10938" i="6"/>
  <c r="CH10939" i="6"/>
  <c r="CH10940" i="6"/>
  <c r="CH10941" i="6"/>
  <c r="CH10942" i="6"/>
  <c r="CH10943" i="6"/>
  <c r="CH10944" i="6"/>
  <c r="CH10945" i="6"/>
  <c r="CH10946" i="6"/>
  <c r="CH10947" i="6"/>
  <c r="CH10948" i="6"/>
  <c r="CH10949" i="6"/>
  <c r="CH10950" i="6"/>
  <c r="CH10951" i="6"/>
  <c r="CH10952" i="6"/>
  <c r="CH10953" i="6"/>
  <c r="CH10954" i="6"/>
  <c r="CH10955" i="6"/>
  <c r="CH10956" i="6"/>
  <c r="CH10957" i="6"/>
  <c r="CH10958" i="6"/>
  <c r="CH10959" i="6"/>
  <c r="CH10960" i="6"/>
  <c r="CH10961" i="6"/>
  <c r="CH10962" i="6"/>
  <c r="CH10963" i="6"/>
  <c r="CH10964" i="6"/>
  <c r="CH10965" i="6"/>
  <c r="CH10966" i="6"/>
  <c r="CH10967" i="6"/>
  <c r="CH10968" i="6"/>
  <c r="CH10969" i="6"/>
  <c r="CH10970" i="6"/>
  <c r="CH10971" i="6"/>
  <c r="CH10972" i="6"/>
  <c r="CH10973" i="6"/>
  <c r="CH10974" i="6"/>
  <c r="CH10975" i="6"/>
  <c r="CH10976" i="6"/>
  <c r="CH10977" i="6"/>
  <c r="CH10978" i="6"/>
  <c r="CH10979" i="6"/>
  <c r="CH10980" i="6"/>
  <c r="CH10981" i="6"/>
  <c r="CH10982" i="6"/>
  <c r="CH10983" i="6"/>
  <c r="CH10984" i="6"/>
  <c r="CH10985" i="6"/>
  <c r="CH10986" i="6"/>
  <c r="CH10987" i="6"/>
  <c r="CH10988" i="6"/>
  <c r="CH10989" i="6"/>
  <c r="CH10990" i="6"/>
  <c r="CH10991" i="6"/>
  <c r="CH10992" i="6"/>
  <c r="CH10993" i="6"/>
  <c r="CH10994" i="6"/>
  <c r="CH10995" i="6"/>
  <c r="CH10996" i="6"/>
  <c r="CH10997" i="6"/>
  <c r="CH10998" i="6"/>
  <c r="CH10999" i="6"/>
  <c r="CH11000" i="6"/>
  <c r="CH11001" i="6"/>
  <c r="CH11002" i="6"/>
  <c r="CH11003" i="6"/>
  <c r="CH11004" i="6"/>
  <c r="CH11005" i="6"/>
  <c r="CH11006" i="6"/>
  <c r="CH11007" i="6"/>
  <c r="CH11008" i="6"/>
  <c r="CH11009" i="6"/>
  <c r="CH11010" i="6"/>
  <c r="CH11011" i="6"/>
  <c r="CH11012" i="6"/>
  <c r="CH11013" i="6"/>
  <c r="CH11014" i="6"/>
  <c r="CH11015" i="6"/>
  <c r="CH11016" i="6"/>
  <c r="CH11017" i="6"/>
  <c r="CH11018" i="6"/>
  <c r="CH11019" i="6"/>
  <c r="CH11020" i="6"/>
  <c r="CH11021" i="6"/>
  <c r="CH11022" i="6"/>
  <c r="CH11023" i="6"/>
  <c r="CH11024" i="6"/>
  <c r="CH11025" i="6"/>
  <c r="CH11026" i="6"/>
  <c r="CH11027" i="6"/>
  <c r="CH11028" i="6"/>
  <c r="CH11029" i="6"/>
  <c r="CH11030" i="6"/>
  <c r="CH11031" i="6"/>
  <c r="CH11032" i="6"/>
  <c r="CH11033" i="6"/>
  <c r="CH11034" i="6"/>
  <c r="CH11035" i="6"/>
  <c r="CH11036" i="6"/>
  <c r="CH11037" i="6"/>
  <c r="CH11038" i="6"/>
  <c r="CH11039" i="6"/>
  <c r="CH11040" i="6"/>
  <c r="CH11041" i="6"/>
  <c r="CH11042" i="6"/>
  <c r="CH11043" i="6"/>
  <c r="CH11044" i="6"/>
  <c r="CH11045" i="6"/>
  <c r="CH11046" i="6"/>
  <c r="CH11047" i="6"/>
  <c r="CH11048" i="6"/>
  <c r="CH11049" i="6"/>
  <c r="CH11050" i="6"/>
  <c r="CH11051" i="6"/>
  <c r="CH11052" i="6"/>
  <c r="CH11053" i="6"/>
  <c r="CH11054" i="6"/>
  <c r="CH11055" i="6"/>
  <c r="CH11056" i="6"/>
  <c r="CH11057" i="6"/>
  <c r="CH11058" i="6"/>
  <c r="CH11059" i="6"/>
  <c r="CH11060" i="6"/>
  <c r="CH11061" i="6"/>
  <c r="CH11062" i="6"/>
  <c r="CH11063" i="6"/>
  <c r="CH11064" i="6"/>
  <c r="CH11065" i="6"/>
  <c r="CH11066" i="6"/>
  <c r="CH11067" i="6"/>
  <c r="CH11068" i="6"/>
  <c r="CH11069" i="6"/>
  <c r="CH11070" i="6"/>
  <c r="CH11071" i="6"/>
  <c r="CH11072" i="6"/>
  <c r="CH11073" i="6"/>
  <c r="CH11074" i="6"/>
  <c r="CH11075" i="6"/>
  <c r="CH11076" i="6"/>
  <c r="CH11077" i="6"/>
  <c r="CH11078" i="6"/>
  <c r="CH11079" i="6"/>
  <c r="CH11080" i="6"/>
  <c r="CH11081" i="6"/>
  <c r="CH11082" i="6"/>
  <c r="CH11083" i="6"/>
  <c r="CH11084" i="6"/>
  <c r="CH11085" i="6"/>
  <c r="CH11086" i="6"/>
  <c r="CH11087" i="6"/>
  <c r="CH11088" i="6"/>
  <c r="CH11089" i="6"/>
  <c r="CH11090" i="6"/>
  <c r="CH11091" i="6"/>
  <c r="CH11092" i="6"/>
  <c r="CH11093" i="6"/>
  <c r="CH11094" i="6"/>
  <c r="CH11095" i="6"/>
  <c r="CH11096" i="6"/>
  <c r="CH11097" i="6"/>
  <c r="CH11098" i="6"/>
  <c r="CH11099" i="6"/>
  <c r="CH11100" i="6"/>
  <c r="CH11101" i="6"/>
  <c r="CH11102" i="6"/>
  <c r="CH11103" i="6"/>
  <c r="CH11104" i="6"/>
  <c r="CH11105" i="6"/>
  <c r="CH11106" i="6"/>
  <c r="CH11107" i="6"/>
  <c r="CH11108" i="6"/>
  <c r="CH11109" i="6"/>
  <c r="CH11110" i="6"/>
  <c r="CH11111" i="6"/>
  <c r="CH11112" i="6"/>
  <c r="CH11113" i="6"/>
  <c r="CH11114" i="6"/>
  <c r="CH11115" i="6"/>
  <c r="CH11116" i="6"/>
  <c r="CH11117" i="6"/>
  <c r="CH11118" i="6"/>
  <c r="CH11119" i="6"/>
  <c r="CH11120" i="6"/>
  <c r="CH11121" i="6"/>
  <c r="CH11122" i="6"/>
  <c r="CH11123" i="6"/>
  <c r="CH11124" i="6"/>
  <c r="CH11125" i="6"/>
  <c r="CH11126" i="6"/>
  <c r="CH11127" i="6"/>
  <c r="CH11128" i="6"/>
  <c r="CH11129" i="6"/>
  <c r="CH11130" i="6"/>
  <c r="CH11131" i="6"/>
  <c r="CH11132" i="6"/>
  <c r="CH11133" i="6"/>
  <c r="CH11134" i="6"/>
  <c r="CH11135" i="6"/>
  <c r="CH11136" i="6"/>
  <c r="CH11137" i="6"/>
  <c r="CH11138" i="6"/>
  <c r="CH11139" i="6"/>
  <c r="CH11140" i="6"/>
  <c r="CH11141" i="6"/>
  <c r="CH11142" i="6"/>
  <c r="CH11143" i="6"/>
  <c r="CH11144" i="6"/>
  <c r="CH11145" i="6"/>
  <c r="CH11146" i="6"/>
  <c r="CH11147" i="6"/>
  <c r="CH11148" i="6"/>
  <c r="CH11149" i="6"/>
  <c r="CH11150" i="6"/>
  <c r="CH11151" i="6"/>
  <c r="CH11152" i="6"/>
  <c r="CH11153" i="6"/>
  <c r="CH11154" i="6"/>
  <c r="CH11155" i="6"/>
  <c r="CH11156" i="6"/>
  <c r="CH11157" i="6"/>
  <c r="CH11158" i="6"/>
  <c r="CH11159" i="6"/>
  <c r="CH11160" i="6"/>
  <c r="CH11161" i="6"/>
  <c r="CH11162" i="6"/>
  <c r="CH11163" i="6"/>
  <c r="CH11164" i="6"/>
  <c r="CH11165" i="6"/>
  <c r="CH11166" i="6"/>
  <c r="CH11167" i="6"/>
  <c r="CH11168" i="6"/>
  <c r="CH11169" i="6"/>
  <c r="CH11170" i="6"/>
  <c r="CH11171" i="6"/>
  <c r="CH11172" i="6"/>
  <c r="CH11173" i="6"/>
  <c r="CH11174" i="6"/>
  <c r="CH11175" i="6"/>
  <c r="CH11176" i="6"/>
  <c r="CH11177" i="6"/>
  <c r="CH11178" i="6"/>
  <c r="CH11179" i="6"/>
  <c r="CH11180" i="6"/>
  <c r="CH11181" i="6"/>
  <c r="CH11182" i="6"/>
  <c r="CH11183" i="6"/>
  <c r="CH11184" i="6"/>
  <c r="CH11185" i="6"/>
  <c r="CH11186" i="6"/>
  <c r="CH11187" i="6"/>
  <c r="CH11188" i="6"/>
  <c r="CH11189" i="6"/>
  <c r="CH11190" i="6"/>
  <c r="CH11191" i="6"/>
  <c r="CH11192" i="6"/>
  <c r="CH11193" i="6"/>
  <c r="CH11194" i="6"/>
  <c r="CH11195" i="6"/>
  <c r="CH11196" i="6"/>
  <c r="CH11197" i="6"/>
  <c r="CH11198" i="6"/>
  <c r="CH11199" i="6"/>
  <c r="CH11200" i="6"/>
  <c r="CH11201" i="6"/>
  <c r="CH11202" i="6"/>
  <c r="CH11203" i="6"/>
  <c r="CH11204" i="6"/>
  <c r="CH11205" i="6"/>
  <c r="CH11206" i="6"/>
  <c r="CH11207" i="6"/>
  <c r="CH11208" i="6"/>
  <c r="CH11209" i="6"/>
  <c r="CH11210" i="6"/>
  <c r="CH11211" i="6"/>
  <c r="CH11212" i="6"/>
  <c r="CH11213" i="6"/>
  <c r="CH11214" i="6"/>
  <c r="CH11215" i="6"/>
  <c r="CH11216" i="6"/>
  <c r="CH11217" i="6"/>
  <c r="CH11218" i="6"/>
  <c r="CH11219" i="6"/>
  <c r="CH11220" i="6"/>
  <c r="CH11221" i="6"/>
  <c r="CH11222" i="6"/>
  <c r="CH11223" i="6"/>
  <c r="CH11224" i="6"/>
  <c r="CH11225" i="6"/>
  <c r="CH11226" i="6"/>
  <c r="CH11227" i="6"/>
  <c r="CH11228" i="6"/>
  <c r="CH11229" i="6"/>
  <c r="CH11230" i="6"/>
  <c r="CH11231" i="6"/>
  <c r="CH11232" i="6"/>
  <c r="CH11233" i="6"/>
  <c r="CH11234" i="6"/>
  <c r="CH11235" i="6"/>
  <c r="CH11236" i="6"/>
  <c r="CH11237" i="6"/>
  <c r="CH11238" i="6"/>
  <c r="CH11239" i="6"/>
  <c r="CH11240" i="6"/>
  <c r="CH11241" i="6"/>
  <c r="CH11242" i="6"/>
  <c r="CH11243" i="6"/>
  <c r="CH11244" i="6"/>
  <c r="CH11245" i="6"/>
  <c r="CH11246" i="6"/>
  <c r="CH11247" i="6"/>
  <c r="CH11248" i="6"/>
  <c r="CH11249" i="6"/>
  <c r="CH11250" i="6"/>
  <c r="CH11251" i="6"/>
  <c r="CH11252" i="6"/>
  <c r="CH11253" i="6"/>
  <c r="CH11254" i="6"/>
  <c r="CH11255" i="6"/>
  <c r="CH11256" i="6"/>
  <c r="CH11257" i="6"/>
  <c r="CH11258" i="6"/>
  <c r="CH11259" i="6"/>
  <c r="CH11260" i="6"/>
  <c r="CH11261" i="6"/>
  <c r="CH11262" i="6"/>
  <c r="CH11263" i="6"/>
  <c r="CH11264" i="6"/>
  <c r="CH11265" i="6"/>
  <c r="CH11266" i="6"/>
  <c r="CH11267" i="6"/>
  <c r="CH11268" i="6"/>
  <c r="CH11269" i="6"/>
  <c r="CH11270" i="6"/>
  <c r="CH11271" i="6"/>
  <c r="CH11272" i="6"/>
  <c r="CH11273" i="6"/>
  <c r="CH11274" i="6"/>
  <c r="CH11275" i="6"/>
  <c r="CH11276" i="6"/>
  <c r="CH11277" i="6"/>
  <c r="CH11278" i="6"/>
  <c r="CH11279" i="6"/>
  <c r="CH11280" i="6"/>
  <c r="CH11281" i="6"/>
  <c r="CH11282" i="6"/>
  <c r="CH11283" i="6"/>
  <c r="CH11284" i="6"/>
  <c r="CH11285" i="6"/>
  <c r="CH11286" i="6"/>
  <c r="CH11287" i="6"/>
  <c r="CH11288" i="6"/>
  <c r="CH11289" i="6"/>
  <c r="CH11290" i="6"/>
  <c r="CH11291" i="6"/>
  <c r="CH11292" i="6"/>
  <c r="CH11293" i="6"/>
  <c r="CH11294" i="6"/>
  <c r="CH11295" i="6"/>
  <c r="CH11296" i="6"/>
  <c r="CH11297" i="6"/>
  <c r="CH11298" i="6"/>
  <c r="CH11299" i="6"/>
  <c r="CH11300" i="6"/>
  <c r="CH11301" i="6"/>
  <c r="CH11302" i="6"/>
  <c r="CH11303" i="6"/>
  <c r="CH11304" i="6"/>
  <c r="CH11305" i="6"/>
  <c r="CH11306" i="6"/>
  <c r="CH11307" i="6"/>
  <c r="CH11308" i="6"/>
  <c r="CH11309" i="6"/>
  <c r="CH11310" i="6"/>
  <c r="CH11311" i="6"/>
  <c r="CH11312" i="6"/>
  <c r="CH11313" i="6"/>
  <c r="CH11314" i="6"/>
  <c r="CH11315" i="6"/>
  <c r="CH11316" i="6"/>
  <c r="CH11317" i="6"/>
  <c r="CH11318" i="6"/>
  <c r="CH11319" i="6"/>
  <c r="CH11320" i="6"/>
  <c r="CH11321" i="6"/>
  <c r="CH11322" i="6"/>
  <c r="CH11323" i="6"/>
  <c r="CH11324" i="6"/>
  <c r="CH11325" i="6"/>
  <c r="CH11326" i="6"/>
  <c r="CH11327" i="6"/>
  <c r="CH11328" i="6"/>
  <c r="CH11329" i="6"/>
  <c r="CH11330" i="6"/>
  <c r="CH11331" i="6"/>
  <c r="CH11332" i="6"/>
  <c r="CH11333" i="6"/>
  <c r="CH11334" i="6"/>
  <c r="CH11335" i="6"/>
  <c r="CH11336" i="6"/>
  <c r="CH11337" i="6"/>
  <c r="CH11338" i="6"/>
  <c r="CH11339" i="6"/>
  <c r="CH11340" i="6"/>
  <c r="CH11341" i="6"/>
  <c r="CH11342" i="6"/>
  <c r="CH11343" i="6"/>
  <c r="CH11344" i="6"/>
  <c r="CH11345" i="6"/>
  <c r="CH11346" i="6"/>
  <c r="CH11347" i="6"/>
  <c r="CH11348" i="6"/>
  <c r="CH11349" i="6"/>
  <c r="CH11350" i="6"/>
  <c r="CH11351" i="6"/>
  <c r="CH11352" i="6"/>
  <c r="CH11353" i="6"/>
  <c r="CH11354" i="6"/>
  <c r="CH11355" i="6"/>
  <c r="CH11356" i="6"/>
  <c r="CH11357" i="6"/>
  <c r="CH11358" i="6"/>
  <c r="CH11359" i="6"/>
  <c r="CH11360" i="6"/>
  <c r="CH11361" i="6"/>
  <c r="CH11362" i="6"/>
  <c r="CH11363" i="6"/>
  <c r="CH11364" i="6"/>
  <c r="CH11365" i="6"/>
  <c r="CH11366" i="6"/>
  <c r="CH11367" i="6"/>
  <c r="CH11368" i="6"/>
  <c r="CH11369" i="6"/>
  <c r="CH11370" i="6"/>
  <c r="CH11371" i="6"/>
  <c r="CH11372" i="6"/>
  <c r="CH11373" i="6"/>
  <c r="CH11374" i="6"/>
  <c r="CH11375" i="6"/>
  <c r="CH11376" i="6"/>
  <c r="CH11377" i="6"/>
  <c r="CH11378" i="6"/>
  <c r="CH11379" i="6"/>
  <c r="CH11380" i="6"/>
  <c r="CH11381" i="6"/>
  <c r="CH11382" i="6"/>
  <c r="CH11383" i="6"/>
  <c r="CH11384" i="6"/>
  <c r="CH11385" i="6"/>
  <c r="CH11386" i="6"/>
  <c r="CH11387" i="6"/>
  <c r="CH11388" i="6"/>
  <c r="CH11389" i="6"/>
  <c r="CH11390" i="6"/>
  <c r="CH11391" i="6"/>
  <c r="CH11392" i="6"/>
  <c r="CH11393" i="6"/>
  <c r="CH11394" i="6"/>
  <c r="CH11395" i="6"/>
  <c r="CH11396" i="6"/>
  <c r="CH11397" i="6"/>
  <c r="CH11398" i="6"/>
  <c r="CH11399" i="6"/>
  <c r="CH11400" i="6"/>
  <c r="CH11401" i="6"/>
  <c r="CH11402" i="6"/>
  <c r="CH11403" i="6"/>
  <c r="CH11404" i="6"/>
  <c r="CH11405" i="6"/>
  <c r="CH11406" i="6"/>
  <c r="CH11407" i="6"/>
  <c r="CH11408" i="6"/>
  <c r="CH11409" i="6"/>
  <c r="CH11410" i="6"/>
  <c r="CH11411" i="6"/>
  <c r="CH11412" i="6"/>
  <c r="CH11413" i="6"/>
  <c r="CH11414" i="6"/>
  <c r="CH11415" i="6"/>
  <c r="CH11416" i="6"/>
  <c r="CH11417" i="6"/>
  <c r="CH11418" i="6"/>
  <c r="CH11419" i="6"/>
  <c r="CH11420" i="6"/>
  <c r="CH11421" i="6"/>
  <c r="CH11422" i="6"/>
  <c r="CH11423" i="6"/>
  <c r="CH11424" i="6"/>
  <c r="CH11425" i="6"/>
  <c r="CH11426" i="6"/>
  <c r="CH11427" i="6"/>
  <c r="CH11428" i="6"/>
  <c r="CH11429" i="6"/>
  <c r="CH11430" i="6"/>
  <c r="CH11431" i="6"/>
  <c r="CH11432" i="6"/>
  <c r="CH11433" i="6"/>
  <c r="CH11434" i="6"/>
  <c r="CH11435" i="6"/>
  <c r="CH11436" i="6"/>
  <c r="CH11437" i="6"/>
  <c r="CH11438" i="6"/>
  <c r="CH11439" i="6"/>
  <c r="CH11440" i="6"/>
  <c r="CH11441" i="6"/>
  <c r="CH11442" i="6"/>
  <c r="CH11443" i="6"/>
  <c r="CH11444" i="6"/>
  <c r="CH11445" i="6"/>
  <c r="CH11446" i="6"/>
  <c r="CH11447" i="6"/>
  <c r="CH11448" i="6"/>
  <c r="CH11449" i="6"/>
  <c r="CH11450" i="6"/>
  <c r="CH11451" i="6"/>
  <c r="CH11452" i="6"/>
  <c r="CH11453" i="6"/>
  <c r="CH11454" i="6"/>
  <c r="CH11455" i="6"/>
  <c r="CH11456" i="6"/>
  <c r="CH11457" i="6"/>
  <c r="CH11458" i="6"/>
  <c r="CH11459" i="6"/>
  <c r="CH11460" i="6"/>
  <c r="CH11461" i="6"/>
  <c r="CH11462" i="6"/>
  <c r="CH11463" i="6"/>
  <c r="CH11464" i="6"/>
  <c r="CH11465" i="6"/>
  <c r="CH11466" i="6"/>
  <c r="CH11467" i="6"/>
  <c r="CH11468" i="6"/>
  <c r="CH11469" i="6"/>
  <c r="CH11470" i="6"/>
  <c r="CH11471" i="6"/>
  <c r="CH11472" i="6"/>
  <c r="CH11473" i="6"/>
  <c r="CH11474" i="6"/>
  <c r="CH11475" i="6"/>
  <c r="CH11476" i="6"/>
  <c r="CH11477" i="6"/>
  <c r="CH11478" i="6"/>
  <c r="CH11479" i="6"/>
  <c r="CH11480" i="6"/>
  <c r="CH11481" i="6"/>
  <c r="CH11482" i="6"/>
  <c r="CH11483" i="6"/>
  <c r="CH11484" i="6"/>
  <c r="CH11485" i="6"/>
  <c r="CH11486" i="6"/>
  <c r="CH11487" i="6"/>
  <c r="CH11488" i="6"/>
  <c r="CH11489" i="6"/>
  <c r="CH11490" i="6"/>
  <c r="CH11491" i="6"/>
  <c r="CH11492" i="6"/>
  <c r="CH11493" i="6"/>
  <c r="CH11494" i="6"/>
  <c r="CH11495" i="6"/>
  <c r="CH11496" i="6"/>
  <c r="CH11497" i="6"/>
  <c r="CH11498" i="6"/>
  <c r="CH11499" i="6"/>
  <c r="CH11500" i="6"/>
  <c r="CH11501" i="6"/>
  <c r="CH11502" i="6"/>
  <c r="CH11503" i="6"/>
  <c r="CH11504" i="6"/>
  <c r="CH11505" i="6"/>
  <c r="CH11506" i="6"/>
  <c r="CH11507" i="6"/>
  <c r="CH11508" i="6"/>
  <c r="CH11509" i="6"/>
  <c r="CH11510" i="6"/>
  <c r="CH11511" i="6"/>
  <c r="CH11512" i="6"/>
  <c r="CH11513" i="6"/>
  <c r="CH11514" i="6"/>
  <c r="CH11515" i="6"/>
  <c r="CH11516" i="6"/>
  <c r="CH11517" i="6"/>
  <c r="CH11518" i="6"/>
  <c r="CH11519" i="6"/>
  <c r="CH11520" i="6"/>
  <c r="CH11521" i="6"/>
  <c r="CH11522" i="6"/>
  <c r="CH11523" i="6"/>
  <c r="CH11524" i="6"/>
  <c r="CH11525" i="6"/>
  <c r="CH11526" i="6"/>
  <c r="CH11527" i="6"/>
  <c r="CH11528" i="6"/>
  <c r="CH11529" i="6"/>
  <c r="CH11530" i="6"/>
  <c r="CH11531" i="6"/>
  <c r="CH11532" i="6"/>
  <c r="CH11533" i="6"/>
  <c r="CH11534" i="6"/>
  <c r="CH11535" i="6"/>
  <c r="CH11536" i="6"/>
  <c r="CH11537" i="6"/>
  <c r="CH11538" i="6"/>
  <c r="CH11539" i="6"/>
  <c r="CH11540" i="6"/>
  <c r="CH11541" i="6"/>
  <c r="CH11542" i="6"/>
  <c r="CH11543" i="6"/>
  <c r="CH11544" i="6"/>
  <c r="CH11545" i="6"/>
  <c r="CH11546" i="6"/>
  <c r="CH11547" i="6"/>
  <c r="CH11548" i="6"/>
  <c r="CH11549" i="6"/>
  <c r="CH11550" i="6"/>
  <c r="CH11551" i="6"/>
  <c r="CH11552" i="6"/>
  <c r="CH11553" i="6"/>
  <c r="CH11554" i="6"/>
  <c r="CH11555" i="6"/>
  <c r="CH11556" i="6"/>
  <c r="CH11557" i="6"/>
  <c r="CH11558" i="6"/>
  <c r="CH11559" i="6"/>
  <c r="CH11560" i="6"/>
  <c r="CH11561" i="6"/>
  <c r="CH11562" i="6"/>
  <c r="CH11563" i="6"/>
  <c r="CH11564" i="6"/>
  <c r="CH11565" i="6"/>
  <c r="CH11566" i="6"/>
  <c r="CH11567" i="6"/>
  <c r="CH11568" i="6"/>
  <c r="CH11569" i="6"/>
  <c r="CH11570" i="6"/>
  <c r="CH11571" i="6"/>
  <c r="CH11572" i="6"/>
  <c r="CH11573" i="6"/>
  <c r="CH11574" i="6"/>
  <c r="CH11575" i="6"/>
  <c r="CH11576" i="6"/>
  <c r="CH11577" i="6"/>
  <c r="CH11578" i="6"/>
  <c r="CH11579" i="6"/>
  <c r="CH11580" i="6"/>
  <c r="CH11581" i="6"/>
  <c r="CH11582" i="6"/>
  <c r="CH11583" i="6"/>
  <c r="CH11584" i="6"/>
  <c r="CH11585" i="6"/>
  <c r="CH11586" i="6"/>
  <c r="CH11587" i="6"/>
  <c r="CH11588" i="6"/>
  <c r="CH11589" i="6"/>
  <c r="CH11590" i="6"/>
  <c r="CH11591" i="6"/>
  <c r="CH11592" i="6"/>
  <c r="CH11593" i="6"/>
  <c r="CH11594" i="6"/>
  <c r="CH11595" i="6"/>
  <c r="CH11596" i="6"/>
  <c r="CH11597" i="6"/>
  <c r="CH11598" i="6"/>
  <c r="CH11599" i="6"/>
  <c r="CH11600" i="6"/>
  <c r="CH11601" i="6"/>
  <c r="CH11602" i="6"/>
  <c r="CH11603" i="6"/>
  <c r="CH11604" i="6"/>
  <c r="CH11605" i="6"/>
  <c r="CH11606" i="6"/>
  <c r="CH11607" i="6"/>
  <c r="CH11608" i="6"/>
  <c r="CH11609" i="6"/>
  <c r="CH11610" i="6"/>
  <c r="CH11611" i="6"/>
  <c r="CH11612" i="6"/>
  <c r="CH11613" i="6"/>
  <c r="CH11614" i="6"/>
  <c r="CH11615" i="6"/>
  <c r="CH11616" i="6"/>
  <c r="CH11617" i="6"/>
  <c r="CH11618" i="6"/>
  <c r="CH11619" i="6"/>
  <c r="CH11620" i="6"/>
  <c r="CH11621" i="6"/>
  <c r="CH11622" i="6"/>
  <c r="CH11623" i="6"/>
  <c r="CH11624" i="6"/>
  <c r="CH11625" i="6"/>
  <c r="CH11626" i="6"/>
  <c r="CH11627" i="6"/>
  <c r="CH11628" i="6"/>
  <c r="CH11629" i="6"/>
  <c r="CH11630" i="6"/>
  <c r="CH11631" i="6"/>
  <c r="CH11632" i="6"/>
  <c r="CH11633" i="6"/>
  <c r="CH11634" i="6"/>
  <c r="CH11635" i="6"/>
  <c r="CH11636" i="6"/>
  <c r="CH11637" i="6"/>
  <c r="CH11638" i="6"/>
  <c r="CH11639" i="6"/>
  <c r="CH11640" i="6"/>
  <c r="CH11641" i="6"/>
  <c r="CH11642" i="6"/>
  <c r="CH11643" i="6"/>
  <c r="CH11644" i="6"/>
  <c r="CH11645" i="6"/>
  <c r="CH11646" i="6"/>
  <c r="CH11647" i="6"/>
  <c r="CH11648" i="6"/>
  <c r="CH11649" i="6"/>
  <c r="CH11650" i="6"/>
  <c r="CH11651" i="6"/>
  <c r="CH11652" i="6"/>
  <c r="CH11653" i="6"/>
  <c r="CH11654" i="6"/>
  <c r="CH11655" i="6"/>
  <c r="CH11656" i="6"/>
  <c r="CH11657" i="6"/>
  <c r="CH11658" i="6"/>
  <c r="CH11659" i="6"/>
  <c r="CH11660" i="6"/>
  <c r="CH11661" i="6"/>
  <c r="CH11662" i="6"/>
  <c r="CH11663" i="6"/>
  <c r="CH11664" i="6"/>
  <c r="CH11665" i="6"/>
  <c r="CH11666" i="6"/>
  <c r="CH11667" i="6"/>
  <c r="CH11668" i="6"/>
  <c r="CH11669" i="6"/>
  <c r="CH11670" i="6"/>
  <c r="CH11671" i="6"/>
  <c r="CH11672" i="6"/>
  <c r="CH11673" i="6"/>
  <c r="CH11674" i="6"/>
  <c r="CH11675" i="6"/>
  <c r="CH11676" i="6"/>
  <c r="CH11677" i="6"/>
  <c r="CH11678" i="6"/>
  <c r="CH11679" i="6"/>
  <c r="CH11680" i="6"/>
  <c r="CH11681" i="6"/>
  <c r="CH11682" i="6"/>
  <c r="CH11683" i="6"/>
  <c r="CH11684" i="6"/>
  <c r="CH11685" i="6"/>
  <c r="CH11686" i="6"/>
  <c r="CH11687" i="6"/>
  <c r="CH11688" i="6"/>
  <c r="CH11689" i="6"/>
  <c r="CH11690" i="6"/>
  <c r="CH11691" i="6"/>
  <c r="CH11692" i="6"/>
  <c r="CH11693" i="6"/>
  <c r="CH11694" i="6"/>
  <c r="CH11695" i="6"/>
  <c r="CH11696" i="6"/>
  <c r="CH11697" i="6"/>
  <c r="CH11698" i="6"/>
  <c r="CH11699" i="6"/>
  <c r="CH11700" i="6"/>
  <c r="CH11701" i="6"/>
  <c r="CH11702" i="6"/>
  <c r="CH11703" i="6"/>
  <c r="CH11704" i="6"/>
  <c r="CH11705" i="6"/>
  <c r="CH11706" i="6"/>
  <c r="CH11707" i="6"/>
  <c r="CH11708" i="6"/>
  <c r="CH11709" i="6"/>
  <c r="CH11710" i="6"/>
  <c r="CH11711" i="6"/>
  <c r="CH11712" i="6"/>
  <c r="CH11713" i="6"/>
  <c r="CH11714" i="6"/>
  <c r="CH11715" i="6"/>
  <c r="CH11716" i="6"/>
  <c r="CH11717" i="6"/>
  <c r="CH11718" i="6"/>
  <c r="CH11719" i="6"/>
  <c r="CH11720" i="6"/>
  <c r="CH11721" i="6"/>
  <c r="CH11722" i="6"/>
  <c r="CH11723" i="6"/>
  <c r="CH11724" i="6"/>
  <c r="CH11725" i="6"/>
  <c r="CH11726" i="6"/>
  <c r="CH11727" i="6"/>
  <c r="CH11728" i="6"/>
  <c r="CH11729" i="6"/>
  <c r="CH11730" i="6"/>
  <c r="CH11731" i="6"/>
  <c r="CH11732" i="6"/>
  <c r="CH11733" i="6"/>
  <c r="CH11734" i="6"/>
  <c r="CH11735" i="6"/>
  <c r="CH11736" i="6"/>
  <c r="CH11737" i="6"/>
  <c r="CH11738" i="6"/>
  <c r="CH11739" i="6"/>
  <c r="CH11740" i="6"/>
  <c r="CH11741" i="6"/>
  <c r="CH11742" i="6"/>
  <c r="CH11743" i="6"/>
  <c r="CH11744" i="6"/>
  <c r="CH11745" i="6"/>
  <c r="CH11746" i="6"/>
  <c r="CH11747" i="6"/>
  <c r="CH11748" i="6"/>
  <c r="CH11749" i="6"/>
  <c r="CH11750" i="6"/>
  <c r="CH11751" i="6"/>
  <c r="CH11752" i="6"/>
  <c r="CH11753" i="6"/>
  <c r="CH11754" i="6"/>
  <c r="CH11755" i="6"/>
  <c r="CH11756" i="6"/>
  <c r="CH11757" i="6"/>
  <c r="CH11758" i="6"/>
  <c r="CH11759" i="6"/>
  <c r="CH11760" i="6"/>
  <c r="CH11761" i="6"/>
  <c r="CH11762" i="6"/>
  <c r="CH11763" i="6"/>
  <c r="CH11764" i="6"/>
  <c r="CH11765" i="6"/>
  <c r="CH11766" i="6"/>
  <c r="CH11767" i="6"/>
  <c r="CH11768" i="6"/>
  <c r="CH11769" i="6"/>
  <c r="CH11770" i="6"/>
  <c r="CH11771" i="6"/>
  <c r="CH11772" i="6"/>
  <c r="CH11773" i="6"/>
  <c r="CH11774" i="6"/>
  <c r="CH11775" i="6"/>
  <c r="CH11776" i="6"/>
  <c r="CH11777" i="6"/>
  <c r="CH11778" i="6"/>
  <c r="CH11779" i="6"/>
  <c r="CH11780" i="6"/>
  <c r="CH11781" i="6"/>
  <c r="CH11782" i="6"/>
  <c r="CH11783" i="6"/>
  <c r="CH11784" i="6"/>
  <c r="CH11785" i="6"/>
  <c r="CH11786" i="6"/>
  <c r="CH11787" i="6"/>
  <c r="CH11788" i="6"/>
  <c r="CH11789" i="6"/>
  <c r="CH11790" i="6"/>
  <c r="CH11791" i="6"/>
  <c r="CH11792" i="6"/>
  <c r="CH11793" i="6"/>
  <c r="CH11794" i="6"/>
  <c r="CH11795" i="6"/>
  <c r="CH11796" i="6"/>
  <c r="CH11797" i="6"/>
  <c r="CH11798" i="6"/>
  <c r="CH11799" i="6"/>
  <c r="CH11800" i="6"/>
  <c r="CH11801" i="6"/>
  <c r="CH11802" i="6"/>
  <c r="CH11803" i="6"/>
  <c r="CH11804" i="6"/>
  <c r="CH11805" i="6"/>
  <c r="CH11806" i="6"/>
  <c r="CH11807" i="6"/>
  <c r="CH11808" i="6"/>
  <c r="CH11809" i="6"/>
  <c r="CH11810" i="6"/>
  <c r="CH11811" i="6"/>
  <c r="CH11812" i="6"/>
  <c r="CH11813" i="6"/>
  <c r="CH11814" i="6"/>
  <c r="CH11815" i="6"/>
  <c r="CH11816" i="6"/>
  <c r="CH11817" i="6"/>
  <c r="CH11818" i="6"/>
  <c r="CH11819" i="6"/>
  <c r="CH11820" i="6"/>
  <c r="CH11821" i="6"/>
  <c r="CH11822" i="6"/>
  <c r="CH11823" i="6"/>
  <c r="CH11824" i="6"/>
  <c r="CH11825" i="6"/>
  <c r="CH11826" i="6"/>
  <c r="CH11827" i="6"/>
  <c r="CH11828" i="6"/>
  <c r="CH11829" i="6"/>
  <c r="CH11830" i="6"/>
  <c r="CH11831" i="6"/>
  <c r="CH11832" i="6"/>
  <c r="CH11833" i="6"/>
  <c r="CH11834" i="6"/>
  <c r="CH11835" i="6"/>
  <c r="CH11836" i="6"/>
  <c r="CH11837" i="6"/>
  <c r="CH11838" i="6"/>
  <c r="CH11839" i="6"/>
  <c r="CH11840" i="6"/>
  <c r="CH11841" i="6"/>
  <c r="CH11842" i="6"/>
  <c r="CH11843" i="6"/>
  <c r="CH11844" i="6"/>
  <c r="CH11845" i="6"/>
  <c r="CH11846" i="6"/>
  <c r="CH11847" i="6"/>
  <c r="CH11848" i="6"/>
  <c r="CH11849" i="6"/>
  <c r="CH11850" i="6"/>
  <c r="CH11851" i="6"/>
  <c r="CH11852" i="6"/>
  <c r="CH11853" i="6"/>
  <c r="CH11854" i="6"/>
  <c r="CH11855" i="6"/>
  <c r="CH11856" i="6"/>
  <c r="CH11857" i="6"/>
  <c r="CH11858" i="6"/>
  <c r="CH11859" i="6"/>
  <c r="CH11860" i="6"/>
  <c r="CH11861" i="6"/>
  <c r="CH11862" i="6"/>
  <c r="CH11863" i="6"/>
  <c r="CH11864" i="6"/>
  <c r="CH11865" i="6"/>
  <c r="CH11866" i="6"/>
  <c r="CH11867" i="6"/>
  <c r="CH11868" i="6"/>
  <c r="CH11869" i="6"/>
  <c r="CH11870" i="6"/>
  <c r="CH11871" i="6"/>
  <c r="CH11872" i="6"/>
  <c r="CH11873" i="6"/>
  <c r="CH11874" i="6"/>
  <c r="CH11875" i="6"/>
  <c r="CH11876" i="6"/>
  <c r="CH11877" i="6"/>
  <c r="CH11878" i="6"/>
  <c r="CH11879" i="6"/>
  <c r="CH11880" i="6"/>
  <c r="CH11881" i="6"/>
  <c r="CH11882" i="6"/>
  <c r="CH11883" i="6"/>
  <c r="CH11884" i="6"/>
  <c r="CH11885" i="6"/>
  <c r="CH11886" i="6"/>
  <c r="CH11887" i="6"/>
  <c r="CH11888" i="6"/>
  <c r="CH11889" i="6"/>
  <c r="CH11890" i="6"/>
  <c r="CH11891" i="6"/>
  <c r="CH11892" i="6"/>
  <c r="CH11893" i="6"/>
  <c r="CH11894" i="6"/>
  <c r="CH11895" i="6"/>
  <c r="CH11896" i="6"/>
  <c r="CH11897" i="6"/>
  <c r="CH11898" i="6"/>
  <c r="CH11899" i="6"/>
  <c r="CH11900" i="6"/>
  <c r="CH11901" i="6"/>
  <c r="CH11902" i="6"/>
  <c r="CH11903" i="6"/>
  <c r="CH11904" i="6"/>
  <c r="CH11905" i="6"/>
  <c r="CH11906" i="6"/>
  <c r="CH11907" i="6"/>
  <c r="CH11908" i="6"/>
  <c r="CH11909" i="6"/>
  <c r="CH11910" i="6"/>
  <c r="CH11911" i="6"/>
  <c r="CH11912" i="6"/>
  <c r="CH11913" i="6"/>
  <c r="CH11914" i="6"/>
  <c r="CH11915" i="6"/>
  <c r="CH11916" i="6"/>
  <c r="CH11917" i="6"/>
  <c r="CH11918" i="6"/>
  <c r="CH11919" i="6"/>
  <c r="CH11920" i="6"/>
  <c r="CH11921" i="6"/>
  <c r="CH11922" i="6"/>
  <c r="CH11923" i="6"/>
  <c r="CH11924" i="6"/>
  <c r="CH11925" i="6"/>
  <c r="CH11926" i="6"/>
  <c r="CH11927" i="6"/>
  <c r="CH11928" i="6"/>
  <c r="CH11929" i="6"/>
  <c r="CH11930" i="6"/>
  <c r="CH11931" i="6"/>
  <c r="CH11932" i="6"/>
  <c r="CH11933" i="6"/>
  <c r="CH11934" i="6"/>
  <c r="CH11935" i="6"/>
  <c r="CH11936" i="6"/>
  <c r="CH11937" i="6"/>
  <c r="CH11938" i="6"/>
  <c r="CH11939" i="6"/>
  <c r="CH11940" i="6"/>
  <c r="CH11941" i="6"/>
  <c r="CH11942" i="6"/>
  <c r="CH11943" i="6"/>
  <c r="CH11944" i="6"/>
  <c r="CH11945" i="6"/>
  <c r="CH11946" i="6"/>
  <c r="CH11947" i="6"/>
  <c r="CH11948" i="6"/>
  <c r="CH11949" i="6"/>
  <c r="CH11950" i="6"/>
  <c r="CH11951" i="6"/>
  <c r="CH11952" i="6"/>
  <c r="CH11953" i="6"/>
  <c r="CH11954" i="6"/>
  <c r="CH11955" i="6"/>
  <c r="CH11956" i="6"/>
  <c r="CH11957" i="6"/>
  <c r="CH11958" i="6"/>
  <c r="CH11959" i="6"/>
  <c r="CH11960" i="6"/>
  <c r="CH11961" i="6"/>
  <c r="CH11962" i="6"/>
  <c r="CH11963" i="6"/>
  <c r="CH11964" i="6"/>
  <c r="CH11965" i="6"/>
  <c r="CH11966" i="6"/>
  <c r="CH11967" i="6"/>
  <c r="CH11968" i="6"/>
  <c r="CH11969" i="6"/>
  <c r="CH11970" i="6"/>
  <c r="CH11971" i="6"/>
  <c r="CH11972" i="6"/>
  <c r="CH11973" i="6"/>
  <c r="CH11974" i="6"/>
  <c r="CH11975" i="6"/>
  <c r="CH11976" i="6"/>
  <c r="CH11977" i="6"/>
  <c r="CH11978" i="6"/>
  <c r="CH11979" i="6"/>
  <c r="CH11980" i="6"/>
  <c r="CH11981" i="6"/>
  <c r="CH11982" i="6"/>
  <c r="CH11983" i="6"/>
  <c r="CH11984" i="6"/>
  <c r="CH11985" i="6"/>
  <c r="CH11986" i="6"/>
  <c r="CH11987" i="6"/>
  <c r="CH11988" i="6"/>
  <c r="CH11989" i="6"/>
  <c r="CH11990" i="6"/>
  <c r="CH11991" i="6"/>
  <c r="CH11992" i="6"/>
  <c r="CH11993" i="6"/>
  <c r="CH11994" i="6"/>
  <c r="CH11995" i="6"/>
  <c r="CH11996" i="6"/>
  <c r="CH11997" i="6"/>
  <c r="CH11998" i="6"/>
  <c r="CH11999" i="6"/>
  <c r="CH12000" i="6"/>
  <c r="CH12001" i="6"/>
  <c r="CH12002" i="6"/>
  <c r="CH12003" i="6"/>
  <c r="CH12004" i="6"/>
  <c r="CH12005" i="6"/>
  <c r="CH12006" i="6"/>
  <c r="CH12007" i="6"/>
  <c r="CH12008" i="6"/>
  <c r="CH12009" i="6"/>
  <c r="CH12010" i="6"/>
  <c r="CH12011" i="6"/>
  <c r="CH12012" i="6"/>
  <c r="CH12013" i="6"/>
  <c r="CH12014" i="6"/>
  <c r="CH12015" i="6"/>
  <c r="CH12016" i="6"/>
  <c r="CH12017" i="6"/>
  <c r="CH12018" i="6"/>
  <c r="CH12019" i="6"/>
  <c r="CH12020" i="6"/>
  <c r="CH12021" i="6"/>
  <c r="CH12022" i="6"/>
  <c r="CH12023" i="6"/>
  <c r="CH12024" i="6"/>
  <c r="CH12025" i="6"/>
  <c r="CH12026" i="6"/>
  <c r="CH12027" i="6"/>
  <c r="CH12028" i="6"/>
  <c r="CH12029" i="6"/>
  <c r="CH12030" i="6"/>
  <c r="CH12031" i="6"/>
  <c r="CH12032" i="6"/>
  <c r="CH12033" i="6"/>
  <c r="CH12034" i="6"/>
  <c r="CH12035" i="6"/>
  <c r="CH12036" i="6"/>
  <c r="CH12037" i="6"/>
  <c r="CH12038" i="6"/>
  <c r="CH12039" i="6"/>
  <c r="CH12040" i="6"/>
  <c r="CH12041" i="6"/>
  <c r="CH12042" i="6"/>
  <c r="CH12043" i="6"/>
  <c r="CH12044" i="6"/>
  <c r="CH12045" i="6"/>
  <c r="CH12046" i="6"/>
  <c r="CH12047" i="6"/>
  <c r="CH12048" i="6"/>
  <c r="CH12049" i="6"/>
  <c r="CH12050" i="6"/>
  <c r="CH12051" i="6"/>
  <c r="CH12052" i="6"/>
  <c r="CH12053" i="6"/>
  <c r="CH12054" i="6"/>
  <c r="CH12055" i="6"/>
  <c r="CH12056" i="6"/>
  <c r="CH12057" i="6"/>
  <c r="CH12058" i="6"/>
  <c r="CH12059" i="6"/>
  <c r="CH12060" i="6"/>
  <c r="CH12061" i="6"/>
  <c r="CH12062" i="6"/>
  <c r="CH12063" i="6"/>
  <c r="CH12064" i="6"/>
  <c r="CH12065" i="6"/>
  <c r="CH12066" i="6"/>
  <c r="CH12067" i="6"/>
  <c r="CH12068" i="6"/>
  <c r="CH12069" i="6"/>
  <c r="CH12070" i="6"/>
  <c r="CH12071" i="6"/>
  <c r="CH12072" i="6"/>
  <c r="CH12073" i="6"/>
  <c r="CH12074" i="6"/>
  <c r="CH12075" i="6"/>
  <c r="CH12076" i="6"/>
  <c r="CH12077" i="6"/>
  <c r="CH12078" i="6"/>
  <c r="CH12079" i="6"/>
  <c r="CH12080" i="6"/>
  <c r="CH12081" i="6"/>
  <c r="CH12082" i="6"/>
  <c r="CH12083" i="6"/>
  <c r="CH12084" i="6"/>
  <c r="CH12085" i="6"/>
  <c r="CH12086" i="6"/>
  <c r="CH12087" i="6"/>
  <c r="CH12088" i="6"/>
  <c r="CH12089" i="6"/>
  <c r="CH12090" i="6"/>
  <c r="CH12091" i="6"/>
  <c r="CH12092" i="6"/>
  <c r="CH12093" i="6"/>
  <c r="CH12094" i="6"/>
  <c r="CH12095" i="6"/>
  <c r="CH12096" i="6"/>
  <c r="CH12097" i="6"/>
  <c r="CH12098" i="6"/>
  <c r="CH12099" i="6"/>
  <c r="CH12100" i="6"/>
  <c r="CH12101" i="6"/>
  <c r="CH12102" i="6"/>
  <c r="CH12103" i="6"/>
  <c r="CH12104" i="6"/>
  <c r="CH12105" i="6"/>
  <c r="CH12106" i="6"/>
  <c r="CH12107" i="6"/>
  <c r="CH12108" i="6"/>
  <c r="CH12109" i="6"/>
  <c r="CH12110" i="6"/>
  <c r="CH12111" i="6"/>
  <c r="CH12112" i="6"/>
  <c r="CH12113" i="6"/>
  <c r="CH12114" i="6"/>
  <c r="CH12115" i="6"/>
  <c r="CH12116" i="6"/>
  <c r="CH12117" i="6"/>
  <c r="CH12118" i="6"/>
  <c r="CH12119" i="6"/>
  <c r="CH12120" i="6"/>
  <c r="CH12121" i="6"/>
  <c r="CH12122" i="6"/>
  <c r="CH12123" i="6"/>
  <c r="CH12124" i="6"/>
  <c r="CH12125" i="6"/>
  <c r="CH12126" i="6"/>
  <c r="CH12127" i="6"/>
  <c r="CH12128" i="6"/>
  <c r="CH12129" i="6"/>
  <c r="CH12130" i="6"/>
  <c r="CH12131" i="6"/>
  <c r="CH12132" i="6"/>
  <c r="CH12133" i="6"/>
  <c r="CH12134" i="6"/>
  <c r="CH12135" i="6"/>
  <c r="CH12136" i="6"/>
  <c r="CH12137" i="6"/>
  <c r="CH12138" i="6"/>
  <c r="CH12139" i="6"/>
  <c r="CH12140" i="6"/>
  <c r="CH12141" i="6"/>
  <c r="CH12142" i="6"/>
  <c r="CH12143" i="6"/>
  <c r="CH12144" i="6"/>
  <c r="CH12145" i="6"/>
  <c r="CH12146" i="6"/>
  <c r="CH12147" i="6"/>
  <c r="CH12148" i="6"/>
  <c r="CH12149" i="6"/>
  <c r="CH12150" i="6"/>
  <c r="CH12151" i="6"/>
  <c r="CH12152" i="6"/>
  <c r="CH12153" i="6"/>
  <c r="CH12154" i="6"/>
  <c r="CH12155" i="6"/>
  <c r="CH12156" i="6"/>
  <c r="CH12157" i="6"/>
  <c r="CH12158" i="6"/>
  <c r="CH12159" i="6"/>
  <c r="CH12160" i="6"/>
  <c r="CH12161" i="6"/>
  <c r="CH12162" i="6"/>
  <c r="CH12163" i="6"/>
  <c r="CH12164" i="6"/>
  <c r="CH12165" i="6"/>
  <c r="CH12166" i="6"/>
  <c r="CH12167" i="6"/>
  <c r="CH12168" i="6"/>
  <c r="CH12169" i="6"/>
  <c r="CH12170" i="6"/>
  <c r="CH12171" i="6"/>
  <c r="CH12172" i="6"/>
  <c r="CH12173" i="6"/>
  <c r="CH12174" i="6"/>
  <c r="CH12175" i="6"/>
  <c r="CH12176" i="6"/>
  <c r="CH12177" i="6"/>
  <c r="CH12178" i="6"/>
  <c r="CH12179" i="6"/>
  <c r="CH12180" i="6"/>
  <c r="CH12181" i="6"/>
  <c r="CH12182" i="6"/>
  <c r="CH12183" i="6"/>
  <c r="CH12184" i="6"/>
  <c r="CH12185" i="6"/>
  <c r="CH12186" i="6"/>
  <c r="CH12187" i="6"/>
  <c r="CH12188" i="6"/>
  <c r="CH12189" i="6"/>
  <c r="CH12190" i="6"/>
  <c r="CH12191" i="6"/>
  <c r="CH12192" i="6"/>
  <c r="CH12193" i="6"/>
  <c r="CH12194" i="6"/>
  <c r="CH12195" i="6"/>
  <c r="CH12196" i="6"/>
  <c r="CH12197" i="6"/>
  <c r="CH12198" i="6"/>
  <c r="CH12199" i="6"/>
  <c r="CH12200" i="6"/>
  <c r="CH12201" i="6"/>
  <c r="CH12202" i="6"/>
  <c r="CH12203" i="6"/>
  <c r="CH12204" i="6"/>
  <c r="CH12205" i="6"/>
  <c r="CH12206" i="6"/>
  <c r="CH12207" i="6"/>
  <c r="CH12208" i="6"/>
  <c r="CH12209" i="6"/>
  <c r="CH12210" i="6"/>
  <c r="CH12211" i="6"/>
  <c r="CH12212" i="6"/>
  <c r="CH12213" i="6"/>
  <c r="CH12214" i="6"/>
  <c r="CH12215" i="6"/>
  <c r="CH12216" i="6"/>
  <c r="CH12217" i="6"/>
  <c r="CH12218" i="6"/>
  <c r="CH12219" i="6"/>
  <c r="CH12220" i="6"/>
  <c r="CH12221" i="6"/>
  <c r="CH12222" i="6"/>
  <c r="CH12223" i="6"/>
  <c r="CH12224" i="6"/>
  <c r="CH12225" i="6"/>
  <c r="CH12226" i="6"/>
  <c r="CH12227" i="6"/>
  <c r="CH12228" i="6"/>
  <c r="CH12229" i="6"/>
  <c r="CH12230" i="6"/>
  <c r="CH12231" i="6"/>
  <c r="CH12232" i="6"/>
  <c r="CH12233" i="6"/>
  <c r="CH12234" i="6"/>
  <c r="CH12235" i="6"/>
  <c r="CH12236" i="6"/>
  <c r="CH12237" i="6"/>
  <c r="CH12238" i="6"/>
  <c r="CH12239" i="6"/>
  <c r="CH12240" i="6"/>
  <c r="CH12241" i="6"/>
  <c r="CH12242" i="6"/>
  <c r="CH12243" i="6"/>
  <c r="CH12244" i="6"/>
  <c r="CH12245" i="6"/>
  <c r="CH12246" i="6"/>
  <c r="CH12247" i="6"/>
  <c r="CH12248" i="6"/>
  <c r="CH12249" i="6"/>
  <c r="CH12250" i="6"/>
  <c r="CH12251" i="6"/>
  <c r="CH12252" i="6"/>
  <c r="CH12253" i="6"/>
  <c r="CH12254" i="6"/>
  <c r="CH12255" i="6"/>
  <c r="CH12256" i="6"/>
  <c r="CH12257" i="6"/>
  <c r="CH12258" i="6"/>
  <c r="CH12259" i="6"/>
  <c r="CH12260" i="6"/>
  <c r="CH12261" i="6"/>
  <c r="CH12262" i="6"/>
  <c r="CH12263" i="6"/>
  <c r="CH12264" i="6"/>
  <c r="CH12265" i="6"/>
  <c r="CH12266" i="6"/>
  <c r="CH12267" i="6"/>
  <c r="CH12268" i="6"/>
  <c r="CH12269" i="6"/>
  <c r="CH12270" i="6"/>
  <c r="CH12271" i="6"/>
  <c r="CH12272" i="6"/>
  <c r="CH12273" i="6"/>
  <c r="CH12274" i="6"/>
  <c r="CH12275" i="6"/>
  <c r="CH12276" i="6"/>
  <c r="CH12277" i="6"/>
  <c r="CH12278" i="6"/>
  <c r="CH12279" i="6"/>
  <c r="CH12280" i="6"/>
  <c r="CH12281" i="6"/>
  <c r="CH12282" i="6"/>
  <c r="CH12283" i="6"/>
  <c r="CH12284" i="6"/>
  <c r="CH12285" i="6"/>
  <c r="CH12286" i="6"/>
  <c r="CH12287" i="6"/>
  <c r="CH12288" i="6"/>
  <c r="CH12289" i="6"/>
  <c r="CH12290" i="6"/>
  <c r="CH12291" i="6"/>
  <c r="CH12292" i="6"/>
  <c r="CH12293" i="6"/>
  <c r="CH12294" i="6"/>
  <c r="CH12295" i="6"/>
  <c r="CH12296" i="6"/>
  <c r="CH12297" i="6"/>
  <c r="CH12298" i="6"/>
  <c r="CH12299" i="6"/>
  <c r="CH12300" i="6"/>
  <c r="CH12301" i="6"/>
  <c r="CH12302" i="6"/>
  <c r="CH12303" i="6"/>
  <c r="CH12304" i="6"/>
  <c r="CH12305" i="6"/>
  <c r="CH12306" i="6"/>
  <c r="CH12307" i="6"/>
  <c r="CH12308" i="6"/>
  <c r="CH12309" i="6"/>
  <c r="CH12310" i="6"/>
  <c r="CH12311" i="6"/>
  <c r="CH12312" i="6"/>
  <c r="CH12313" i="6"/>
  <c r="CH12314" i="6"/>
  <c r="CH12315" i="6"/>
  <c r="CH12316" i="6"/>
  <c r="CH12317" i="6"/>
  <c r="CH12318" i="6"/>
  <c r="CH12319" i="6"/>
  <c r="CH12320" i="6"/>
  <c r="CH12321" i="6"/>
  <c r="CH12322" i="6"/>
  <c r="CH12323" i="6"/>
  <c r="CH12324" i="6"/>
  <c r="CH12325" i="6"/>
  <c r="CH12326" i="6"/>
  <c r="CH12327" i="6"/>
  <c r="CH12328" i="6"/>
  <c r="CH12329" i="6"/>
  <c r="CH12330" i="6"/>
  <c r="CH12331" i="6"/>
  <c r="CH12332" i="6"/>
  <c r="CH12333" i="6"/>
  <c r="CH12334" i="6"/>
  <c r="CH12335" i="6"/>
  <c r="CH12336" i="6"/>
  <c r="CH12337" i="6"/>
  <c r="CH12338" i="6"/>
  <c r="CH12339" i="6"/>
  <c r="CH12340" i="6"/>
  <c r="CH12341" i="6"/>
  <c r="CH12342" i="6"/>
  <c r="CH12343" i="6"/>
  <c r="CH12344" i="6"/>
  <c r="CH12345" i="6"/>
  <c r="CH12346" i="6"/>
  <c r="CH12347" i="6"/>
  <c r="CH12348" i="6"/>
  <c r="CH12349" i="6"/>
  <c r="CH12350" i="6"/>
  <c r="CH12351" i="6"/>
  <c r="CH12352" i="6"/>
  <c r="CH12353" i="6"/>
  <c r="CH12354" i="6"/>
  <c r="CH12355" i="6"/>
  <c r="CH12356" i="6"/>
  <c r="CH12357" i="6"/>
  <c r="CH12358" i="6"/>
  <c r="CH12359" i="6"/>
  <c r="CH12360" i="6"/>
  <c r="CH12361" i="6"/>
  <c r="CH12362" i="6"/>
  <c r="CH12363" i="6"/>
  <c r="CH12364" i="6"/>
  <c r="CH12365" i="6"/>
  <c r="CH12366" i="6"/>
  <c r="CH12367" i="6"/>
  <c r="CH12368" i="6"/>
  <c r="CH12369" i="6"/>
  <c r="CH12370" i="6"/>
  <c r="CH12371" i="6"/>
  <c r="CH12372" i="6"/>
  <c r="CH12373" i="6"/>
  <c r="CH12374" i="6"/>
  <c r="CH12375" i="6"/>
  <c r="CH12376" i="6"/>
  <c r="CH12377" i="6"/>
  <c r="CH12378" i="6"/>
  <c r="CH12379" i="6"/>
  <c r="CH12380" i="6"/>
  <c r="CH12381" i="6"/>
  <c r="CH12382" i="6"/>
  <c r="CH12383" i="6"/>
  <c r="CH12384" i="6"/>
  <c r="CH12385" i="6"/>
  <c r="CH12386" i="6"/>
  <c r="CH12387" i="6"/>
  <c r="CH12388" i="6"/>
  <c r="CH12389" i="6"/>
  <c r="CH12390" i="6"/>
  <c r="CH12391" i="6"/>
  <c r="CH12392" i="6"/>
  <c r="CH12393" i="6"/>
  <c r="CH12394" i="6"/>
  <c r="CH12395" i="6"/>
  <c r="CH12396" i="6"/>
  <c r="CH12397" i="6"/>
  <c r="CH12398" i="6"/>
  <c r="CH12399" i="6"/>
  <c r="CH12400" i="6"/>
  <c r="CH12401" i="6"/>
  <c r="CH12402" i="6"/>
  <c r="CH12403" i="6"/>
  <c r="CH12404" i="6"/>
  <c r="CH12405" i="6"/>
  <c r="CH12406" i="6"/>
  <c r="CH12407" i="6"/>
  <c r="CH12408" i="6"/>
  <c r="CH12409" i="6"/>
  <c r="CH12410" i="6"/>
  <c r="CH12411" i="6"/>
  <c r="CH12412" i="6"/>
  <c r="CH12413" i="6"/>
  <c r="CH12414" i="6"/>
  <c r="CH12415" i="6"/>
  <c r="CH12416" i="6"/>
  <c r="CH12417" i="6"/>
  <c r="CH12418" i="6"/>
  <c r="CH12419" i="6"/>
  <c r="CH12420" i="6"/>
  <c r="CH12421" i="6"/>
  <c r="CH12422" i="6"/>
  <c r="CH12423" i="6"/>
  <c r="CH12424" i="6"/>
  <c r="CH12425" i="6"/>
  <c r="CH12426" i="6"/>
  <c r="CH12427" i="6"/>
  <c r="CH12428" i="6"/>
  <c r="CH12429" i="6"/>
  <c r="CH12430" i="6"/>
  <c r="CH12431" i="6"/>
  <c r="CH12432" i="6"/>
  <c r="CH12433" i="6"/>
  <c r="CH12434" i="6"/>
  <c r="CH12435" i="6"/>
  <c r="CH12436" i="6"/>
  <c r="CH12437" i="6"/>
  <c r="CH12438" i="6"/>
  <c r="CH12439" i="6"/>
  <c r="CH12440" i="6"/>
  <c r="CH12441" i="6"/>
  <c r="CH12442" i="6"/>
  <c r="CH12443" i="6"/>
  <c r="CH12444" i="6"/>
  <c r="CH12445" i="6"/>
  <c r="CH12446" i="6"/>
  <c r="CH12447" i="6"/>
  <c r="CH12448" i="6"/>
  <c r="CH12449" i="6"/>
  <c r="CH12450" i="6"/>
  <c r="CH12451" i="6"/>
  <c r="CH12452" i="6"/>
  <c r="CH12453" i="6"/>
  <c r="CH12454" i="6"/>
  <c r="CH12455" i="6"/>
  <c r="CH12456" i="6"/>
  <c r="CH12457" i="6"/>
  <c r="CH12458" i="6"/>
  <c r="CH12459" i="6"/>
  <c r="CH12460" i="6"/>
  <c r="CH12461" i="6"/>
  <c r="CH12462" i="6"/>
  <c r="CH12463" i="6"/>
  <c r="CH12464" i="6"/>
  <c r="CH12465" i="6"/>
  <c r="CH12466" i="6"/>
  <c r="CH12467" i="6"/>
  <c r="CH12468" i="6"/>
  <c r="CH12469" i="6"/>
  <c r="CH12470" i="6"/>
  <c r="CH12471" i="6"/>
  <c r="CH12472" i="6"/>
  <c r="CH12473" i="6"/>
  <c r="CH12474" i="6"/>
  <c r="CH12475" i="6"/>
  <c r="CH12476" i="6"/>
  <c r="CH12477" i="6"/>
  <c r="CH12478" i="6"/>
  <c r="CH12479" i="6"/>
  <c r="CH12480" i="6"/>
  <c r="CH12481" i="6"/>
  <c r="CH12482" i="6"/>
  <c r="CH12483" i="6"/>
  <c r="CH12484" i="6"/>
  <c r="CH12485" i="6"/>
  <c r="CH12486" i="6"/>
  <c r="CH12487" i="6"/>
  <c r="CH12488" i="6"/>
  <c r="CH12489" i="6"/>
  <c r="CH12490" i="6"/>
  <c r="CH12491" i="6"/>
  <c r="CH12492" i="6"/>
  <c r="CH12493" i="6"/>
  <c r="CH12494" i="6"/>
  <c r="CH12495" i="6"/>
  <c r="CH12496" i="6"/>
  <c r="CH12497" i="6"/>
  <c r="CH12498" i="6"/>
  <c r="CH12499" i="6"/>
  <c r="CH12500" i="6"/>
  <c r="CH12501" i="6"/>
  <c r="CH12502" i="6"/>
  <c r="CH12503" i="6"/>
  <c r="CH12504" i="6"/>
  <c r="CH12505" i="6"/>
  <c r="CH12506" i="6"/>
  <c r="CH12507" i="6"/>
  <c r="CH12508" i="6"/>
  <c r="CH12509" i="6"/>
  <c r="CH12510" i="6"/>
  <c r="CH12511" i="6"/>
  <c r="CH12512" i="6"/>
  <c r="CH12513" i="6"/>
  <c r="CH12514" i="6"/>
  <c r="CH12515" i="6"/>
  <c r="CH12516" i="6"/>
  <c r="CH12517" i="6"/>
  <c r="CH12518" i="6"/>
  <c r="CH12519" i="6"/>
  <c r="CH12520" i="6"/>
  <c r="CH12521" i="6"/>
  <c r="CH12522" i="6"/>
  <c r="CH12523" i="6"/>
  <c r="CH12524" i="6"/>
  <c r="CH12525" i="6"/>
  <c r="CH12526" i="6"/>
  <c r="CH12527" i="6"/>
  <c r="CH12528" i="6"/>
  <c r="CH12529" i="6"/>
  <c r="CH12530" i="6"/>
  <c r="CH12531" i="6"/>
  <c r="CH12532" i="6"/>
  <c r="CH12533" i="6"/>
  <c r="CH12534" i="6"/>
  <c r="CH12535" i="6"/>
  <c r="CH12536" i="6"/>
  <c r="CH12537" i="6"/>
  <c r="CH12538" i="6"/>
  <c r="CH12539" i="6"/>
  <c r="CH12540" i="6"/>
  <c r="CH12541" i="6"/>
  <c r="CH12542" i="6"/>
  <c r="CH12543" i="6"/>
  <c r="CH12544" i="6"/>
  <c r="CH12545" i="6"/>
  <c r="CH12546" i="6"/>
  <c r="CH12547" i="6"/>
  <c r="CH12548" i="6"/>
  <c r="CH12549" i="6"/>
  <c r="CH12550" i="6"/>
  <c r="CH12551" i="6"/>
  <c r="CH12552" i="6"/>
  <c r="CH12553" i="6"/>
  <c r="CH12554" i="6"/>
  <c r="CH12555" i="6"/>
  <c r="CH12556" i="6"/>
  <c r="CH12557" i="6"/>
  <c r="CH12558" i="6"/>
  <c r="CH12559" i="6"/>
  <c r="CH12560" i="6"/>
  <c r="CH12561" i="6"/>
  <c r="CH12562" i="6"/>
  <c r="CH12563" i="6"/>
  <c r="CH12564" i="6"/>
  <c r="CH12565" i="6"/>
  <c r="CH12566" i="6"/>
  <c r="CH12567" i="6"/>
  <c r="CH12568" i="6"/>
  <c r="CH12569" i="6"/>
  <c r="CH12570" i="6"/>
  <c r="CH12571" i="6"/>
  <c r="CH12572" i="6"/>
  <c r="CH12573" i="6"/>
  <c r="CH12574" i="6"/>
  <c r="CH12575" i="6"/>
  <c r="CH12576" i="6"/>
  <c r="CH12577" i="6"/>
  <c r="CH12578" i="6"/>
  <c r="CH12579" i="6"/>
  <c r="CH12580" i="6"/>
  <c r="CH12581" i="6"/>
  <c r="CH12582" i="6"/>
  <c r="CH12583" i="6"/>
  <c r="CH12584" i="6"/>
  <c r="CH12585" i="6"/>
  <c r="CH12586" i="6"/>
  <c r="CH12587" i="6"/>
  <c r="CH12588" i="6"/>
  <c r="CH12589" i="6"/>
  <c r="CH12590" i="6"/>
  <c r="CH12591" i="6"/>
  <c r="CH12592" i="6"/>
  <c r="CH12593" i="6"/>
  <c r="CH12594" i="6"/>
  <c r="CH12595" i="6"/>
  <c r="CH12596" i="6"/>
  <c r="CH12597" i="6"/>
  <c r="CH12598" i="6"/>
  <c r="CH12599" i="6"/>
  <c r="CH12600" i="6"/>
  <c r="CH12601" i="6"/>
  <c r="CH12602" i="6"/>
  <c r="CH12603" i="6"/>
  <c r="CH12604" i="6"/>
  <c r="CH12605" i="6"/>
  <c r="CH12606" i="6"/>
  <c r="CH12607" i="6"/>
  <c r="CH12608" i="6"/>
  <c r="CH12609" i="6"/>
  <c r="CH12610" i="6"/>
  <c r="CH12611" i="6"/>
  <c r="CH12612" i="6"/>
  <c r="CH12613" i="6"/>
  <c r="CH12614" i="6"/>
  <c r="CH12615" i="6"/>
  <c r="CH12616" i="6"/>
  <c r="CH12617" i="6"/>
  <c r="CH12618" i="6"/>
  <c r="CH12619" i="6"/>
  <c r="CH12620" i="6"/>
  <c r="CH12621" i="6"/>
  <c r="CH12622" i="6"/>
  <c r="CH12623" i="6"/>
  <c r="CH12624" i="6"/>
  <c r="CH12625" i="6"/>
  <c r="CH12626" i="6"/>
  <c r="CH12627" i="6"/>
  <c r="CH12628" i="6"/>
  <c r="CH12629" i="6"/>
  <c r="CH12630" i="6"/>
  <c r="CH12631" i="6"/>
  <c r="CH12632" i="6"/>
  <c r="CH12633" i="6"/>
  <c r="CH12634" i="6"/>
  <c r="CH12635" i="6"/>
  <c r="CH12636" i="6"/>
  <c r="CH12637" i="6"/>
  <c r="CH12638" i="6"/>
  <c r="CH12639" i="6"/>
  <c r="CH12640" i="6"/>
  <c r="CH12641" i="6"/>
  <c r="CH12642" i="6"/>
  <c r="CH12643" i="6"/>
  <c r="CH12644" i="6"/>
  <c r="CH12645" i="6"/>
  <c r="CH12646" i="6"/>
  <c r="CH12647" i="6"/>
  <c r="CH12648" i="6"/>
  <c r="CH12649" i="6"/>
  <c r="CH12650" i="6"/>
  <c r="CH12651" i="6"/>
  <c r="CH12652" i="6"/>
  <c r="CH12653" i="6"/>
  <c r="CH12654" i="6"/>
  <c r="CH12655" i="6"/>
  <c r="CH12656" i="6"/>
  <c r="CH12657" i="6"/>
  <c r="CH12658" i="6"/>
  <c r="CH12659" i="6"/>
  <c r="CH12660" i="6"/>
  <c r="CH12661" i="6"/>
  <c r="CH12662" i="6"/>
  <c r="CH12663" i="6"/>
  <c r="CH12664" i="6"/>
  <c r="CH12665" i="6"/>
  <c r="CH12666" i="6"/>
  <c r="CH12667" i="6"/>
  <c r="CH12668" i="6"/>
  <c r="CH12669" i="6"/>
  <c r="CH12670" i="6"/>
  <c r="CH12671" i="6"/>
  <c r="CH12672" i="6"/>
  <c r="CH12673" i="6"/>
  <c r="CH12674" i="6"/>
  <c r="CH12675" i="6"/>
  <c r="CH12676" i="6"/>
  <c r="CH12677" i="6"/>
  <c r="CH12678" i="6"/>
  <c r="CH12679" i="6"/>
  <c r="CH12680" i="6"/>
  <c r="CH12681" i="6"/>
  <c r="CH12682" i="6"/>
  <c r="CH12683" i="6"/>
  <c r="CH12684" i="6"/>
  <c r="CH12685" i="6"/>
  <c r="CH12686" i="6"/>
  <c r="CH12687" i="6"/>
  <c r="CH12688" i="6"/>
  <c r="CH12689" i="6"/>
  <c r="CH12690" i="6"/>
  <c r="CH12691" i="6"/>
  <c r="CH12692" i="6"/>
  <c r="CH12693" i="6"/>
  <c r="CH12694" i="6"/>
  <c r="CH12695" i="6"/>
  <c r="CH12696" i="6"/>
  <c r="CH12697" i="6"/>
  <c r="CH12698" i="6"/>
  <c r="CH12699" i="6"/>
  <c r="CH12700" i="6"/>
  <c r="CH12701" i="6"/>
  <c r="CH12702" i="6"/>
  <c r="CH12703" i="6"/>
  <c r="CH12704" i="6"/>
  <c r="CH12705" i="6"/>
  <c r="CH12706" i="6"/>
  <c r="CH12707" i="6"/>
  <c r="CH12708" i="6"/>
  <c r="CH12709" i="6"/>
  <c r="CH12710" i="6"/>
  <c r="CH12711" i="6"/>
  <c r="CH12712" i="6"/>
  <c r="CH12713" i="6"/>
  <c r="CH12714" i="6"/>
  <c r="CH12715" i="6"/>
  <c r="CH12716" i="6"/>
  <c r="CH12717" i="6"/>
  <c r="CH12718" i="6"/>
  <c r="CH12719" i="6"/>
  <c r="CH12720" i="6"/>
  <c r="CH12721" i="6"/>
  <c r="CH12722" i="6"/>
  <c r="CH12723" i="6"/>
  <c r="CH12724" i="6"/>
  <c r="CH12725" i="6"/>
  <c r="CH12726" i="6"/>
  <c r="CH12727" i="6"/>
  <c r="CH12728" i="6"/>
  <c r="CH12729" i="6"/>
  <c r="CH12730" i="6"/>
  <c r="CH12731" i="6"/>
  <c r="CH12732" i="6"/>
  <c r="CH12733" i="6"/>
  <c r="CH12734" i="6"/>
  <c r="CH12735" i="6"/>
  <c r="CH12736" i="6"/>
  <c r="CH12737" i="6"/>
  <c r="CH12738" i="6"/>
  <c r="CH12739" i="6"/>
  <c r="CH12740" i="6"/>
  <c r="CH12741" i="6"/>
  <c r="CH12742" i="6"/>
  <c r="CH12743" i="6"/>
  <c r="CH12744" i="6"/>
  <c r="CH12745" i="6"/>
  <c r="CH12746" i="6"/>
  <c r="CH12747" i="6"/>
  <c r="CH12748" i="6"/>
  <c r="CH12749" i="6"/>
  <c r="CH12750" i="6"/>
  <c r="CH12751" i="6"/>
  <c r="CH12752" i="6"/>
  <c r="CH12753" i="6"/>
  <c r="CH12754" i="6"/>
  <c r="CH12755" i="6"/>
  <c r="CH12756" i="6"/>
  <c r="CH12757" i="6"/>
  <c r="CH12758" i="6"/>
  <c r="CH12759" i="6"/>
  <c r="CH12760" i="6"/>
  <c r="CH12761" i="6"/>
  <c r="CH12762" i="6"/>
  <c r="CH12763" i="6"/>
  <c r="CH12764" i="6"/>
  <c r="CH12765" i="6"/>
  <c r="CH12766" i="6"/>
  <c r="CH12767" i="6"/>
  <c r="CH12768" i="6"/>
  <c r="CH12769" i="6"/>
  <c r="CH12770" i="6"/>
  <c r="CH12771" i="6"/>
  <c r="CH12772" i="6"/>
  <c r="CH12773" i="6"/>
  <c r="CH12774" i="6"/>
  <c r="CH12775" i="6"/>
  <c r="CH12776" i="6"/>
  <c r="CH12777" i="6"/>
  <c r="CH12778" i="6"/>
  <c r="CH12779" i="6"/>
  <c r="CH12780" i="6"/>
  <c r="CH12781" i="6"/>
  <c r="CH12782" i="6"/>
  <c r="CH12783" i="6"/>
  <c r="CH12784" i="6"/>
  <c r="CH12785" i="6"/>
  <c r="CH12786" i="6"/>
  <c r="CH12787" i="6"/>
  <c r="CH12788" i="6"/>
  <c r="CH12789" i="6"/>
  <c r="CH12790" i="6"/>
  <c r="CH12791" i="6"/>
  <c r="CH12792" i="6"/>
  <c r="CH12793" i="6"/>
  <c r="CH12794" i="6"/>
  <c r="CH12795" i="6"/>
  <c r="CH12796" i="6"/>
  <c r="CH12797" i="6"/>
  <c r="CH12798" i="6"/>
  <c r="CH12799" i="6"/>
  <c r="CH12800" i="6"/>
  <c r="CH12801" i="6"/>
  <c r="CH12802" i="6"/>
  <c r="CH12803" i="6"/>
  <c r="CH12804" i="6"/>
  <c r="CH12805" i="6"/>
  <c r="CH12806" i="6"/>
  <c r="CH12807" i="6"/>
  <c r="CH12808" i="6"/>
  <c r="CH12809" i="6"/>
  <c r="CH12810" i="6"/>
  <c r="CH12811" i="6"/>
  <c r="CH12812" i="6"/>
  <c r="CH12813" i="6"/>
  <c r="CH12814" i="6"/>
  <c r="CH12815" i="6"/>
  <c r="CH12816" i="6"/>
  <c r="CH12817" i="6"/>
  <c r="CH12818" i="6"/>
  <c r="CH12819" i="6"/>
  <c r="CH12820" i="6"/>
  <c r="CH12821" i="6"/>
  <c r="CH12822" i="6"/>
  <c r="CH12823" i="6"/>
  <c r="CH12824" i="6"/>
  <c r="CH12825" i="6"/>
  <c r="CH12826" i="6"/>
  <c r="CH12827" i="6"/>
  <c r="CH12828" i="6"/>
  <c r="CH12829" i="6"/>
  <c r="CH12830" i="6"/>
  <c r="CH12831" i="6"/>
  <c r="CH12832" i="6"/>
  <c r="CH12833" i="6"/>
  <c r="CH12834" i="6"/>
  <c r="CH12835" i="6"/>
  <c r="CH12836" i="6"/>
  <c r="CH12837" i="6"/>
  <c r="CH12838" i="6"/>
  <c r="CH12839" i="6"/>
  <c r="CH12840" i="6"/>
  <c r="CH12841" i="6"/>
  <c r="CH12842" i="6"/>
  <c r="CH12843" i="6"/>
  <c r="CH12844" i="6"/>
  <c r="CH12845" i="6"/>
  <c r="CH12846" i="6"/>
  <c r="CH12847" i="6"/>
  <c r="CH12848" i="6"/>
  <c r="CH12849" i="6"/>
  <c r="CH12850" i="6"/>
  <c r="CH12851" i="6"/>
  <c r="CH12852" i="6"/>
  <c r="CH12853" i="6"/>
  <c r="CH12854" i="6"/>
  <c r="CH12855" i="6"/>
  <c r="CH12856" i="6"/>
  <c r="CH12857" i="6"/>
  <c r="CH12858" i="6"/>
  <c r="CH12859" i="6"/>
  <c r="CH12860" i="6"/>
  <c r="CH12861" i="6"/>
  <c r="CH12862" i="6"/>
  <c r="CH12863" i="6"/>
  <c r="CH12864" i="6"/>
  <c r="CH12865" i="6"/>
  <c r="CH12866" i="6"/>
  <c r="CH12867" i="6"/>
  <c r="CH12868" i="6"/>
  <c r="CH12869" i="6"/>
  <c r="CH12870" i="6"/>
  <c r="CH12871" i="6"/>
  <c r="CH95" i="6"/>
  <c r="BO17" i="6" l="1"/>
  <c r="BB102" i="6" l="1"/>
  <c r="BE102" i="6" s="1"/>
  <c r="BT76" i="6" l="1"/>
  <c r="BU76" i="6"/>
  <c r="BU77" i="6"/>
  <c r="BT77" i="6"/>
  <c r="CX37" i="6"/>
  <c r="BU78" i="6"/>
  <c r="BT78" i="6"/>
  <c r="BU75" i="6"/>
  <c r="BT75" i="6"/>
  <c r="AW3" i="6"/>
  <c r="AZ42" i="4" l="1"/>
  <c r="AZ41" i="4"/>
  <c r="AZ40" i="4"/>
  <c r="AZ39" i="4"/>
  <c r="AZ38" i="4"/>
  <c r="AZ37" i="4"/>
  <c r="AZ36" i="4"/>
  <c r="AZ34" i="4"/>
  <c r="AZ33" i="4"/>
  <c r="AZ32" i="4"/>
  <c r="AZ31" i="4"/>
  <c r="AZ30" i="4"/>
  <c r="AZ29" i="4"/>
  <c r="AZ28" i="4"/>
  <c r="AZ27" i="4"/>
  <c r="AZ26" i="4"/>
  <c r="AZ25" i="4"/>
  <c r="AZ24" i="4"/>
  <c r="AZ23" i="4"/>
  <c r="AZ22" i="4"/>
  <c r="AZ21" i="4"/>
  <c r="AZ20" i="4"/>
  <c r="AZ19" i="4"/>
  <c r="AZ18" i="4"/>
  <c r="AZ17" i="4"/>
  <c r="AZ16" i="4"/>
  <c r="AZ15" i="4"/>
  <c r="AZ14" i="4"/>
  <c r="AZ13" i="4"/>
  <c r="AZ12" i="4"/>
  <c r="AZ11" i="4"/>
  <c r="AZ10" i="4"/>
  <c r="AZ9" i="4"/>
  <c r="AZ8" i="4"/>
  <c r="AZ7" i="4"/>
  <c r="AZ6" i="4"/>
  <c r="AZ5" i="4"/>
  <c r="AZ4" i="4"/>
  <c r="AZ3" i="4"/>
  <c r="AS42" i="4"/>
  <c r="AS41" i="4"/>
  <c r="AS40" i="4"/>
  <c r="AS39" i="4"/>
  <c r="AS38" i="4"/>
  <c r="AS37" i="4"/>
  <c r="AS36" i="4"/>
  <c r="AS34" i="4"/>
  <c r="AS33" i="4"/>
  <c r="AS32" i="4"/>
  <c r="AS31" i="4"/>
  <c r="AS30" i="4"/>
  <c r="AS29" i="4"/>
  <c r="AS28" i="4"/>
  <c r="AS27" i="4"/>
  <c r="AS26" i="4"/>
  <c r="AS25" i="4"/>
  <c r="AS24" i="4"/>
  <c r="AS23" i="4"/>
  <c r="AS22" i="4"/>
  <c r="AS21" i="4"/>
  <c r="AS20" i="4"/>
  <c r="AS19" i="4"/>
  <c r="AS18" i="4"/>
  <c r="AS17" i="4"/>
  <c r="AS16" i="4"/>
  <c r="AS15" i="4"/>
  <c r="AS14" i="4"/>
  <c r="AS13" i="4"/>
  <c r="AS12" i="4"/>
  <c r="AS11" i="4"/>
  <c r="AS10" i="4"/>
  <c r="AS9" i="4"/>
  <c r="AS8" i="4"/>
  <c r="AS7" i="4"/>
  <c r="AS6" i="4"/>
  <c r="AS5" i="4"/>
  <c r="AS4" i="4"/>
  <c r="BF4" i="4" l="1"/>
  <c r="CN34" i="4" l="1"/>
  <c r="CZ77" i="4"/>
  <c r="BL49" i="4"/>
  <c r="BL48" i="4"/>
  <c r="BJ39" i="4"/>
  <c r="BJ29" i="4"/>
  <c r="BJ17" i="4"/>
  <c r="CE74" i="4" l="1"/>
  <c r="CE66" i="4"/>
  <c r="CE15" i="4"/>
  <c r="CE79" i="4"/>
  <c r="CE71" i="4"/>
  <c r="BK29" i="4"/>
  <c r="BK39" i="4"/>
  <c r="BK17" i="4"/>
  <c r="AY94" i="4" l="1"/>
  <c r="BA93" i="4" s="1"/>
  <c r="AS3" i="4" l="1"/>
  <c r="BF74" i="6" l="1"/>
  <c r="BF73" i="6"/>
  <c r="BF72" i="6"/>
  <c r="CO25" i="6" l="1"/>
  <c r="DH65" i="6"/>
  <c r="DH61" i="6"/>
  <c r="DH55" i="6"/>
  <c r="DH51" i="6"/>
  <c r="DH47" i="6"/>
  <c r="DH43" i="6"/>
  <c r="DH39" i="6"/>
  <c r="DH35" i="6"/>
  <c r="DH30" i="6"/>
  <c r="DH26" i="6"/>
  <c r="DH22" i="6"/>
  <c r="DH18" i="6"/>
  <c r="DH14" i="6"/>
  <c r="DH10" i="6"/>
  <c r="DH6" i="6"/>
  <c r="DH64" i="6"/>
  <c r="DH59" i="6"/>
  <c r="DH54" i="6"/>
  <c r="DH50" i="6"/>
  <c r="DH46" i="6"/>
  <c r="DH42" i="6"/>
  <c r="DH38" i="6"/>
  <c r="DH34" i="6"/>
  <c r="DH29" i="6"/>
  <c r="DH25" i="6"/>
  <c r="DH21" i="6"/>
  <c r="DH17" i="6"/>
  <c r="DH13" i="6"/>
  <c r="DH9" i="6"/>
  <c r="DH5" i="6"/>
  <c r="DH63" i="6"/>
  <c r="DH57" i="6"/>
  <c r="DH53" i="6"/>
  <c r="DH49" i="6"/>
  <c r="DH45" i="6"/>
  <c r="DH41" i="6"/>
  <c r="DH37" i="6"/>
  <c r="DH32" i="6"/>
  <c r="DH28" i="6"/>
  <c r="DH24" i="6"/>
  <c r="DH20" i="6"/>
  <c r="DH16" i="6"/>
  <c r="DH12" i="6"/>
  <c r="DH8" i="6"/>
  <c r="DH4" i="6"/>
  <c r="DH62" i="6"/>
  <c r="DH56" i="6"/>
  <c r="DH52" i="6"/>
  <c r="DH48" i="6"/>
  <c r="DH44" i="6"/>
  <c r="DH40" i="6"/>
  <c r="DH36" i="6"/>
  <c r="DH31" i="6"/>
  <c r="DH27" i="6"/>
  <c r="DH23" i="6"/>
  <c r="DH19" i="6"/>
  <c r="DH15" i="6"/>
  <c r="DH11" i="6"/>
  <c r="DH7" i="6"/>
  <c r="DH3" i="6"/>
  <c r="BF75" i="6"/>
  <c r="A57" i="6" l="1"/>
  <c r="A33" i="6"/>
  <c r="A23" i="6"/>
  <c r="A3" i="6"/>
  <c r="BB101" i="6" l="1"/>
  <c r="BB100" i="6"/>
  <c r="AY93" i="4"/>
  <c r="AY92" i="4"/>
  <c r="BE101" i="6" l="1"/>
  <c r="BE100" i="6"/>
  <c r="BJ12" i="6" l="1"/>
  <c r="BF12" i="4"/>
  <c r="CR76" i="6" l="1"/>
  <c r="CN73" i="4"/>
  <c r="BF16" i="4" l="1"/>
  <c r="BF15" i="4"/>
  <c r="BJ17" i="6"/>
  <c r="BJ16" i="6"/>
  <c r="S42" i="4" l="1"/>
  <c r="DB60" i="4"/>
  <c r="DB45" i="4"/>
  <c r="DB53" i="4"/>
  <c r="DB37" i="4"/>
  <c r="DB57" i="4"/>
  <c r="DB41" i="4"/>
  <c r="DB35" i="4"/>
  <c r="DB49" i="4"/>
  <c r="EL20" i="4"/>
  <c r="DB38" i="4"/>
  <c r="DB42" i="4"/>
  <c r="DB46" i="4"/>
  <c r="DB50" i="4"/>
  <c r="DB54" i="4"/>
  <c r="DB58" i="4"/>
  <c r="DB39" i="4"/>
  <c r="DB43" i="4"/>
  <c r="DB47" i="4"/>
  <c r="DB51" i="4"/>
  <c r="DB55" i="4"/>
  <c r="DB59" i="4"/>
  <c r="DB36" i="4"/>
  <c r="DB40" i="4"/>
  <c r="DB44" i="4"/>
  <c r="DB48" i="4"/>
  <c r="DB52" i="4"/>
  <c r="DB56" i="4"/>
  <c r="BF17" i="4"/>
  <c r="BJ18" i="6"/>
  <c r="BB99" i="6" l="1"/>
  <c r="BB98" i="6"/>
  <c r="BB97" i="6"/>
  <c r="BB96" i="6"/>
  <c r="BB95" i="6"/>
  <c r="BF28" i="6"/>
  <c r="BH28" i="6" s="1"/>
  <c r="AP20" i="6"/>
  <c r="AO20" i="6"/>
  <c r="DE20" i="6" s="1"/>
  <c r="AP15" i="6"/>
  <c r="AO15" i="6"/>
  <c r="AP10" i="6"/>
  <c r="AO10" i="6"/>
  <c r="DE10" i="6" s="1"/>
  <c r="AP6" i="6"/>
  <c r="AO6" i="6"/>
  <c r="DE15" i="6" l="1"/>
  <c r="BE98" i="6"/>
  <c r="BE96" i="6"/>
  <c r="BE95" i="6"/>
  <c r="BE97" i="6"/>
  <c r="BE99" i="6"/>
  <c r="DE6" i="6"/>
  <c r="DA59" i="6"/>
  <c r="DA58" i="6"/>
  <c r="DA61" i="6"/>
  <c r="DA60" i="6"/>
  <c r="AQ20" i="6"/>
  <c r="AQ15" i="6"/>
  <c r="AQ10" i="6"/>
  <c r="AJ10" i="6" s="1"/>
  <c r="AQ6" i="6"/>
  <c r="BC28" i="4"/>
  <c r="BB28" i="4"/>
  <c r="AJ20" i="6" l="1"/>
  <c r="AJ15" i="6"/>
  <c r="AJ6" i="6"/>
  <c r="BD28" i="4"/>
  <c r="AY91" i="4" l="1"/>
  <c r="AY90" i="4"/>
  <c r="AY89" i="4"/>
  <c r="AY88" i="4"/>
  <c r="AY87" i="4"/>
  <c r="AR32" i="4" l="1"/>
  <c r="AR31" i="4"/>
  <c r="AR30" i="4"/>
  <c r="AR29" i="4"/>
  <c r="AR28" i="4"/>
  <c r="AR27" i="4"/>
  <c r="AR26" i="4"/>
  <c r="AR25" i="4"/>
  <c r="AR24" i="4"/>
  <c r="AR23" i="4"/>
  <c r="AR22" i="4"/>
  <c r="AR21" i="4"/>
  <c r="AR20" i="4"/>
  <c r="AR19" i="4"/>
  <c r="AR18" i="4"/>
  <c r="AR17" i="4"/>
  <c r="AR16" i="4"/>
  <c r="AR15" i="4"/>
  <c r="AR14" i="4"/>
  <c r="AR13" i="4"/>
  <c r="AR12" i="4"/>
  <c r="AR11" i="4"/>
  <c r="AR10" i="4"/>
  <c r="AR9" i="4"/>
  <c r="AR8" i="4"/>
  <c r="AR7" i="4"/>
  <c r="AR6" i="4"/>
  <c r="AR5" i="4"/>
  <c r="AR4" i="4"/>
  <c r="AR3" i="4"/>
  <c r="DE67" i="4" l="1"/>
  <c r="DE63" i="4"/>
  <c r="DE59" i="4"/>
  <c r="DE55" i="4"/>
  <c r="DE51" i="4"/>
  <c r="DE47" i="4"/>
  <c r="DE43" i="4"/>
  <c r="DE39" i="4"/>
  <c r="DE35" i="4"/>
  <c r="DE31" i="4"/>
  <c r="DE27" i="4"/>
  <c r="DE23" i="4"/>
  <c r="DE19" i="4"/>
  <c r="DE15" i="4"/>
  <c r="DE11" i="4"/>
  <c r="DE7" i="4"/>
  <c r="DE3" i="4"/>
  <c r="DE66" i="4"/>
  <c r="DE62" i="4"/>
  <c r="DE58" i="4"/>
  <c r="DE54" i="4"/>
  <c r="DE50" i="4"/>
  <c r="DE46" i="4"/>
  <c r="DE42" i="4"/>
  <c r="DE38" i="4"/>
  <c r="DE34" i="4"/>
  <c r="DE30" i="4"/>
  <c r="DE26" i="4"/>
  <c r="DE22" i="4"/>
  <c r="DE18" i="4"/>
  <c r="DE14" i="4"/>
  <c r="DE10" i="4"/>
  <c r="DE6" i="4"/>
  <c r="DE69" i="4"/>
  <c r="DE65" i="4"/>
  <c r="DE61" i="4"/>
  <c r="DE57" i="4"/>
  <c r="DE53" i="4"/>
  <c r="DE49" i="4"/>
  <c r="DE45" i="4"/>
  <c r="DE41" i="4"/>
  <c r="DE37" i="4"/>
  <c r="DE33" i="4"/>
  <c r="DE29" i="4"/>
  <c r="DE25" i="4"/>
  <c r="DE21" i="4"/>
  <c r="DE17" i="4"/>
  <c r="DE13" i="4"/>
  <c r="DE9" i="4"/>
  <c r="DE5" i="4"/>
  <c r="DE68" i="4"/>
  <c r="DE64" i="4"/>
  <c r="DE60" i="4"/>
  <c r="DE56" i="4"/>
  <c r="DE52" i="4"/>
  <c r="DE48" i="4"/>
  <c r="DE44" i="4"/>
  <c r="DE40" i="4"/>
  <c r="DE36" i="4"/>
  <c r="DE32" i="4"/>
  <c r="DE28" i="4"/>
  <c r="DE24" i="4"/>
  <c r="DE20" i="4"/>
  <c r="DE16" i="4"/>
  <c r="DE12" i="4"/>
  <c r="DE8" i="4"/>
  <c r="DE4" i="4"/>
  <c r="EI7" i="4"/>
  <c r="CL4" i="4"/>
  <c r="CL5" i="4" s="1"/>
  <c r="AR158" i="4"/>
  <c r="CK177" i="4" l="1"/>
  <c r="CJ177" i="4" s="1"/>
  <c r="CK173" i="4"/>
  <c r="CJ173" i="4" s="1"/>
  <c r="CK169" i="4"/>
  <c r="CJ169" i="4" s="1"/>
  <c r="CK165" i="4"/>
  <c r="CJ165" i="4" s="1"/>
  <c r="CK176" i="4"/>
  <c r="CJ176" i="4" s="1"/>
  <c r="CK172" i="4"/>
  <c r="CJ172" i="4" s="1"/>
  <c r="CK168" i="4"/>
  <c r="CJ168" i="4" s="1"/>
  <c r="CK164" i="4"/>
  <c r="CJ164" i="4" s="1"/>
  <c r="CK175" i="4"/>
  <c r="CJ175" i="4" s="1"/>
  <c r="CK171" i="4"/>
  <c r="CJ171" i="4" s="1"/>
  <c r="CK167" i="4"/>
  <c r="CJ167" i="4" s="1"/>
  <c r="CK163" i="4"/>
  <c r="CJ163" i="4" s="1"/>
  <c r="CK174" i="4"/>
  <c r="CJ174" i="4" s="1"/>
  <c r="CK170" i="4"/>
  <c r="CJ170" i="4" s="1"/>
  <c r="CK166" i="4"/>
  <c r="CJ166" i="4" s="1"/>
  <c r="CK162" i="4"/>
  <c r="CJ162" i="4" s="1"/>
  <c r="AM40" i="4"/>
  <c r="AL40" i="4"/>
  <c r="AI40" i="4" s="1"/>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39" i="4"/>
  <c r="AM35" i="4"/>
  <c r="AL35" i="4"/>
  <c r="AI35" i="4" s="1"/>
  <c r="AM24" i="4"/>
  <c r="AL24" i="4"/>
  <c r="CW71" i="4" s="1"/>
  <c r="AM23" i="4"/>
  <c r="AL23" i="4"/>
  <c r="AI23" i="4" s="1"/>
  <c r="AM20" i="4"/>
  <c r="AL20" i="4"/>
  <c r="AI20" i="4" s="1"/>
  <c r="AM15" i="4"/>
  <c r="AL15" i="4"/>
  <c r="AI15" i="4" s="1"/>
  <c r="AM10" i="4"/>
  <c r="AL10" i="4"/>
  <c r="AI10" i="4" s="1"/>
  <c r="AM6" i="4"/>
  <c r="AL6" i="4"/>
  <c r="AI6" i="4" s="1"/>
  <c r="AI24" i="4" l="1"/>
  <c r="CN17" i="4"/>
  <c r="CN25" i="4"/>
  <c r="DA23" i="4"/>
  <c r="DC23" i="4" s="1"/>
  <c r="CW70" i="4"/>
  <c r="DA35" i="4"/>
  <c r="DC35" i="4" s="1"/>
  <c r="DA40" i="4"/>
  <c r="DC40" i="4" s="1"/>
  <c r="DA24" i="4"/>
  <c r="DC24" i="4" s="1"/>
  <c r="DA20" i="4"/>
  <c r="DC20" i="4" s="1"/>
  <c r="CW61" i="4"/>
  <c r="DA15" i="4"/>
  <c r="DC15" i="4" s="1"/>
  <c r="CW60" i="4"/>
  <c r="DA10" i="4"/>
  <c r="DC10" i="4" s="1"/>
  <c r="CW59" i="4"/>
  <c r="DA6" i="4"/>
  <c r="DC6" i="4" s="1"/>
  <c r="CW58" i="4"/>
  <c r="AN40" i="4"/>
  <c r="AG40" i="4" s="1"/>
  <c r="AN15" i="4"/>
  <c r="AG15" i="4" s="1"/>
  <c r="AN23" i="4"/>
  <c r="AG23" i="4" s="1"/>
  <c r="AN35" i="4"/>
  <c r="AN20" i="4"/>
  <c r="AN24" i="4"/>
  <c r="AN6" i="4"/>
  <c r="AG6" i="4" s="1"/>
  <c r="AN10" i="4"/>
  <c r="BM48" i="4"/>
  <c r="AP3" i="6"/>
  <c r="AO3" i="6"/>
  <c r="AG70" i="4"/>
  <c r="AM3" i="4"/>
  <c r="AL3" i="4"/>
  <c r="AI3" i="4" s="1"/>
  <c r="BB87" i="6"/>
  <c r="BB94" i="6"/>
  <c r="BB93" i="6"/>
  <c r="BB92" i="6"/>
  <c r="BB91" i="6"/>
  <c r="BB90" i="6"/>
  <c r="BB89" i="6"/>
  <c r="AY86" i="4"/>
  <c r="BN16" i="6"/>
  <c r="BO16" i="6" s="1"/>
  <c r="BJ16" i="4"/>
  <c r="AU3" i="6"/>
  <c r="BB88" i="6"/>
  <c r="BB77" i="6"/>
  <c r="BC77" i="6" s="1"/>
  <c r="BB78" i="6"/>
  <c r="BC78" i="6" s="1"/>
  <c r="BB79" i="6"/>
  <c r="BN15" i="6"/>
  <c r="BO15" i="6" s="1"/>
  <c r="BK42" i="6"/>
  <c r="BP48" i="6"/>
  <c r="BK50" i="6"/>
  <c r="BJ49" i="6"/>
  <c r="BJ47" i="6"/>
  <c r="DL64" i="6" s="1"/>
  <c r="BF39" i="6"/>
  <c r="CL49" i="6" s="1"/>
  <c r="BN28" i="6"/>
  <c r="BN27" i="6"/>
  <c r="BO27" i="6" s="1"/>
  <c r="BN26" i="6"/>
  <c r="BN25" i="6"/>
  <c r="BO25" i="6" s="1"/>
  <c r="BN24" i="6"/>
  <c r="BN38" i="6"/>
  <c r="BO38" i="6" s="1"/>
  <c r="BN37" i="6"/>
  <c r="BB65" i="6"/>
  <c r="BC65" i="6" s="1"/>
  <c r="BB64" i="6"/>
  <c r="BB63" i="6"/>
  <c r="BC63" i="6" s="1"/>
  <c r="BB62" i="6"/>
  <c r="BC62" i="6" s="1"/>
  <c r="BG26" i="6"/>
  <c r="BG25" i="6"/>
  <c r="BG24" i="6"/>
  <c r="BG23" i="6"/>
  <c r="BG22" i="6"/>
  <c r="BG21" i="6"/>
  <c r="BN14" i="6"/>
  <c r="BF16" i="6"/>
  <c r="P12" i="6" s="1"/>
  <c r="BF11" i="6"/>
  <c r="BC4" i="4"/>
  <c r="CN6" i="4" s="1"/>
  <c r="BI4" i="4"/>
  <c r="CN52" i="4" s="1"/>
  <c r="BG4" i="6"/>
  <c r="DE72" i="6" s="1"/>
  <c r="BM4" i="6"/>
  <c r="BH7" i="6"/>
  <c r="CR16" i="6" s="1"/>
  <c r="BI7" i="6"/>
  <c r="CR24" i="6" s="1"/>
  <c r="BH6" i="6"/>
  <c r="BI6" i="6"/>
  <c r="BH5" i="6"/>
  <c r="BI5" i="6"/>
  <c r="CR66" i="6" s="1"/>
  <c r="BC26" i="4"/>
  <c r="BC25" i="4"/>
  <c r="BC24" i="4"/>
  <c r="BC23" i="4"/>
  <c r="BC22" i="4"/>
  <c r="BC21" i="4"/>
  <c r="EI50" i="4"/>
  <c r="EI49" i="4"/>
  <c r="EL50" i="6"/>
  <c r="EL49" i="6"/>
  <c r="BF63" i="6"/>
  <c r="BF62" i="6"/>
  <c r="BF60" i="6"/>
  <c r="BF59" i="6"/>
  <c r="BF58" i="6"/>
  <c r="BK60" i="6"/>
  <c r="AP65" i="6"/>
  <c r="AO65" i="6"/>
  <c r="CU38" i="6" s="1"/>
  <c r="AP64" i="6"/>
  <c r="AO64" i="6"/>
  <c r="CU51" i="6" s="1"/>
  <c r="BK58" i="6"/>
  <c r="AP63" i="6"/>
  <c r="AO63" i="6"/>
  <c r="BK57" i="6"/>
  <c r="AP62" i="6"/>
  <c r="AO62" i="6"/>
  <c r="CU36" i="6" s="1"/>
  <c r="BO56" i="6"/>
  <c r="BP56" i="6" s="1"/>
  <c r="BK56" i="6"/>
  <c r="BF56" i="6"/>
  <c r="AP61" i="6"/>
  <c r="AO61" i="6"/>
  <c r="BO55" i="6"/>
  <c r="AP60" i="6"/>
  <c r="AO60" i="6"/>
  <c r="CU35" i="6" s="1"/>
  <c r="AP59" i="6"/>
  <c r="AO59" i="6"/>
  <c r="CU34" i="6" s="1"/>
  <c r="AP58" i="6"/>
  <c r="AO58" i="6"/>
  <c r="AP57" i="6"/>
  <c r="AO57" i="6"/>
  <c r="CU45" i="6" s="1"/>
  <c r="AP56" i="6"/>
  <c r="AO56" i="6"/>
  <c r="DE56" i="6" s="1"/>
  <c r="BQ50" i="6"/>
  <c r="AP55" i="6"/>
  <c r="AO55" i="6"/>
  <c r="BP49" i="6"/>
  <c r="AP54" i="6"/>
  <c r="AO54" i="6"/>
  <c r="DE54" i="6" s="1"/>
  <c r="BK48" i="6"/>
  <c r="AP53" i="6"/>
  <c r="AO53" i="6"/>
  <c r="BP47" i="6"/>
  <c r="BQ47" i="6" s="1"/>
  <c r="AP52" i="6"/>
  <c r="AO52" i="6"/>
  <c r="CL29" i="6" s="1"/>
  <c r="BJ46" i="6"/>
  <c r="AP51" i="6"/>
  <c r="AO51" i="6"/>
  <c r="CL28" i="6" s="1"/>
  <c r="AP50" i="6"/>
  <c r="AO50" i="6"/>
  <c r="AP49" i="6"/>
  <c r="AO49" i="6"/>
  <c r="CL26" i="6" s="1"/>
  <c r="BB61" i="6"/>
  <c r="AP48" i="6"/>
  <c r="AO48" i="6"/>
  <c r="DE48" i="6" s="1"/>
  <c r="BB60" i="6"/>
  <c r="AP47" i="6"/>
  <c r="AO47" i="6"/>
  <c r="CL24" i="6" s="1"/>
  <c r="BK41" i="6"/>
  <c r="CL53" i="6" s="1"/>
  <c r="BB59" i="6"/>
  <c r="AP46" i="6"/>
  <c r="AO46" i="6"/>
  <c r="CL23" i="6" s="1"/>
  <c r="AP45" i="6"/>
  <c r="AO45" i="6"/>
  <c r="CL22" i="6" s="1"/>
  <c r="AP44" i="6"/>
  <c r="AO44" i="6"/>
  <c r="AP43" i="6"/>
  <c r="AO43" i="6"/>
  <c r="BF38" i="6"/>
  <c r="BG38" i="6" s="1"/>
  <c r="AP42" i="6"/>
  <c r="AO42" i="6"/>
  <c r="DE42" i="6" s="1"/>
  <c r="BN36" i="6"/>
  <c r="BO36" i="6" s="1"/>
  <c r="AP41" i="6"/>
  <c r="AO41" i="6"/>
  <c r="DE41" i="6" s="1"/>
  <c r="BN35" i="6"/>
  <c r="AP40" i="6"/>
  <c r="AO40" i="6"/>
  <c r="DE40" i="6" s="1"/>
  <c r="AP39" i="6"/>
  <c r="AO39" i="6"/>
  <c r="EL13" i="6"/>
  <c r="AP38" i="6"/>
  <c r="AO38" i="6"/>
  <c r="DE38" i="6" s="1"/>
  <c r="AP37" i="6"/>
  <c r="AO37" i="6"/>
  <c r="DE37" i="6" s="1"/>
  <c r="AP36" i="6"/>
  <c r="AO36" i="6"/>
  <c r="CL21" i="6" s="1"/>
  <c r="AP35" i="6"/>
  <c r="AO35" i="6"/>
  <c r="CL20" i="6" s="1"/>
  <c r="BF30" i="6"/>
  <c r="CI34" i="6" s="1"/>
  <c r="AP34" i="6"/>
  <c r="AO34" i="6"/>
  <c r="CL19" i="6" s="1"/>
  <c r="BF29" i="6"/>
  <c r="AP33" i="6"/>
  <c r="AO33" i="6"/>
  <c r="CU10" i="6" s="1"/>
  <c r="BF27" i="6"/>
  <c r="AP32" i="6"/>
  <c r="AO32" i="6"/>
  <c r="DE32" i="6" s="1"/>
  <c r="BF26" i="6"/>
  <c r="AP31" i="6"/>
  <c r="AO31" i="6"/>
  <c r="BF25" i="6"/>
  <c r="CI21" i="6" s="1"/>
  <c r="AP30" i="6"/>
  <c r="AO30" i="6"/>
  <c r="DE30" i="6" s="1"/>
  <c r="BF24" i="6"/>
  <c r="AP29" i="6"/>
  <c r="AO29" i="6"/>
  <c r="BN23" i="6"/>
  <c r="BF23" i="6"/>
  <c r="CI7" i="6" s="1"/>
  <c r="AP28" i="6"/>
  <c r="AO28" i="6"/>
  <c r="DE28" i="6" s="1"/>
  <c r="BF22" i="6"/>
  <c r="AP27" i="6"/>
  <c r="AO27" i="6"/>
  <c r="CL15" i="6" s="1"/>
  <c r="BF21" i="6"/>
  <c r="AP26" i="6"/>
  <c r="AO26" i="6"/>
  <c r="DE26" i="6" s="1"/>
  <c r="BF20" i="6"/>
  <c r="AP25" i="6"/>
  <c r="AO25" i="6"/>
  <c r="AP24" i="6"/>
  <c r="AO24" i="6"/>
  <c r="AP23" i="6"/>
  <c r="AO23" i="6"/>
  <c r="DE23" i="6" s="1"/>
  <c r="AP22" i="6"/>
  <c r="AO22" i="6"/>
  <c r="AP21" i="6"/>
  <c r="AO21" i="6"/>
  <c r="DE21" i="6" s="1"/>
  <c r="BF15" i="6"/>
  <c r="AP19" i="6"/>
  <c r="AO19" i="6"/>
  <c r="CX19" i="6" s="1"/>
  <c r="AP18" i="6"/>
  <c r="AO18" i="6"/>
  <c r="DE18" i="6" s="1"/>
  <c r="BN13" i="6"/>
  <c r="BO13" i="6" s="1"/>
  <c r="AP17" i="6"/>
  <c r="AO17" i="6"/>
  <c r="BN12" i="6"/>
  <c r="BO12" i="6" s="1"/>
  <c r="AP16" i="6"/>
  <c r="AO16" i="6"/>
  <c r="BN11" i="6"/>
  <c r="BO11" i="6" s="1"/>
  <c r="BJ11" i="6"/>
  <c r="CL45" i="6" s="1"/>
  <c r="AP14" i="6"/>
  <c r="AO14" i="6"/>
  <c r="BJ10" i="6"/>
  <c r="BF10" i="6"/>
  <c r="AP13" i="6"/>
  <c r="AO13" i="6"/>
  <c r="AP12" i="6"/>
  <c r="AO12" i="6"/>
  <c r="DE12" i="6" s="1"/>
  <c r="AP11" i="6"/>
  <c r="AO11" i="6"/>
  <c r="DE11" i="6" s="1"/>
  <c r="BG7" i="6"/>
  <c r="AP9" i="6"/>
  <c r="AO9" i="6"/>
  <c r="DE9" i="6" s="1"/>
  <c r="BG6" i="6"/>
  <c r="DK72" i="6" s="1"/>
  <c r="AP8" i="6"/>
  <c r="AO8" i="6"/>
  <c r="BG5" i="6"/>
  <c r="AP7" i="6"/>
  <c r="AO7" i="6"/>
  <c r="CL8" i="6" s="1"/>
  <c r="BL4" i="6"/>
  <c r="DE74" i="6" s="1"/>
  <c r="BK4" i="6"/>
  <c r="AP5" i="6"/>
  <c r="AO5" i="6"/>
  <c r="DA6" i="6" s="1"/>
  <c r="BC3" i="6"/>
  <c r="AP4" i="6"/>
  <c r="AO4" i="6"/>
  <c r="DE4" i="6" s="1"/>
  <c r="AY80" i="4"/>
  <c r="BB16" i="4"/>
  <c r="P12" i="4" s="1"/>
  <c r="BF46" i="4"/>
  <c r="CQ20" i="4" s="1"/>
  <c r="BF48" i="4"/>
  <c r="BG48" i="4" s="1"/>
  <c r="BF49" i="4"/>
  <c r="BF50" i="4"/>
  <c r="AX63" i="4"/>
  <c r="AL5" i="4"/>
  <c r="AI5" i="4" s="1"/>
  <c r="BK56" i="4"/>
  <c r="BL56" i="4" s="1"/>
  <c r="AL4" i="4"/>
  <c r="AI4" i="4" s="1"/>
  <c r="AL7" i="4"/>
  <c r="AI7" i="4" s="1"/>
  <c r="AL8" i="4"/>
  <c r="AI8" i="4" s="1"/>
  <c r="AL9" i="4"/>
  <c r="AI9" i="4" s="1"/>
  <c r="AL25" i="4"/>
  <c r="AI25" i="4" s="1"/>
  <c r="AL26" i="4"/>
  <c r="AI26" i="4" s="1"/>
  <c r="AL27" i="4"/>
  <c r="AI27" i="4" s="1"/>
  <c r="AL28" i="4"/>
  <c r="AI28" i="4" s="1"/>
  <c r="AL29" i="4"/>
  <c r="AI29" i="4" s="1"/>
  <c r="AL36" i="4"/>
  <c r="AI36" i="4" s="1"/>
  <c r="AL37" i="4"/>
  <c r="AI37" i="4" s="1"/>
  <c r="AL38" i="4"/>
  <c r="AI38" i="4" s="1"/>
  <c r="AL39" i="4"/>
  <c r="AI39" i="4" s="1"/>
  <c r="AL41" i="4"/>
  <c r="AI41" i="4" s="1"/>
  <c r="AL42" i="4"/>
  <c r="AI42" i="4" s="1"/>
  <c r="AL51" i="4"/>
  <c r="AI51" i="4" s="1"/>
  <c r="AL52" i="4"/>
  <c r="AI52" i="4" s="1"/>
  <c r="AL53" i="4"/>
  <c r="AI53" i="4" s="1"/>
  <c r="AL54" i="4"/>
  <c r="AI54" i="4" s="1"/>
  <c r="AL55" i="4"/>
  <c r="AI55" i="4" s="1"/>
  <c r="AL56" i="4"/>
  <c r="AI56" i="4" s="1"/>
  <c r="AL57" i="4"/>
  <c r="AI57" i="4" s="1"/>
  <c r="AL58" i="4"/>
  <c r="AI58" i="4" s="1"/>
  <c r="AL59" i="4"/>
  <c r="AI59" i="4" s="1"/>
  <c r="AL60" i="4"/>
  <c r="AI60" i="4" s="1"/>
  <c r="AL61" i="4"/>
  <c r="AI61" i="4" s="1"/>
  <c r="AL62" i="4"/>
  <c r="AI62" i="4" s="1"/>
  <c r="AL63" i="4"/>
  <c r="AI63" i="4" s="1"/>
  <c r="AL64" i="4"/>
  <c r="AI64" i="4" s="1"/>
  <c r="AL67" i="4"/>
  <c r="AI67" i="4" s="1"/>
  <c r="AL68" i="4"/>
  <c r="AI68" i="4" s="1"/>
  <c r="AL69" i="4"/>
  <c r="AI69" i="4" s="1"/>
  <c r="AX64" i="4"/>
  <c r="BB11" i="4"/>
  <c r="BB21" i="4"/>
  <c r="BB22" i="4"/>
  <c r="CE6" i="4" s="1"/>
  <c r="BB23" i="4"/>
  <c r="CE7" i="4" s="1"/>
  <c r="BB24" i="4"/>
  <c r="BB25" i="4"/>
  <c r="BB26" i="4"/>
  <c r="BB27" i="4"/>
  <c r="CE32" i="4" s="1"/>
  <c r="BB29" i="4"/>
  <c r="BB30" i="4"/>
  <c r="CE34" i="4" s="1"/>
  <c r="BC5" i="4"/>
  <c r="BC6" i="4"/>
  <c r="DD73" i="4" s="1"/>
  <c r="BC7" i="4"/>
  <c r="BE5" i="4"/>
  <c r="CN63" i="4" s="1"/>
  <c r="BE6" i="4"/>
  <c r="BE7" i="4"/>
  <c r="BG4" i="4"/>
  <c r="CH42" i="4" s="1"/>
  <c r="BH4" i="4"/>
  <c r="CH43" i="4" s="1"/>
  <c r="BF11" i="4"/>
  <c r="CH45" i="4" s="1"/>
  <c r="BJ11" i="4"/>
  <c r="BJ12" i="4"/>
  <c r="BK12" i="4" s="1"/>
  <c r="BJ26" i="4"/>
  <c r="BJ27" i="4"/>
  <c r="CE26" i="4" s="1"/>
  <c r="BJ28" i="4"/>
  <c r="CE27" i="4" s="1"/>
  <c r="AL66" i="4"/>
  <c r="AI66" i="4" s="1"/>
  <c r="AL65" i="4"/>
  <c r="AI65" i="4" s="1"/>
  <c r="AL50" i="4"/>
  <c r="AI50" i="4" s="1"/>
  <c r="AL49" i="4"/>
  <c r="AI49" i="4" s="1"/>
  <c r="AL48" i="4"/>
  <c r="AI48" i="4" s="1"/>
  <c r="AL47" i="4"/>
  <c r="AI47" i="4" s="1"/>
  <c r="AL46" i="4"/>
  <c r="AI46" i="4" s="1"/>
  <c r="AL45" i="4"/>
  <c r="AI45" i="4" s="1"/>
  <c r="AL44" i="4"/>
  <c r="AI44" i="4" s="1"/>
  <c r="AL43" i="4"/>
  <c r="AI43" i="4" s="1"/>
  <c r="AL34" i="4"/>
  <c r="AI34" i="4" s="1"/>
  <c r="AL33" i="4"/>
  <c r="AI33" i="4" s="1"/>
  <c r="AL32" i="4"/>
  <c r="AI32" i="4" s="1"/>
  <c r="AL31" i="4"/>
  <c r="AI31" i="4" s="1"/>
  <c r="AL30" i="4"/>
  <c r="AI30" i="4" s="1"/>
  <c r="AL22" i="4"/>
  <c r="AI22" i="4" s="1"/>
  <c r="AL21" i="4"/>
  <c r="AI21" i="4" s="1"/>
  <c r="AL19" i="4"/>
  <c r="AI19" i="4" s="1"/>
  <c r="AL18" i="4"/>
  <c r="AI18" i="4" s="1"/>
  <c r="AL17" i="4"/>
  <c r="AI17" i="4" s="1"/>
  <c r="AL16" i="4"/>
  <c r="AI16" i="4" s="1"/>
  <c r="AL14" i="4"/>
  <c r="AI14" i="4" s="1"/>
  <c r="AL13" i="4"/>
  <c r="AI13" i="4" s="1"/>
  <c r="AL12" i="4"/>
  <c r="AI12" i="4" s="1"/>
  <c r="AL11" i="4"/>
  <c r="AI11" i="4" s="1"/>
  <c r="BJ24" i="4"/>
  <c r="BJ25" i="4"/>
  <c r="CE54" i="4" s="1"/>
  <c r="BJ36" i="4"/>
  <c r="BJ23" i="4"/>
  <c r="BJ35" i="4"/>
  <c r="CE67" i="4" s="1"/>
  <c r="CE68" i="4" s="1"/>
  <c r="BF10" i="4"/>
  <c r="BG10" i="4" s="1"/>
  <c r="BG13" i="4" s="1"/>
  <c r="BG60" i="4"/>
  <c r="BG56" i="4"/>
  <c r="BG58" i="4"/>
  <c r="BG57" i="4"/>
  <c r="BB10" i="4"/>
  <c r="BJ13" i="4"/>
  <c r="BK13" i="4" s="1"/>
  <c r="BJ15" i="4"/>
  <c r="BK15" i="4" s="1"/>
  <c r="BJ14" i="4"/>
  <c r="BK14" i="4" s="1"/>
  <c r="BB15" i="4"/>
  <c r="BB20" i="4"/>
  <c r="AX65" i="4"/>
  <c r="AY65" i="4" s="1"/>
  <c r="AX66" i="4"/>
  <c r="AX67" i="4"/>
  <c r="AY67" i="4" s="1"/>
  <c r="AX68" i="4"/>
  <c r="AY68" i="4" s="1"/>
  <c r="AM4" i="4"/>
  <c r="AM5" i="4"/>
  <c r="AM7" i="4"/>
  <c r="AM8" i="4"/>
  <c r="AM9" i="4"/>
  <c r="AM11" i="4"/>
  <c r="AM12" i="4"/>
  <c r="AM13" i="4"/>
  <c r="AM14" i="4"/>
  <c r="AM16" i="4"/>
  <c r="AM17" i="4"/>
  <c r="AM18" i="4"/>
  <c r="AM19" i="4"/>
  <c r="AM21" i="4"/>
  <c r="AM22" i="4"/>
  <c r="BJ37" i="4"/>
  <c r="BK37" i="4" s="1"/>
  <c r="BJ38" i="4"/>
  <c r="BK38" i="4" s="1"/>
  <c r="BB39" i="4"/>
  <c r="BC39" i="4" s="1"/>
  <c r="BB40" i="4"/>
  <c r="CH49" i="4" s="1"/>
  <c r="BD5" i="4"/>
  <c r="AM25" i="4"/>
  <c r="AM26" i="4"/>
  <c r="AM27" i="4"/>
  <c r="AM28" i="4"/>
  <c r="AM29" i="4"/>
  <c r="AM30" i="4"/>
  <c r="AM31" i="4"/>
  <c r="AM32" i="4"/>
  <c r="AM33" i="4"/>
  <c r="AM34" i="4"/>
  <c r="BD6" i="4"/>
  <c r="DD74" i="4" s="1"/>
  <c r="AM36" i="4"/>
  <c r="AM37" i="4"/>
  <c r="AM38" i="4"/>
  <c r="BG42" i="4"/>
  <c r="BG41" i="4"/>
  <c r="BH41" i="4" s="1"/>
  <c r="BF47" i="4"/>
  <c r="DF65" i="4" s="1"/>
  <c r="BM49" i="4"/>
  <c r="BL47" i="4"/>
  <c r="BM47" i="4" s="1"/>
  <c r="BM50" i="4"/>
  <c r="BK55" i="4"/>
  <c r="BL55" i="4" s="1"/>
  <c r="BA47" i="4"/>
  <c r="BB47" i="4" s="1"/>
  <c r="BA46" i="4"/>
  <c r="BA48" i="4"/>
  <c r="BB63" i="4"/>
  <c r="BB62" i="4"/>
  <c r="BB58" i="4"/>
  <c r="BB59" i="4"/>
  <c r="BB60" i="4"/>
  <c r="BD7" i="4"/>
  <c r="DF74" i="4" s="1"/>
  <c r="BB56" i="4"/>
  <c r="AX62" i="4"/>
  <c r="AY3" i="4"/>
  <c r="AY79" i="4"/>
  <c r="AY83" i="4"/>
  <c r="AY82" i="4"/>
  <c r="AY85" i="4"/>
  <c r="AY81" i="4"/>
  <c r="AY84" i="4"/>
  <c r="DD43" i="4" l="1"/>
  <c r="DD59" i="4"/>
  <c r="DD48" i="4"/>
  <c r="DD37" i="4"/>
  <c r="DD53" i="4"/>
  <c r="DD42" i="4"/>
  <c r="DD58" i="4"/>
  <c r="DD47" i="4"/>
  <c r="DD36" i="4"/>
  <c r="DD52" i="4"/>
  <c r="DD41" i="4"/>
  <c r="DD57" i="4"/>
  <c r="DD46" i="4"/>
  <c r="DD35" i="4"/>
  <c r="DD51" i="4"/>
  <c r="DD40" i="4"/>
  <c r="DD56" i="4"/>
  <c r="DD45" i="4"/>
  <c r="DD50" i="4"/>
  <c r="DD39" i="4"/>
  <c r="DD55" i="4"/>
  <c r="DD44" i="4"/>
  <c r="DD60" i="4"/>
  <c r="DD49" i="4"/>
  <c r="DD38" i="4"/>
  <c r="DD54" i="4"/>
  <c r="DA40" i="6"/>
  <c r="CI14" i="6"/>
  <c r="CI27" i="6"/>
  <c r="DJ40" i="6"/>
  <c r="DJ36" i="6"/>
  <c r="DJ35" i="6"/>
  <c r="DJ51" i="6"/>
  <c r="DJ45" i="6"/>
  <c r="DJ38" i="6"/>
  <c r="DJ44" i="6"/>
  <c r="DJ52" i="6"/>
  <c r="DJ39" i="6"/>
  <c r="DJ55" i="6"/>
  <c r="DJ49" i="6"/>
  <c r="DJ42" i="6"/>
  <c r="DJ54" i="6"/>
  <c r="DJ41" i="6"/>
  <c r="DJ43" i="6"/>
  <c r="DJ56" i="6"/>
  <c r="DJ53" i="6"/>
  <c r="DJ46" i="6"/>
  <c r="DJ48" i="6"/>
  <c r="DJ47" i="6"/>
  <c r="DJ37" i="6"/>
  <c r="DJ34" i="6"/>
  <c r="DJ50" i="6"/>
  <c r="BN31" i="6"/>
  <c r="BJ31" i="4"/>
  <c r="DE22" i="6"/>
  <c r="DK53" i="6"/>
  <c r="DK49" i="6"/>
  <c r="DK45" i="6"/>
  <c r="DK41" i="6"/>
  <c r="DK37" i="6"/>
  <c r="DK33" i="6"/>
  <c r="DK29" i="6"/>
  <c r="DK25" i="6"/>
  <c r="DK21" i="6"/>
  <c r="DK17" i="6"/>
  <c r="DK13" i="6"/>
  <c r="DK9" i="6"/>
  <c r="DK5" i="6"/>
  <c r="DK56" i="6"/>
  <c r="DK62" i="6"/>
  <c r="EL7" i="6"/>
  <c r="DK52" i="6"/>
  <c r="DK48" i="6"/>
  <c r="DK44" i="6"/>
  <c r="DK40" i="6"/>
  <c r="DK36" i="6"/>
  <c r="DK32" i="6"/>
  <c r="DK28" i="6"/>
  <c r="DK24" i="6"/>
  <c r="DK20" i="6"/>
  <c r="DK16" i="6"/>
  <c r="DK12" i="6"/>
  <c r="DK8" i="6"/>
  <c r="DK4" i="6"/>
  <c r="DK65" i="6"/>
  <c r="DK61" i="6"/>
  <c r="DK51" i="6"/>
  <c r="DK47" i="6"/>
  <c r="DK43" i="6"/>
  <c r="DK39" i="6"/>
  <c r="DK35" i="6"/>
  <c r="DK31" i="6"/>
  <c r="DK27" i="6"/>
  <c r="DK23" i="6"/>
  <c r="DK19" i="6"/>
  <c r="DK15" i="6"/>
  <c r="DK11" i="6"/>
  <c r="DK7" i="6"/>
  <c r="DK3" i="6"/>
  <c r="DK64" i="6"/>
  <c r="DK59" i="6"/>
  <c r="DK54" i="6"/>
  <c r="DK50" i="6"/>
  <c r="DK46" i="6"/>
  <c r="DK42" i="6"/>
  <c r="DK38" i="6"/>
  <c r="DK34" i="6"/>
  <c r="DK30" i="6"/>
  <c r="DK26" i="6"/>
  <c r="DK22" i="6"/>
  <c r="DK18" i="6"/>
  <c r="DK14" i="6"/>
  <c r="DK10" i="6"/>
  <c r="DK6" i="6"/>
  <c r="DK55" i="6"/>
  <c r="DK63" i="6"/>
  <c r="DK57" i="6"/>
  <c r="BL42" i="6"/>
  <c r="EI8" i="4"/>
  <c r="EL8" i="6"/>
  <c r="DA33" i="4"/>
  <c r="DC33" i="4" s="1"/>
  <c r="DA45" i="4"/>
  <c r="DC45" i="4" s="1"/>
  <c r="DA49" i="4"/>
  <c r="DC49" i="4" s="1"/>
  <c r="DA64" i="4"/>
  <c r="DC64" i="4" s="1"/>
  <c r="CH23" i="4"/>
  <c r="CN27" i="4"/>
  <c r="DA25" i="4"/>
  <c r="DC25" i="4" s="1"/>
  <c r="DA46" i="4"/>
  <c r="DC46" i="4" s="1"/>
  <c r="DA50" i="4"/>
  <c r="DC50" i="4" s="1"/>
  <c r="CH30" i="4"/>
  <c r="CH26" i="4"/>
  <c r="CH22" i="4"/>
  <c r="CH14" i="4"/>
  <c r="DA31" i="4"/>
  <c r="DC31" i="4" s="1"/>
  <c r="DA43" i="4"/>
  <c r="DC43" i="4" s="1"/>
  <c r="DA47" i="4"/>
  <c r="DC47" i="4" s="1"/>
  <c r="DA65" i="4"/>
  <c r="DC65" i="4" s="1"/>
  <c r="CN46" i="4"/>
  <c r="CQ24" i="4"/>
  <c r="CH25" i="4"/>
  <c r="CH21" i="4"/>
  <c r="CN26" i="4"/>
  <c r="CN28" i="4" s="1"/>
  <c r="CH13" i="4"/>
  <c r="DA32" i="4"/>
  <c r="DC32" i="4" s="1"/>
  <c r="DA66" i="4"/>
  <c r="DC66" i="4" s="1"/>
  <c r="CQ58" i="4"/>
  <c r="CQ12" i="4"/>
  <c r="CQ10" i="4"/>
  <c r="CH12" i="4"/>
  <c r="DA12" i="4"/>
  <c r="DC12" i="4" s="1"/>
  <c r="DA22" i="4"/>
  <c r="DC22" i="4" s="1"/>
  <c r="DA4" i="4"/>
  <c r="DC4" i="4" s="1"/>
  <c r="DA13" i="4"/>
  <c r="DC13" i="4" s="1"/>
  <c r="DA18" i="4"/>
  <c r="DC18" i="4" s="1"/>
  <c r="DA9" i="4"/>
  <c r="DC9" i="4" s="1"/>
  <c r="DA8" i="4"/>
  <c r="DC8" i="4" s="1"/>
  <c r="CW6" i="4"/>
  <c r="DA17" i="4"/>
  <c r="DC17" i="4" s="1"/>
  <c r="DA16" i="4"/>
  <c r="DC16" i="4" s="1"/>
  <c r="DA21" i="4"/>
  <c r="DC21" i="4" s="1"/>
  <c r="CH8" i="4"/>
  <c r="CO23" i="6"/>
  <c r="DJ31" i="6"/>
  <c r="DJ25" i="6"/>
  <c r="DJ29" i="6"/>
  <c r="DJ32" i="6"/>
  <c r="DJ26" i="6"/>
  <c r="DJ30" i="6"/>
  <c r="DJ23" i="6"/>
  <c r="DJ27" i="6"/>
  <c r="EL35" i="6"/>
  <c r="DJ24" i="6"/>
  <c r="DJ28" i="6"/>
  <c r="CR33" i="6"/>
  <c r="CL42" i="6"/>
  <c r="DE55" i="6"/>
  <c r="CL31" i="6"/>
  <c r="DE53" i="6"/>
  <c r="CL30" i="6"/>
  <c r="DA67" i="4"/>
  <c r="DC67" i="4" s="1"/>
  <c r="CI61" i="6"/>
  <c r="BN40" i="6"/>
  <c r="H2" i="6"/>
  <c r="BC48" i="6"/>
  <c r="BK46" i="6"/>
  <c r="CU20" i="6"/>
  <c r="CR62" i="6"/>
  <c r="DA14" i="4"/>
  <c r="DC14" i="4" s="1"/>
  <c r="DA19" i="4"/>
  <c r="DC19" i="4" s="1"/>
  <c r="CU62" i="6"/>
  <c r="CX39" i="6"/>
  <c r="CX41" i="6" s="1"/>
  <c r="DA64" i="6"/>
  <c r="BN18" i="6"/>
  <c r="CO22" i="6"/>
  <c r="CP4" i="6"/>
  <c r="CP5" i="6" s="1"/>
  <c r="AM22" i="6" s="1"/>
  <c r="CP7" i="6"/>
  <c r="CP8" i="6" s="1"/>
  <c r="AU87" i="6"/>
  <c r="BB103" i="6"/>
  <c r="DD34" i="4"/>
  <c r="DD29" i="4"/>
  <c r="DD25" i="4"/>
  <c r="DD30" i="4"/>
  <c r="DD32" i="4"/>
  <c r="DD26" i="4"/>
  <c r="DD28" i="4"/>
  <c r="DD33" i="4"/>
  <c r="DD31" i="4"/>
  <c r="BG49" i="4"/>
  <c r="CQ22" i="4"/>
  <c r="CE75" i="4"/>
  <c r="CE76" i="4" s="1"/>
  <c r="CH51" i="4"/>
  <c r="BK16" i="4"/>
  <c r="CH44" i="4"/>
  <c r="CE14" i="4"/>
  <c r="CE78" i="4"/>
  <c r="CE80" i="4" s="1"/>
  <c r="CE70" i="4"/>
  <c r="CE72" i="4" s="1"/>
  <c r="CE25" i="4"/>
  <c r="EI14" i="4"/>
  <c r="EI25" i="4"/>
  <c r="CE60" i="4"/>
  <c r="CE55" i="4"/>
  <c r="EI35" i="4"/>
  <c r="DD27" i="4"/>
  <c r="CL7" i="4"/>
  <c r="CL8" i="4" s="1"/>
  <c r="AY100" i="4"/>
  <c r="BJ40" i="4"/>
  <c r="BJ18" i="4"/>
  <c r="AY95" i="4"/>
  <c r="BA94" i="4" s="1"/>
  <c r="DI20" i="6"/>
  <c r="BF65" i="6"/>
  <c r="EO13" i="6"/>
  <c r="BK63" i="6"/>
  <c r="EO24" i="6"/>
  <c r="EO34" i="6" s="1"/>
  <c r="DA56" i="4"/>
  <c r="DC56" i="4" s="1"/>
  <c r="CT39" i="4"/>
  <c r="BB74" i="4"/>
  <c r="EL13" i="4"/>
  <c r="EL34" i="4"/>
  <c r="BG73" i="4"/>
  <c r="EL24" i="4"/>
  <c r="DM32" i="6"/>
  <c r="DM28" i="6"/>
  <c r="DM24" i="6"/>
  <c r="DM20" i="6"/>
  <c r="DM16" i="6"/>
  <c r="DM12" i="6"/>
  <c r="DM8" i="6"/>
  <c r="DM4" i="6"/>
  <c r="DN54" i="6"/>
  <c r="DN50" i="6"/>
  <c r="DN46" i="6"/>
  <c r="DN42" i="6"/>
  <c r="DN38" i="6"/>
  <c r="DN34" i="6"/>
  <c r="DM31" i="6"/>
  <c r="DM27" i="6"/>
  <c r="DM23" i="6"/>
  <c r="DM19" i="6"/>
  <c r="DM15" i="6"/>
  <c r="DM11" i="6"/>
  <c r="DM7" i="6"/>
  <c r="DM3" i="6"/>
  <c r="DN53" i="6"/>
  <c r="DN49" i="6"/>
  <c r="DN45" i="6"/>
  <c r="DN41" i="6"/>
  <c r="DN37" i="6"/>
  <c r="DM30" i="6"/>
  <c r="DM26" i="6"/>
  <c r="DM22" i="6"/>
  <c r="DM18" i="6"/>
  <c r="DM14" i="6"/>
  <c r="DM10" i="6"/>
  <c r="DM6" i="6"/>
  <c r="DN56" i="6"/>
  <c r="DN52" i="6"/>
  <c r="DN48" i="6"/>
  <c r="DN44" i="6"/>
  <c r="DN40" i="6"/>
  <c r="DN36" i="6"/>
  <c r="DM29" i="6"/>
  <c r="DM25" i="6"/>
  <c r="DM21" i="6"/>
  <c r="DM17" i="6"/>
  <c r="DM13" i="6"/>
  <c r="DM9" i="6"/>
  <c r="DM5" i="6"/>
  <c r="DN55" i="6"/>
  <c r="DN51" i="6"/>
  <c r="DN47" i="6"/>
  <c r="DN43" i="6"/>
  <c r="DN39" i="6"/>
  <c r="DN35" i="6"/>
  <c r="EL14" i="4"/>
  <c r="EL33" i="4"/>
  <c r="EL23" i="4"/>
  <c r="EO14" i="6"/>
  <c r="EO23" i="6"/>
  <c r="EO33" i="6" s="1"/>
  <c r="BK62" i="6"/>
  <c r="BF66" i="6"/>
  <c r="BF67" i="6"/>
  <c r="BG72" i="4"/>
  <c r="BB76" i="4"/>
  <c r="BB75" i="4"/>
  <c r="BO24" i="6"/>
  <c r="BE22" i="4"/>
  <c r="BE26" i="4"/>
  <c r="BE30" i="4"/>
  <c r="P11" i="4"/>
  <c r="P7" i="4"/>
  <c r="BE21" i="4"/>
  <c r="BE25" i="4"/>
  <c r="BE29" i="4"/>
  <c r="P14" i="4"/>
  <c r="P10" i="4"/>
  <c r="P5" i="4"/>
  <c r="BE24" i="4"/>
  <c r="BE28" i="4"/>
  <c r="P13" i="4"/>
  <c r="P9" i="4"/>
  <c r="P6" i="4"/>
  <c r="BE23" i="4"/>
  <c r="BE27" i="4"/>
  <c r="P8" i="4"/>
  <c r="BI28" i="6"/>
  <c r="BI32" i="6"/>
  <c r="BI24" i="6"/>
  <c r="BI22" i="6"/>
  <c r="BI30" i="6"/>
  <c r="BI25" i="6"/>
  <c r="BI23" i="6"/>
  <c r="BI31" i="6"/>
  <c r="BI27" i="6"/>
  <c r="BI26" i="6"/>
  <c r="BI21" i="6"/>
  <c r="BI29" i="6"/>
  <c r="P10" i="6"/>
  <c r="P11" i="6"/>
  <c r="P14" i="6"/>
  <c r="P13" i="6"/>
  <c r="P8" i="6"/>
  <c r="P5" i="6"/>
  <c r="P6" i="6"/>
  <c r="P9" i="6"/>
  <c r="P7" i="6"/>
  <c r="CD29" i="6"/>
  <c r="CD20" i="6"/>
  <c r="EL15" i="4"/>
  <c r="BK10" i="6"/>
  <c r="BK13" i="6" s="1"/>
  <c r="EO11" i="6"/>
  <c r="EL11" i="4"/>
  <c r="CW41" i="4"/>
  <c r="CN87" i="4"/>
  <c r="CN88" i="4" s="1"/>
  <c r="CL46" i="6"/>
  <c r="CR75" i="6"/>
  <c r="CR77" i="6" s="1"/>
  <c r="CH46" i="4"/>
  <c r="CN74" i="4"/>
  <c r="CN75" i="4" s="1"/>
  <c r="BJ13" i="6"/>
  <c r="BF13" i="4"/>
  <c r="CW7" i="4"/>
  <c r="EL9" i="6"/>
  <c r="CH16" i="4"/>
  <c r="EI13" i="4"/>
  <c r="H2" i="4"/>
  <c r="EI9" i="4"/>
  <c r="BK11" i="4"/>
  <c r="CW73" i="4"/>
  <c r="CW75" i="4" s="1"/>
  <c r="CH17" i="4"/>
  <c r="CN18" i="4"/>
  <c r="DA39" i="4"/>
  <c r="DC39" i="4" s="1"/>
  <c r="CN19" i="4"/>
  <c r="CH19" i="4"/>
  <c r="DE7" i="6"/>
  <c r="DA7" i="6"/>
  <c r="CL5" i="6"/>
  <c r="DA57" i="6"/>
  <c r="DA63" i="6" s="1"/>
  <c r="CW64" i="4"/>
  <c r="CW4" i="4"/>
  <c r="CW57" i="4"/>
  <c r="CW63" i="4" s="1"/>
  <c r="BE94" i="6"/>
  <c r="BE92" i="6"/>
  <c r="BC79" i="6"/>
  <c r="BC83" i="6" s="1"/>
  <c r="CE65" i="6" s="1"/>
  <c r="BE89" i="6"/>
  <c r="BE93" i="6"/>
  <c r="BE88" i="6"/>
  <c r="BE90" i="6"/>
  <c r="BE91" i="6"/>
  <c r="BE87" i="6"/>
  <c r="DJ20" i="6"/>
  <c r="DJ15" i="6"/>
  <c r="DJ10" i="6"/>
  <c r="DH72" i="6"/>
  <c r="BH20" i="6"/>
  <c r="DJ6" i="6"/>
  <c r="DA12" i="6"/>
  <c r="CD10" i="6"/>
  <c r="CD15" i="6"/>
  <c r="CD5" i="6"/>
  <c r="CU6" i="6"/>
  <c r="BH29" i="6"/>
  <c r="DM65" i="6"/>
  <c r="CD6" i="6"/>
  <c r="CL11" i="6"/>
  <c r="CD56" i="6"/>
  <c r="CU58" i="6"/>
  <c r="CL36" i="6"/>
  <c r="DE36" i="6"/>
  <c r="CI12" i="6"/>
  <c r="CR39" i="6"/>
  <c r="CI54" i="6"/>
  <c r="DN74" i="6"/>
  <c r="DH74" i="6"/>
  <c r="CR43" i="6"/>
  <c r="CI40" i="6"/>
  <c r="BH26" i="6"/>
  <c r="CX9" i="6"/>
  <c r="BF12" i="6"/>
  <c r="CD60" i="6"/>
  <c r="CD49" i="6"/>
  <c r="DE59" i="6"/>
  <c r="DE47" i="6"/>
  <c r="CU47" i="6"/>
  <c r="CD47" i="6"/>
  <c r="CD40" i="6"/>
  <c r="EO10" i="6"/>
  <c r="BG39" i="6"/>
  <c r="BG40" i="6" s="1"/>
  <c r="BO35" i="6"/>
  <c r="DE52" i="6"/>
  <c r="CU13" i="6"/>
  <c r="CR6" i="6"/>
  <c r="CI13" i="6"/>
  <c r="CD14" i="6"/>
  <c r="CI38" i="6"/>
  <c r="DM59" i="6"/>
  <c r="EO7" i="6"/>
  <c r="BH31" i="6"/>
  <c r="CD58" i="6"/>
  <c r="CD43" i="6"/>
  <c r="CD27" i="6"/>
  <c r="CD36" i="6"/>
  <c r="CD30" i="6"/>
  <c r="CD7" i="6"/>
  <c r="BO23" i="6"/>
  <c r="DM57" i="6"/>
  <c r="DE51" i="6"/>
  <c r="AQ18" i="6"/>
  <c r="AJ18" i="6" s="1"/>
  <c r="AQ19" i="6"/>
  <c r="AJ19" i="6" s="1"/>
  <c r="AQ21" i="6"/>
  <c r="AJ21" i="6" s="1"/>
  <c r="AQ26" i="6"/>
  <c r="AJ26" i="6" s="1"/>
  <c r="AQ36" i="6"/>
  <c r="AJ36" i="6" s="1"/>
  <c r="AQ37" i="6"/>
  <c r="AJ37" i="6" s="1"/>
  <c r="CD50" i="6"/>
  <c r="CD63" i="6"/>
  <c r="CD37" i="6"/>
  <c r="CI60" i="6"/>
  <c r="CD42" i="6"/>
  <c r="CD18" i="6"/>
  <c r="CD4" i="6"/>
  <c r="CD3" i="6"/>
  <c r="BO28" i="6"/>
  <c r="EL40" i="6"/>
  <c r="DM61" i="6"/>
  <c r="CL25" i="6"/>
  <c r="CD48" i="6"/>
  <c r="CD59" i="6"/>
  <c r="CD35" i="6"/>
  <c r="CU7" i="6"/>
  <c r="CD61" i="6"/>
  <c r="CD34" i="6"/>
  <c r="CD17" i="6"/>
  <c r="CD11" i="6"/>
  <c r="CD13" i="6"/>
  <c r="CD32" i="6"/>
  <c r="DA50" i="6"/>
  <c r="CL58" i="6"/>
  <c r="CL14" i="6"/>
  <c r="AQ8" i="6"/>
  <c r="AJ8" i="6" s="1"/>
  <c r="AQ17" i="6"/>
  <c r="AJ17" i="6" s="1"/>
  <c r="EL11" i="6"/>
  <c r="EL34" i="6" s="1"/>
  <c r="AQ59" i="6"/>
  <c r="AJ59" i="6" s="1"/>
  <c r="CD65" i="6"/>
  <c r="EO15" i="6"/>
  <c r="EO46" i="6" s="1"/>
  <c r="EO8" i="6"/>
  <c r="BN4" i="6"/>
  <c r="CI37" i="6"/>
  <c r="CL7" i="6"/>
  <c r="DE5" i="6"/>
  <c r="DE73" i="6"/>
  <c r="AQ7" i="6"/>
  <c r="AJ7" i="6" s="1"/>
  <c r="AQ27" i="6"/>
  <c r="AJ27" i="6" s="1"/>
  <c r="CL44" i="6"/>
  <c r="BL41" i="6"/>
  <c r="AQ22" i="6"/>
  <c r="CU12" i="6"/>
  <c r="AQ5" i="6"/>
  <c r="AJ5" i="6" s="1"/>
  <c r="AQ48" i="6"/>
  <c r="AJ48" i="6" s="1"/>
  <c r="AQ51" i="6"/>
  <c r="AJ51" i="6" s="1"/>
  <c r="BH30" i="6"/>
  <c r="BK43" i="6"/>
  <c r="DA8" i="6"/>
  <c r="CU32" i="6"/>
  <c r="BF17" i="6"/>
  <c r="DE46" i="6"/>
  <c r="AQ11" i="6"/>
  <c r="AJ11" i="6" s="1"/>
  <c r="DE17" i="6"/>
  <c r="AQ46" i="6"/>
  <c r="AJ46" i="6" s="1"/>
  <c r="AQ47" i="6"/>
  <c r="AJ47" i="6" s="1"/>
  <c r="DE57" i="6"/>
  <c r="CL9" i="6"/>
  <c r="EL15" i="6"/>
  <c r="EL25" i="6"/>
  <c r="CL43" i="6"/>
  <c r="AQ35" i="6"/>
  <c r="AJ35" i="6" s="1"/>
  <c r="AQ49" i="6"/>
  <c r="AJ49" i="6" s="1"/>
  <c r="DE35" i="6"/>
  <c r="CI53" i="6"/>
  <c r="CL10" i="6"/>
  <c r="CL32" i="6"/>
  <c r="DE8" i="6"/>
  <c r="DE27" i="6"/>
  <c r="BH23" i="6"/>
  <c r="AQ52" i="6"/>
  <c r="AJ52" i="6" s="1"/>
  <c r="BB83" i="6"/>
  <c r="AQ39" i="6"/>
  <c r="AJ39" i="6" s="1"/>
  <c r="DE39" i="6"/>
  <c r="CU33" i="6"/>
  <c r="CU46" i="6"/>
  <c r="CU24" i="6"/>
  <c r="CR42" i="6"/>
  <c r="CR8" i="6"/>
  <c r="CR45" i="6"/>
  <c r="DE61" i="6"/>
  <c r="CR10" i="6"/>
  <c r="CL52" i="6"/>
  <c r="DA49" i="6"/>
  <c r="BH27" i="6"/>
  <c r="BQ49" i="6"/>
  <c r="BO14" i="6"/>
  <c r="BO18" i="6" s="1"/>
  <c r="DA13" i="6"/>
  <c r="CL12" i="6"/>
  <c r="DE24" i="6"/>
  <c r="BO6" i="6"/>
  <c r="BY28" i="6" s="1"/>
  <c r="DK73" i="6"/>
  <c r="BO37" i="6"/>
  <c r="BK47" i="6"/>
  <c r="DL63" i="6"/>
  <c r="DL61" i="6"/>
  <c r="DL62" i="6"/>
  <c r="DL59" i="6"/>
  <c r="DL57" i="6"/>
  <c r="DL65" i="6"/>
  <c r="AQ61" i="6"/>
  <c r="AJ61" i="6" s="1"/>
  <c r="BC64" i="6"/>
  <c r="BC66" i="6" s="1"/>
  <c r="EO9" i="6"/>
  <c r="CU60" i="6"/>
  <c r="CU21" i="6"/>
  <c r="BH22" i="6"/>
  <c r="DJ13" i="6"/>
  <c r="DJ19" i="6"/>
  <c r="DJ14" i="6"/>
  <c r="DE75" i="6"/>
  <c r="BO4" i="6"/>
  <c r="BY59" i="6" s="1"/>
  <c r="CR52" i="6"/>
  <c r="BG11" i="6"/>
  <c r="EO12" i="6"/>
  <c r="BQ48" i="6"/>
  <c r="EO43" i="6"/>
  <c r="AQ30" i="6"/>
  <c r="AJ30" i="6" s="1"/>
  <c r="AQ23" i="6"/>
  <c r="AJ23" i="6" s="1"/>
  <c r="CX18" i="6"/>
  <c r="CX20" i="6" s="1"/>
  <c r="CR41" i="6"/>
  <c r="AQ62" i="6"/>
  <c r="AJ62" i="6" s="1"/>
  <c r="DE34" i="6"/>
  <c r="AQ65" i="6"/>
  <c r="AJ65" i="6" s="1"/>
  <c r="CL54" i="6"/>
  <c r="DA44" i="6"/>
  <c r="DA41" i="6"/>
  <c r="DE64" i="6"/>
  <c r="DE65" i="6"/>
  <c r="AQ4" i="6"/>
  <c r="AJ4" i="6" s="1"/>
  <c r="CX7" i="6"/>
  <c r="CR11" i="6"/>
  <c r="AQ28" i="6"/>
  <c r="AJ28" i="6" s="1"/>
  <c r="BH24" i="6"/>
  <c r="BH32" i="6"/>
  <c r="AQ41" i="6"/>
  <c r="AJ41" i="6" s="1"/>
  <c r="CL38" i="6"/>
  <c r="AQ45" i="6"/>
  <c r="AJ45" i="6" s="1"/>
  <c r="CR46" i="6"/>
  <c r="AQ54" i="6"/>
  <c r="AJ54" i="6" s="1"/>
  <c r="AQ56" i="6"/>
  <c r="AJ56" i="6" s="1"/>
  <c r="AQ57" i="6"/>
  <c r="AJ57" i="6" s="1"/>
  <c r="AQ64" i="6"/>
  <c r="AJ64" i="6" s="1"/>
  <c r="BO5" i="6"/>
  <c r="BY20" i="6" s="1"/>
  <c r="BO7" i="6"/>
  <c r="BY41" i="6" s="1"/>
  <c r="EL43" i="6"/>
  <c r="CI55" i="6"/>
  <c r="EO44" i="6"/>
  <c r="AQ34" i="6"/>
  <c r="AJ34" i="6" s="1"/>
  <c r="DE62" i="6"/>
  <c r="CU64" i="6"/>
  <c r="DA5" i="6"/>
  <c r="AQ55" i="6"/>
  <c r="AJ55" i="6" s="1"/>
  <c r="CU61" i="6"/>
  <c r="CU63" i="6"/>
  <c r="DE45" i="6"/>
  <c r="CX5" i="6"/>
  <c r="AQ25" i="6"/>
  <c r="AJ25" i="6" s="1"/>
  <c r="BH21" i="6"/>
  <c r="BH25" i="6"/>
  <c r="AQ38" i="6"/>
  <c r="AJ38" i="6" s="1"/>
  <c r="CL37" i="6"/>
  <c r="AQ53" i="6"/>
  <c r="AJ53" i="6" s="1"/>
  <c r="CL41" i="6"/>
  <c r="BB46" i="4"/>
  <c r="BB51" i="4" s="1"/>
  <c r="DH35" i="4"/>
  <c r="DH40" i="4"/>
  <c r="CE53" i="4"/>
  <c r="CE52" i="4"/>
  <c r="DG6" i="4"/>
  <c r="DG15" i="4"/>
  <c r="DG24" i="4"/>
  <c r="DG10" i="4"/>
  <c r="DG20" i="4"/>
  <c r="DG23" i="4"/>
  <c r="DD24" i="4"/>
  <c r="DD23" i="4"/>
  <c r="DD20" i="4"/>
  <c r="DD15" i="4"/>
  <c r="DD10" i="4"/>
  <c r="DB73" i="4"/>
  <c r="DD6" i="4"/>
  <c r="BZ57" i="4"/>
  <c r="BZ56" i="4"/>
  <c r="BZ67" i="4"/>
  <c r="BZ24" i="4"/>
  <c r="BZ23" i="4"/>
  <c r="BZ22" i="4"/>
  <c r="BZ21" i="4"/>
  <c r="BZ20" i="4"/>
  <c r="BZ19" i="4"/>
  <c r="BZ18" i="4"/>
  <c r="BZ17" i="4"/>
  <c r="AG35" i="4"/>
  <c r="BZ28" i="4"/>
  <c r="AG20" i="4"/>
  <c r="DG62" i="4"/>
  <c r="BZ31" i="4"/>
  <c r="AN25" i="4"/>
  <c r="AG25" i="4" s="1"/>
  <c r="AG24" i="4"/>
  <c r="DG30" i="4"/>
  <c r="CN10" i="4"/>
  <c r="DG26" i="4"/>
  <c r="CZ73" i="4"/>
  <c r="CH5" i="4"/>
  <c r="BZ36" i="4"/>
  <c r="DG66" i="4"/>
  <c r="CN35" i="4"/>
  <c r="DG13" i="4"/>
  <c r="CH32" i="4"/>
  <c r="EL10" i="4"/>
  <c r="BZ51" i="4"/>
  <c r="BZ29" i="4"/>
  <c r="DH41" i="4"/>
  <c r="CN45" i="4"/>
  <c r="DG33" i="4"/>
  <c r="AN61" i="4"/>
  <c r="AN56" i="4"/>
  <c r="AN52" i="4"/>
  <c r="AN39" i="4"/>
  <c r="AG10" i="4"/>
  <c r="BZ37" i="4"/>
  <c r="BZ16" i="4"/>
  <c r="DG31" i="4"/>
  <c r="DA52" i="4"/>
  <c r="DC52" i="4" s="1"/>
  <c r="BZ6" i="4"/>
  <c r="AN47" i="4"/>
  <c r="AN43" i="4"/>
  <c r="CN24" i="4"/>
  <c r="CH7" i="4"/>
  <c r="CN41" i="4"/>
  <c r="CH53" i="4"/>
  <c r="BG46" i="4"/>
  <c r="AN68" i="4"/>
  <c r="EI45" i="4"/>
  <c r="CQ61" i="4"/>
  <c r="CN11" i="4"/>
  <c r="DF75" i="4"/>
  <c r="DF53" i="4" s="1"/>
  <c r="BD24" i="4"/>
  <c r="DA28" i="4"/>
  <c r="DC28" i="4" s="1"/>
  <c r="BK36" i="4"/>
  <c r="AN8" i="4"/>
  <c r="CQ63" i="4"/>
  <c r="AN59" i="4"/>
  <c r="DA51" i="4"/>
  <c r="DC51" i="4" s="1"/>
  <c r="AN66" i="4"/>
  <c r="DD5" i="4"/>
  <c r="CH33" i="4"/>
  <c r="CW49" i="4"/>
  <c r="CN39" i="4"/>
  <c r="DA55" i="4"/>
  <c r="DC55" i="4" s="1"/>
  <c r="AN55" i="4"/>
  <c r="AN51" i="4"/>
  <c r="AN38" i="4"/>
  <c r="AN22" i="4"/>
  <c r="AN17" i="4"/>
  <c r="BL51" i="4"/>
  <c r="CW50" i="4"/>
  <c r="DA61" i="4"/>
  <c r="DC61" i="4" s="1"/>
  <c r="DA59" i="4"/>
  <c r="DC59" i="4" s="1"/>
  <c r="AN46" i="4"/>
  <c r="AN21" i="4"/>
  <c r="AN5" i="4"/>
  <c r="CZ75" i="4"/>
  <c r="BD21" i="4"/>
  <c r="DA68" i="4"/>
  <c r="DC68" i="4" s="1"/>
  <c r="AN34" i="4"/>
  <c r="CW13" i="4"/>
  <c r="CE12" i="4"/>
  <c r="CH36" i="4"/>
  <c r="CN54" i="4"/>
  <c r="CN55" i="4" s="1"/>
  <c r="DA26" i="4"/>
  <c r="DC26" i="4" s="1"/>
  <c r="CT9" i="4"/>
  <c r="AN65" i="4"/>
  <c r="DA57" i="4"/>
  <c r="DC57" i="4" s="1"/>
  <c r="CH50" i="4"/>
  <c r="EL7" i="4"/>
  <c r="CQ62" i="4"/>
  <c r="AN67" i="4"/>
  <c r="AN33" i="4"/>
  <c r="DA34" i="4"/>
  <c r="DC34" i="4" s="1"/>
  <c r="CQ6" i="4"/>
  <c r="DD14" i="4"/>
  <c r="BZ58" i="4"/>
  <c r="BZ5" i="4"/>
  <c r="DH56" i="4"/>
  <c r="DG4" i="4"/>
  <c r="DG11" i="4"/>
  <c r="BK6" i="4"/>
  <c r="BU34" i="4" s="1"/>
  <c r="DB75" i="4"/>
  <c r="BB41" i="4"/>
  <c r="DH50" i="4"/>
  <c r="BZ60" i="4"/>
  <c r="BL57" i="4"/>
  <c r="BW67" i="4" s="1"/>
  <c r="AN31" i="4"/>
  <c r="AN27" i="4"/>
  <c r="EL22" i="4"/>
  <c r="EL32" i="4" s="1"/>
  <c r="AN14" i="4"/>
  <c r="BD26" i="4"/>
  <c r="CE9" i="4"/>
  <c r="CH11" i="4"/>
  <c r="DA7" i="4"/>
  <c r="DC7" i="4" s="1"/>
  <c r="DA5" i="4"/>
  <c r="DC5" i="4" s="1"/>
  <c r="EL9" i="4"/>
  <c r="BD22" i="4"/>
  <c r="BZ52" i="4"/>
  <c r="BZ49" i="4"/>
  <c r="DH48" i="4"/>
  <c r="DH57" i="4"/>
  <c r="DG5" i="4"/>
  <c r="CQ60" i="4"/>
  <c r="CN43" i="4"/>
  <c r="CH28" i="4"/>
  <c r="AN26" i="4"/>
  <c r="BD25" i="4"/>
  <c r="BD32" i="4"/>
  <c r="AY66" i="4"/>
  <c r="AY69" i="4" s="1"/>
  <c r="EL8" i="4"/>
  <c r="BK23" i="4"/>
  <c r="DA69" i="4"/>
  <c r="DC69" i="4" s="1"/>
  <c r="CH31" i="4"/>
  <c r="AN60" i="4"/>
  <c r="CZ76" i="4"/>
  <c r="BK4" i="4"/>
  <c r="BU68" i="4" s="1"/>
  <c r="DA37" i="4"/>
  <c r="DC37" i="4" s="1"/>
  <c r="CH35" i="4"/>
  <c r="DA54" i="4"/>
  <c r="DC54" i="4" s="1"/>
  <c r="CQ64" i="4"/>
  <c r="AN9" i="4"/>
  <c r="CW40" i="4"/>
  <c r="CW42" i="4" s="1"/>
  <c r="BK28" i="4"/>
  <c r="DF73" i="4"/>
  <c r="BJ7" i="4"/>
  <c r="BD31" i="4"/>
  <c r="DA63" i="4"/>
  <c r="DC63" i="4" s="1"/>
  <c r="DA53" i="4"/>
  <c r="DC53" i="4" s="1"/>
  <c r="CH24" i="4"/>
  <c r="DA36" i="4"/>
  <c r="DC36" i="4" s="1"/>
  <c r="BZ45" i="4"/>
  <c r="BZ3" i="4"/>
  <c r="DG12" i="4"/>
  <c r="DG63" i="4"/>
  <c r="DG65" i="4"/>
  <c r="DG16" i="4"/>
  <c r="DH36" i="4"/>
  <c r="DH53" i="4"/>
  <c r="DG14" i="4"/>
  <c r="DG34" i="4"/>
  <c r="DH52" i="4"/>
  <c r="BZ12" i="4"/>
  <c r="BZ39" i="4"/>
  <c r="BZ9" i="4"/>
  <c r="BZ32" i="4"/>
  <c r="BZ48" i="4"/>
  <c r="BZ66" i="4"/>
  <c r="BZ55" i="4"/>
  <c r="DD18" i="4"/>
  <c r="CH40" i="4"/>
  <c r="DD4" i="4"/>
  <c r="BZ65" i="4"/>
  <c r="BZ4" i="4"/>
  <c r="BZ44" i="4"/>
  <c r="BZ43" i="4"/>
  <c r="BZ8" i="4"/>
  <c r="DH44" i="4"/>
  <c r="DG19" i="4"/>
  <c r="DH49" i="4"/>
  <c r="DG27" i="4"/>
  <c r="DG69" i="4"/>
  <c r="DG3" i="4"/>
  <c r="DA60" i="4"/>
  <c r="DC60" i="4" s="1"/>
  <c r="BC40" i="4"/>
  <c r="BC41" i="4" s="1"/>
  <c r="CH34" i="4"/>
  <c r="CH52" i="4"/>
  <c r="CQ59" i="4"/>
  <c r="CH38" i="4"/>
  <c r="BK57" i="4"/>
  <c r="CW44" i="4"/>
  <c r="EI44" i="4"/>
  <c r="DH51" i="4"/>
  <c r="BZ26" i="4"/>
  <c r="AN63" i="4"/>
  <c r="AN54" i="4"/>
  <c r="AN50" i="4"/>
  <c r="AN42" i="4"/>
  <c r="AN37" i="4"/>
  <c r="CE22" i="4"/>
  <c r="CT8" i="4"/>
  <c r="CN42" i="4"/>
  <c r="CH15" i="4"/>
  <c r="DA29" i="4"/>
  <c r="DC29" i="4" s="1"/>
  <c r="AN3" i="4"/>
  <c r="AG3" i="4" s="1"/>
  <c r="EL12" i="4"/>
  <c r="BD23" i="4"/>
  <c r="BZ61" i="4"/>
  <c r="BZ62" i="4"/>
  <c r="BZ40" i="4"/>
  <c r="BZ13" i="4"/>
  <c r="BZ33" i="4"/>
  <c r="DH60" i="4"/>
  <c r="DH39" i="4"/>
  <c r="DG9" i="4"/>
  <c r="DH45" i="4"/>
  <c r="DG21" i="4"/>
  <c r="DG61" i="4"/>
  <c r="CN8" i="4"/>
  <c r="BZ69" i="4"/>
  <c r="AN62" i="4"/>
  <c r="DA27" i="4"/>
  <c r="DC27" i="4" s="1"/>
  <c r="AN57" i="4"/>
  <c r="CH37" i="4"/>
  <c r="DA62" i="4"/>
  <c r="DC62" i="4" s="1"/>
  <c r="DG32" i="4"/>
  <c r="BZ42" i="4"/>
  <c r="BA52" i="4"/>
  <c r="BM51" i="4"/>
  <c r="BX63" i="4" s="1"/>
  <c r="BG43" i="4"/>
  <c r="AN45" i="4"/>
  <c r="AN41" i="4"/>
  <c r="AN36" i="4"/>
  <c r="AN29" i="4"/>
  <c r="BD30" i="4"/>
  <c r="BK35" i="4"/>
  <c r="BK24" i="4"/>
  <c r="CE37" i="4"/>
  <c r="DD75" i="4"/>
  <c r="DF25" i="4" s="1"/>
  <c r="CH41" i="4"/>
  <c r="BD29" i="4"/>
  <c r="CT7" i="4"/>
  <c r="DA38" i="4"/>
  <c r="DC38" i="4" s="1"/>
  <c r="CH18" i="4"/>
  <c r="BK7" i="4"/>
  <c r="AN69" i="4"/>
  <c r="AN28" i="4"/>
  <c r="AN7" i="4"/>
  <c r="CW8" i="4"/>
  <c r="CH9" i="4"/>
  <c r="AN12" i="4"/>
  <c r="AN4" i="4"/>
  <c r="CW5" i="4"/>
  <c r="CL55" i="6"/>
  <c r="BP51" i="6"/>
  <c r="BJ51" i="6"/>
  <c r="EO42" i="6"/>
  <c r="CL51" i="6"/>
  <c r="CL48" i="6"/>
  <c r="EL14" i="6"/>
  <c r="EL10" i="6"/>
  <c r="DH73" i="6"/>
  <c r="DN73" i="6"/>
  <c r="CL40" i="6"/>
  <c r="BN6" i="6"/>
  <c r="BN5" i="6"/>
  <c r="EL33" i="6"/>
  <c r="EO45" i="6"/>
  <c r="DJ9" i="6"/>
  <c r="DJ8" i="6"/>
  <c r="CI33" i="6"/>
  <c r="DJ12" i="6"/>
  <c r="DJ22" i="6"/>
  <c r="DJ17" i="6"/>
  <c r="DJ4" i="6"/>
  <c r="BF33" i="6"/>
  <c r="DJ21" i="6"/>
  <c r="DJ16" i="6"/>
  <c r="DJ3" i="6"/>
  <c r="DJ5" i="6"/>
  <c r="DJ18" i="6"/>
  <c r="CI22" i="6"/>
  <c r="CI24" i="6" s="1"/>
  <c r="CI32" i="6"/>
  <c r="CI35" i="6" s="1"/>
  <c r="DJ11" i="6"/>
  <c r="DJ7" i="6"/>
  <c r="CI6" i="6"/>
  <c r="CI9" i="6" s="1"/>
  <c r="CD54" i="6"/>
  <c r="CD46" i="6"/>
  <c r="CD55" i="6"/>
  <c r="CD41" i="6"/>
  <c r="CD33" i="6"/>
  <c r="CD25" i="6"/>
  <c r="CD53" i="6"/>
  <c r="CD28" i="6"/>
  <c r="CD26" i="6"/>
  <c r="CD23" i="6"/>
  <c r="CD12" i="6"/>
  <c r="CD24" i="6"/>
  <c r="CD19" i="6"/>
  <c r="CD64" i="6"/>
  <c r="DM62" i="6"/>
  <c r="DM63" i="6"/>
  <c r="CD62" i="6"/>
  <c r="CD52" i="6"/>
  <c r="CD44" i="6"/>
  <c r="CD51" i="6"/>
  <c r="CD39" i="6"/>
  <c r="CD31" i="6"/>
  <c r="CD45" i="6"/>
  <c r="CD57" i="6"/>
  <c r="CD21" i="6"/>
  <c r="CD38" i="6"/>
  <c r="CD9" i="6"/>
  <c r="CD16" i="6"/>
  <c r="CD8" i="6"/>
  <c r="CD22" i="6"/>
  <c r="EL44" i="6"/>
  <c r="DM64" i="6"/>
  <c r="CL50" i="6"/>
  <c r="CR27" i="6"/>
  <c r="CR28" i="6" s="1"/>
  <c r="CR29" i="6" s="1"/>
  <c r="DA4" i="6"/>
  <c r="AQ42" i="6"/>
  <c r="AJ42" i="6" s="1"/>
  <c r="DE3" i="6"/>
  <c r="AQ32" i="6"/>
  <c r="AJ32" i="6" s="1"/>
  <c r="AQ33" i="6"/>
  <c r="AJ33" i="6" s="1"/>
  <c r="AQ3" i="6"/>
  <c r="AJ3" i="6" s="1"/>
  <c r="CL34" i="6"/>
  <c r="AQ9" i="6"/>
  <c r="AJ9" i="6" s="1"/>
  <c r="DA9" i="6"/>
  <c r="CL6" i="6"/>
  <c r="AQ24" i="6"/>
  <c r="AJ24" i="6" s="1"/>
  <c r="AQ14" i="6"/>
  <c r="AJ14" i="6" s="1"/>
  <c r="CR19" i="6"/>
  <c r="CR20" i="6" s="1"/>
  <c r="CR21" i="6" s="1"/>
  <c r="CU49" i="6"/>
  <c r="CU59" i="6"/>
  <c r="AQ40" i="6"/>
  <c r="AJ40" i="6" s="1"/>
  <c r="DE49" i="6"/>
  <c r="CX8" i="6"/>
  <c r="AQ58" i="6"/>
  <c r="AJ58" i="6" s="1"/>
  <c r="EL43" i="4"/>
  <c r="CH55" i="4"/>
  <c r="BG50" i="4"/>
  <c r="CQ56" i="4"/>
  <c r="CH54" i="4"/>
  <c r="CT5" i="4"/>
  <c r="CE61" i="4"/>
  <c r="CQ7" i="4"/>
  <c r="CE38" i="4"/>
  <c r="CE13" i="4"/>
  <c r="BK25" i="4"/>
  <c r="BK27" i="4"/>
  <c r="CE40" i="4"/>
  <c r="EI23" i="4"/>
  <c r="BJ6" i="4"/>
  <c r="CN16" i="4"/>
  <c r="EI33" i="4"/>
  <c r="CW45" i="4"/>
  <c r="DD16" i="4"/>
  <c r="DD13" i="4"/>
  <c r="CE21" i="4"/>
  <c r="DD21" i="4"/>
  <c r="DD19" i="4"/>
  <c r="DD3" i="4"/>
  <c r="BB33" i="4"/>
  <c r="CE33" i="4"/>
  <c r="CE35" i="4" s="1"/>
  <c r="DD11" i="4"/>
  <c r="DD22" i="4"/>
  <c r="DD17" i="4"/>
  <c r="DD7" i="4"/>
  <c r="DD9" i="4"/>
  <c r="DD12" i="4"/>
  <c r="BD20" i="4"/>
  <c r="DD8" i="4"/>
  <c r="BD27" i="4"/>
  <c r="BB12" i="4"/>
  <c r="BC11" i="4"/>
  <c r="EI15" i="4"/>
  <c r="EI32" i="4"/>
  <c r="EI42" i="4" s="1"/>
  <c r="CN9" i="4"/>
  <c r="CQ25" i="4"/>
  <c r="CW9" i="4"/>
  <c r="AN53" i="4"/>
  <c r="DA3" i="4"/>
  <c r="DC3" i="4" s="1"/>
  <c r="AN49" i="4"/>
  <c r="AN64" i="4"/>
  <c r="CN44" i="4"/>
  <c r="CH10" i="4"/>
  <c r="DA42" i="4"/>
  <c r="DC42" i="4" s="1"/>
  <c r="CH6" i="4"/>
  <c r="CQ11" i="4"/>
  <c r="CH27" i="4"/>
  <c r="AN18" i="4"/>
  <c r="AN13" i="4"/>
  <c r="AN19" i="4"/>
  <c r="EL45" i="4"/>
  <c r="DF64" i="4"/>
  <c r="DF69" i="4"/>
  <c r="DF63" i="4"/>
  <c r="CQ21" i="4"/>
  <c r="BG47" i="4"/>
  <c r="DF68" i="4"/>
  <c r="DF61" i="4"/>
  <c r="BF51" i="4"/>
  <c r="DF67" i="4"/>
  <c r="DF62" i="4"/>
  <c r="EL42" i="4"/>
  <c r="DB74" i="4"/>
  <c r="BK5" i="4"/>
  <c r="BJ5" i="4"/>
  <c r="DA11" i="4"/>
  <c r="DC11" i="4" s="1"/>
  <c r="AN11" i="4"/>
  <c r="CE39" i="4"/>
  <c r="BK26" i="4"/>
  <c r="CE59" i="4"/>
  <c r="DA58" i="4"/>
  <c r="DC58" i="4" s="1"/>
  <c r="AN58" i="4"/>
  <c r="CQ13" i="4"/>
  <c r="CH29" i="4"/>
  <c r="DN72" i="6"/>
  <c r="BN7" i="6"/>
  <c r="EL23" i="6"/>
  <c r="DE16" i="6"/>
  <c r="AQ16" i="6"/>
  <c r="AJ16" i="6" s="1"/>
  <c r="CH48" i="4"/>
  <c r="EI10" i="4"/>
  <c r="DF66" i="4"/>
  <c r="AN30" i="4"/>
  <c r="DA30" i="4"/>
  <c r="DC30" i="4" s="1"/>
  <c r="BZ59" i="4"/>
  <c r="BZ68" i="4"/>
  <c r="BZ50" i="4"/>
  <c r="BZ34" i="4"/>
  <c r="BZ11" i="4"/>
  <c r="BZ41" i="4"/>
  <c r="BZ14" i="4"/>
  <c r="DH58" i="4"/>
  <c r="DH42" i="4"/>
  <c r="DG22" i="4"/>
  <c r="DH59" i="4"/>
  <c r="DH43" i="4"/>
  <c r="DG25" i="4"/>
  <c r="DG64" i="4"/>
  <c r="EI11" i="4"/>
  <c r="BZ53" i="4"/>
  <c r="BZ64" i="4"/>
  <c r="BZ46" i="4"/>
  <c r="BZ30" i="4"/>
  <c r="BZ7" i="4"/>
  <c r="BZ35" i="4"/>
  <c r="BZ10" i="4"/>
  <c r="DH54" i="4"/>
  <c r="DH37" i="4"/>
  <c r="DG17" i="4"/>
  <c r="DH55" i="4"/>
  <c r="DH38" i="4"/>
  <c r="DG18" i="4"/>
  <c r="DG67" i="4"/>
  <c r="BZ63" i="4"/>
  <c r="BZ25" i="4"/>
  <c r="BZ54" i="4"/>
  <c r="BZ38" i="4"/>
  <c r="BZ15" i="4"/>
  <c r="BZ47" i="4"/>
  <c r="BZ27" i="4"/>
  <c r="DH46" i="4"/>
  <c r="DG28" i="4"/>
  <c r="DG7" i="4"/>
  <c r="DH47" i="4"/>
  <c r="DG29" i="4"/>
  <c r="DG8" i="4"/>
  <c r="DG68" i="4"/>
  <c r="EI40" i="4"/>
  <c r="CH58" i="4"/>
  <c r="BB17" i="4"/>
  <c r="AQ44" i="6"/>
  <c r="AJ44" i="6" s="1"/>
  <c r="DE44" i="6"/>
  <c r="CU11" i="6"/>
  <c r="CL27" i="6"/>
  <c r="AQ50" i="6"/>
  <c r="AJ50" i="6" s="1"/>
  <c r="DE50" i="6"/>
  <c r="BO57" i="6"/>
  <c r="EL45" i="6"/>
  <c r="BP55" i="6"/>
  <c r="AN44" i="4"/>
  <c r="DA44" i="4"/>
  <c r="DC44" i="4" s="1"/>
  <c r="EI43" i="4"/>
  <c r="CN33" i="4"/>
  <c r="BJ4" i="4"/>
  <c r="CZ74" i="4"/>
  <c r="DE29" i="6"/>
  <c r="AQ29" i="6"/>
  <c r="CI59" i="6"/>
  <c r="BO26" i="6"/>
  <c r="CI39" i="6"/>
  <c r="EL44" i="4"/>
  <c r="BH42" i="4"/>
  <c r="BH43" i="4" s="1"/>
  <c r="AN16" i="4"/>
  <c r="CW12" i="4"/>
  <c r="AN48" i="4"/>
  <c r="DA48" i="4"/>
  <c r="DC48" i="4" s="1"/>
  <c r="DA41" i="4"/>
  <c r="DC41" i="4" s="1"/>
  <c r="CH20" i="4"/>
  <c r="AN32" i="4"/>
  <c r="BF40" i="6"/>
  <c r="EO22" i="6"/>
  <c r="EO32" i="6" s="1"/>
  <c r="AQ60" i="6"/>
  <c r="AQ63" i="6"/>
  <c r="AJ63" i="6" s="1"/>
  <c r="DA45" i="6"/>
  <c r="DK74" i="6"/>
  <c r="BK49" i="6"/>
  <c r="AQ13" i="6"/>
  <c r="AJ13" i="6" s="1"/>
  <c r="DE13" i="6"/>
  <c r="DE25" i="6"/>
  <c r="CL13" i="6"/>
  <c r="AQ43" i="6"/>
  <c r="DE43" i="6"/>
  <c r="AQ31" i="6"/>
  <c r="AJ31" i="6" s="1"/>
  <c r="DE31" i="6"/>
  <c r="CR44" i="6"/>
  <c r="CU25" i="6"/>
  <c r="CR9" i="6"/>
  <c r="CU48" i="6"/>
  <c r="CU37" i="6"/>
  <c r="CR54" i="6"/>
  <c r="CR35" i="6"/>
  <c r="CU50" i="6"/>
  <c r="DE63" i="6"/>
  <c r="DE14" i="6"/>
  <c r="BG10" i="6"/>
  <c r="DE19" i="6"/>
  <c r="CR63" i="6"/>
  <c r="CT19" i="4"/>
  <c r="CN61" i="4"/>
  <c r="CT18" i="4"/>
  <c r="CN60" i="4"/>
  <c r="BC10" i="4"/>
  <c r="AQ12" i="6"/>
  <c r="DA42" i="6" l="1"/>
  <c r="CQ8" i="4"/>
  <c r="EI12" i="4"/>
  <c r="CE17" i="4"/>
  <c r="CE18" i="4" s="1"/>
  <c r="CU8" i="6"/>
  <c r="BO31" i="6"/>
  <c r="DA65" i="6"/>
  <c r="BK31" i="4"/>
  <c r="AM63" i="6"/>
  <c r="AM57" i="6"/>
  <c r="AM53" i="6"/>
  <c r="AM49" i="6"/>
  <c r="AM45" i="6"/>
  <c r="AM41" i="6"/>
  <c r="AM37" i="6"/>
  <c r="AM32" i="6"/>
  <c r="AM28" i="6"/>
  <c r="AM24" i="6"/>
  <c r="AM19" i="6"/>
  <c r="AM15" i="6"/>
  <c r="AM11" i="6"/>
  <c r="AM7" i="6"/>
  <c r="AM3" i="6"/>
  <c r="AM61" i="6"/>
  <c r="AM55" i="6"/>
  <c r="AM47" i="6"/>
  <c r="AM39" i="6"/>
  <c r="AM30" i="6"/>
  <c r="AM21" i="6"/>
  <c r="AM13" i="6"/>
  <c r="AM5" i="6"/>
  <c r="AM59" i="6"/>
  <c r="AM50" i="6"/>
  <c r="AM42" i="6"/>
  <c r="AM34" i="6"/>
  <c r="AM25" i="6"/>
  <c r="AM16" i="6"/>
  <c r="AM8" i="6"/>
  <c r="AM62" i="6"/>
  <c r="AM56" i="6"/>
  <c r="AM52" i="6"/>
  <c r="AM48" i="6"/>
  <c r="AM44" i="6"/>
  <c r="AM40" i="6"/>
  <c r="AM36" i="6"/>
  <c r="AM31" i="6"/>
  <c r="AM27" i="6"/>
  <c r="AM23" i="6"/>
  <c r="AM18" i="6"/>
  <c r="AM14" i="6"/>
  <c r="AM10" i="6"/>
  <c r="AM6" i="6"/>
  <c r="CO26" i="6"/>
  <c r="AM65" i="6"/>
  <c r="AM51" i="6"/>
  <c r="AM43" i="6"/>
  <c r="AM35" i="6"/>
  <c r="AM26" i="6"/>
  <c r="AM17" i="6"/>
  <c r="AM9" i="6"/>
  <c r="AM64" i="6"/>
  <c r="AM54" i="6"/>
  <c r="AM46" i="6"/>
  <c r="AM38" i="6"/>
  <c r="AM29" i="6"/>
  <c r="AM20" i="6"/>
  <c r="AM12" i="6"/>
  <c r="AM4" i="6"/>
  <c r="CW46" i="4"/>
  <c r="CW51" i="4"/>
  <c r="BW87" i="6"/>
  <c r="BV87" i="6"/>
  <c r="DJ64" i="6"/>
  <c r="DJ59" i="6"/>
  <c r="DJ62" i="6"/>
  <c r="DJ57" i="6"/>
  <c r="BL43" i="6"/>
  <c r="CC63" i="6" s="1"/>
  <c r="DJ61" i="6"/>
  <c r="DJ63" i="6"/>
  <c r="DJ65" i="6"/>
  <c r="CQ23" i="4"/>
  <c r="DA46" i="6"/>
  <c r="BT87" i="6"/>
  <c r="BU87" i="6"/>
  <c r="CR36" i="6"/>
  <c r="CQ26" i="4"/>
  <c r="DD69" i="4"/>
  <c r="DI69" i="4" s="1"/>
  <c r="DJ69" i="4" s="1"/>
  <c r="DK69" i="4" s="1"/>
  <c r="DD64" i="4"/>
  <c r="DI64" i="4" s="1"/>
  <c r="DJ64" i="4" s="1"/>
  <c r="DK64" i="4" s="1"/>
  <c r="DD62" i="4"/>
  <c r="DI62" i="4" s="1"/>
  <c r="DJ62" i="4" s="1"/>
  <c r="DK62" i="4" s="1"/>
  <c r="DD65" i="4"/>
  <c r="DI65" i="4" s="1"/>
  <c r="DJ65" i="4" s="1"/>
  <c r="DK65" i="4" s="1"/>
  <c r="DD67" i="4"/>
  <c r="DI67" i="4" s="1"/>
  <c r="DJ67" i="4" s="1"/>
  <c r="DK67" i="4" s="1"/>
  <c r="DD61" i="4"/>
  <c r="DI61" i="4" s="1"/>
  <c r="DJ61" i="4" s="1"/>
  <c r="DK61" i="4" s="1"/>
  <c r="DD63" i="4"/>
  <c r="DI63" i="4" s="1"/>
  <c r="DJ63" i="4" s="1"/>
  <c r="DK63" i="4" s="1"/>
  <c r="DD68" i="4"/>
  <c r="DI68" i="4" s="1"/>
  <c r="DJ68" i="4" s="1"/>
  <c r="DK68" i="4" s="1"/>
  <c r="DD66" i="4"/>
  <c r="DI66" i="4" s="1"/>
  <c r="DJ66" i="4" s="1"/>
  <c r="DK66" i="4" s="1"/>
  <c r="DA51" i="6"/>
  <c r="CR64" i="6"/>
  <c r="CR67" i="6" s="1"/>
  <c r="AI82" i="4"/>
  <c r="CN101" i="6"/>
  <c r="CM101" i="6" s="1"/>
  <c r="CN98" i="6"/>
  <c r="CM98" i="6" s="1"/>
  <c r="CN96" i="6"/>
  <c r="CM96" i="6" s="1"/>
  <c r="CN107" i="6"/>
  <c r="CM107" i="6" s="1"/>
  <c r="CN108" i="6"/>
  <c r="CM108" i="6" s="1"/>
  <c r="CN110" i="6"/>
  <c r="CM110" i="6" s="1"/>
  <c r="CN105" i="6"/>
  <c r="CM105" i="6" s="1"/>
  <c r="CN106" i="6"/>
  <c r="CM106" i="6" s="1"/>
  <c r="CN111" i="6"/>
  <c r="CM111" i="6" s="1"/>
  <c r="CN97" i="6"/>
  <c r="CM97" i="6" s="1"/>
  <c r="CO10" i="6"/>
  <c r="CN99" i="6"/>
  <c r="CM99" i="6" s="1"/>
  <c r="CN104" i="6"/>
  <c r="CM104" i="6" s="1"/>
  <c r="CN109" i="6"/>
  <c r="CM109" i="6" s="1"/>
  <c r="CN102" i="6"/>
  <c r="CM102" i="6" s="1"/>
  <c r="CN103" i="6"/>
  <c r="CM103" i="6" s="1"/>
  <c r="CN100" i="6"/>
  <c r="CM100" i="6" s="1"/>
  <c r="CE28" i="4"/>
  <c r="CN36" i="4"/>
  <c r="CE23" i="4"/>
  <c r="CE42" i="4"/>
  <c r="CE44" i="4" s="1"/>
  <c r="CE56" i="4"/>
  <c r="CK10" i="4"/>
  <c r="CK82" i="4" s="1"/>
  <c r="BK18" i="4"/>
  <c r="BW24" i="4" s="1"/>
  <c r="BE103" i="6"/>
  <c r="CF22" i="6" s="1"/>
  <c r="EL12" i="6"/>
  <c r="CA69" i="4"/>
  <c r="CA65" i="4"/>
  <c r="CA61" i="4"/>
  <c r="CA68" i="4"/>
  <c r="CA64" i="4"/>
  <c r="CA67" i="4"/>
  <c r="CA63" i="4"/>
  <c r="CA66" i="4"/>
  <c r="CA62" i="4"/>
  <c r="CX25" i="6"/>
  <c r="CX27" i="6" s="1"/>
  <c r="CE15" i="6"/>
  <c r="CE36" i="6"/>
  <c r="CE14" i="6"/>
  <c r="CE35" i="6"/>
  <c r="CE56" i="6"/>
  <c r="CE34" i="6"/>
  <c r="CE55" i="6"/>
  <c r="CE17" i="6"/>
  <c r="CE54" i="6"/>
  <c r="CE16" i="6"/>
  <c r="CE37" i="6"/>
  <c r="DI25" i="6"/>
  <c r="DI47" i="6"/>
  <c r="DI43" i="6"/>
  <c r="DI45" i="6"/>
  <c r="DI61" i="6"/>
  <c r="EL46" i="4"/>
  <c r="CE18" i="6"/>
  <c r="CE62" i="6"/>
  <c r="CE39" i="6"/>
  <c r="CE63" i="6"/>
  <c r="CE20" i="6"/>
  <c r="CE41" i="6"/>
  <c r="CE22" i="6"/>
  <c r="CE46" i="6"/>
  <c r="CE3" i="6"/>
  <c r="CE23" i="6"/>
  <c r="CE47" i="6"/>
  <c r="CE4" i="6"/>
  <c r="CE24" i="6"/>
  <c r="CE48" i="6"/>
  <c r="CE5" i="6"/>
  <c r="CE25" i="6"/>
  <c r="CE49" i="6"/>
  <c r="CE38" i="6"/>
  <c r="CE19" i="6"/>
  <c r="CE40" i="6"/>
  <c r="CE64" i="6"/>
  <c r="CE21" i="6"/>
  <c r="CE6" i="6"/>
  <c r="CE30" i="6"/>
  <c r="CE50" i="6"/>
  <c r="CE7" i="6"/>
  <c r="CE31" i="6"/>
  <c r="CE51" i="6"/>
  <c r="CE8" i="6"/>
  <c r="CE32" i="6"/>
  <c r="CE52" i="6"/>
  <c r="CE9" i="6"/>
  <c r="CE33" i="6"/>
  <c r="CE53" i="6"/>
  <c r="CN20" i="4"/>
  <c r="CN21" i="4" s="1"/>
  <c r="AN73" i="4"/>
  <c r="CI15" i="6"/>
  <c r="CI17" i="6" s="1"/>
  <c r="DM38" i="6"/>
  <c r="DF6" i="4"/>
  <c r="DH6" i="4" s="1"/>
  <c r="DI6" i="4" s="1"/>
  <c r="DJ6" i="4" s="1"/>
  <c r="DA14" i="6"/>
  <c r="CW65" i="4"/>
  <c r="AJ22" i="6"/>
  <c r="DL15" i="6"/>
  <c r="DL20" i="6"/>
  <c r="DN20" i="6" s="1"/>
  <c r="DO20" i="6" s="1"/>
  <c r="DP20" i="6" s="1"/>
  <c r="CE10" i="6"/>
  <c r="CE26" i="6"/>
  <c r="CE42" i="6"/>
  <c r="CE58" i="6"/>
  <c r="CE11" i="6"/>
  <c r="CE27" i="6"/>
  <c r="CE43" i="6"/>
  <c r="CE59" i="6"/>
  <c r="CE12" i="6"/>
  <c r="CE28" i="6"/>
  <c r="CE44" i="6"/>
  <c r="CE60" i="6"/>
  <c r="CE13" i="6"/>
  <c r="CE29" i="6"/>
  <c r="CE45" i="6"/>
  <c r="DF40" i="4"/>
  <c r="CE57" i="6"/>
  <c r="CE61" i="6"/>
  <c r="DI10" i="6"/>
  <c r="DI15" i="6"/>
  <c r="DL6" i="6"/>
  <c r="DL10" i="6"/>
  <c r="DI34" i="6"/>
  <c r="DI6" i="6"/>
  <c r="CB15" i="6"/>
  <c r="CB20" i="6"/>
  <c r="CA15" i="6"/>
  <c r="CA20" i="6"/>
  <c r="BY10" i="6"/>
  <c r="BY15" i="6"/>
  <c r="BY11" i="6"/>
  <c r="CA6" i="6"/>
  <c r="CA10" i="6"/>
  <c r="CB6" i="6"/>
  <c r="CB10" i="6"/>
  <c r="EL24" i="6"/>
  <c r="DI3" i="6"/>
  <c r="BY13" i="6"/>
  <c r="BY6" i="6"/>
  <c r="CI62" i="6"/>
  <c r="DL17" i="6"/>
  <c r="BY42" i="6"/>
  <c r="DL44" i="6"/>
  <c r="BO40" i="6"/>
  <c r="BZ24" i="6" s="1"/>
  <c r="EO35" i="6"/>
  <c r="DI50" i="6"/>
  <c r="DI46" i="6"/>
  <c r="DI54" i="6"/>
  <c r="BY43" i="6"/>
  <c r="DL35" i="6"/>
  <c r="DI28" i="6"/>
  <c r="DI52" i="6"/>
  <c r="DI4" i="6"/>
  <c r="CU22" i="6"/>
  <c r="DL41" i="6"/>
  <c r="DI55" i="6"/>
  <c r="DI53" i="6"/>
  <c r="DI30" i="6"/>
  <c r="BY52" i="6"/>
  <c r="BG12" i="6"/>
  <c r="CC21" i="6" s="1"/>
  <c r="CU14" i="6"/>
  <c r="CI29" i="6"/>
  <c r="BY39" i="6"/>
  <c r="BP57" i="6"/>
  <c r="CA63" i="6" s="1"/>
  <c r="BY14" i="6"/>
  <c r="DL34" i="6"/>
  <c r="BZ55" i="6"/>
  <c r="DL43" i="6"/>
  <c r="CU65" i="6"/>
  <c r="CU67" i="6" s="1"/>
  <c r="BY65" i="6"/>
  <c r="DL47" i="6"/>
  <c r="DL50" i="6"/>
  <c r="BY57" i="6"/>
  <c r="DL52" i="6"/>
  <c r="DL11" i="6"/>
  <c r="DL14" i="6"/>
  <c r="CB13" i="6"/>
  <c r="CB22" i="6"/>
  <c r="CB4" i="6"/>
  <c r="CA18" i="6"/>
  <c r="CA22" i="6"/>
  <c r="CA4" i="6"/>
  <c r="CA14" i="6"/>
  <c r="CA9" i="6"/>
  <c r="DI49" i="6"/>
  <c r="DI65" i="6"/>
  <c r="DI36" i="6"/>
  <c r="DI9" i="6"/>
  <c r="DI7" i="6"/>
  <c r="DI18" i="6"/>
  <c r="DI56" i="6"/>
  <c r="DI11" i="6"/>
  <c r="DI64" i="6"/>
  <c r="DI21" i="6"/>
  <c r="DI62" i="6"/>
  <c r="DI51" i="6"/>
  <c r="DI19" i="6"/>
  <c r="DI17" i="6"/>
  <c r="DL12" i="6"/>
  <c r="CR55" i="6"/>
  <c r="CI42" i="6"/>
  <c r="CI44" i="6" s="1"/>
  <c r="BY60" i="6"/>
  <c r="DI13" i="6"/>
  <c r="DI40" i="6"/>
  <c r="DI32" i="6"/>
  <c r="DI31" i="6"/>
  <c r="DI29" i="6"/>
  <c r="DI27" i="6"/>
  <c r="DI35" i="6"/>
  <c r="DI44" i="6"/>
  <c r="DI14" i="6"/>
  <c r="DI16" i="6"/>
  <c r="DI48" i="6"/>
  <c r="CX10" i="6"/>
  <c r="CX12" i="6" s="1"/>
  <c r="DI57" i="6"/>
  <c r="DI22" i="6"/>
  <c r="DI12" i="6"/>
  <c r="DI63" i="6"/>
  <c r="BY64" i="6"/>
  <c r="DL16" i="6"/>
  <c r="DI37" i="6"/>
  <c r="DI59" i="6"/>
  <c r="DI5" i="6"/>
  <c r="DI26" i="6"/>
  <c r="DI23" i="6"/>
  <c r="DI38" i="6"/>
  <c r="DI39" i="6"/>
  <c r="DI8" i="6"/>
  <c r="DI41" i="6"/>
  <c r="DI24" i="6"/>
  <c r="DI42" i="6"/>
  <c r="DL18" i="6"/>
  <c r="BY34" i="6"/>
  <c r="BY37" i="6"/>
  <c r="CR12" i="6"/>
  <c r="CR13" i="6" s="1"/>
  <c r="BK51" i="6"/>
  <c r="BZ58" i="6" s="1"/>
  <c r="BY48" i="6"/>
  <c r="BY47" i="6"/>
  <c r="BY35" i="6"/>
  <c r="BH33" i="6"/>
  <c r="BZ20" i="6" s="1"/>
  <c r="CU26" i="6"/>
  <c r="CB17" i="6"/>
  <c r="BY46" i="6"/>
  <c r="BY51" i="6"/>
  <c r="BY49" i="6"/>
  <c r="BY54" i="6"/>
  <c r="BY50" i="6"/>
  <c r="BY33" i="6"/>
  <c r="BY12" i="6"/>
  <c r="BY55" i="6"/>
  <c r="BY36" i="6"/>
  <c r="BY45" i="6"/>
  <c r="CB9" i="6"/>
  <c r="BY40" i="6"/>
  <c r="BY53" i="6"/>
  <c r="BY38" i="6"/>
  <c r="BY44" i="6"/>
  <c r="BY56" i="6"/>
  <c r="BY7" i="6"/>
  <c r="CI56" i="6"/>
  <c r="BY25" i="6"/>
  <c r="BY32" i="6"/>
  <c r="BY23" i="6"/>
  <c r="BY24" i="6"/>
  <c r="BY27" i="6"/>
  <c r="BY29" i="6"/>
  <c r="CB16" i="6"/>
  <c r="BY31" i="6"/>
  <c r="BY9" i="6"/>
  <c r="CU39" i="6"/>
  <c r="CU41" i="6" s="1"/>
  <c r="CR47" i="6"/>
  <c r="CR48" i="6" s="1"/>
  <c r="CA5" i="6"/>
  <c r="CA16" i="6"/>
  <c r="CB14" i="6"/>
  <c r="CB3" i="6"/>
  <c r="CB12" i="6"/>
  <c r="CB19" i="6"/>
  <c r="BY26" i="6"/>
  <c r="BY21" i="6"/>
  <c r="BY16" i="6"/>
  <c r="BY3" i="6"/>
  <c r="BY22" i="6"/>
  <c r="BY63" i="6"/>
  <c r="BY58" i="6"/>
  <c r="BY62" i="6"/>
  <c r="BY61" i="6"/>
  <c r="CB8" i="6"/>
  <c r="CB5" i="6"/>
  <c r="CB7" i="6"/>
  <c r="BY30" i="6"/>
  <c r="BY4" i="6"/>
  <c r="BY17" i="6"/>
  <c r="BY5" i="6"/>
  <c r="CU52" i="6"/>
  <c r="CU54" i="6" s="1"/>
  <c r="CA17" i="6"/>
  <c r="DA10" i="6"/>
  <c r="CB11" i="6"/>
  <c r="CB18" i="6"/>
  <c r="CB21" i="6"/>
  <c r="BY8" i="6"/>
  <c r="BY18" i="6"/>
  <c r="BY19" i="6"/>
  <c r="BQ51" i="6"/>
  <c r="CA18" i="4"/>
  <c r="CA41" i="4"/>
  <c r="CA26" i="4"/>
  <c r="CA8" i="4"/>
  <c r="CA6" i="4"/>
  <c r="CA52" i="4"/>
  <c r="CA38" i="4"/>
  <c r="CA51" i="4"/>
  <c r="CA32" i="4"/>
  <c r="CA45" i="4"/>
  <c r="CA34" i="4"/>
  <c r="CA55" i="4"/>
  <c r="CA25" i="4"/>
  <c r="CA40" i="4"/>
  <c r="CA46" i="4"/>
  <c r="CA22" i="4"/>
  <c r="CA7" i="4"/>
  <c r="CA21" i="4"/>
  <c r="CA12" i="4"/>
  <c r="CA59" i="4"/>
  <c r="CA29" i="4"/>
  <c r="CA60" i="4"/>
  <c r="CA54" i="4"/>
  <c r="CA57" i="4"/>
  <c r="CA19" i="4"/>
  <c r="CA37" i="4"/>
  <c r="CA9" i="4"/>
  <c r="CA39" i="4"/>
  <c r="CA10" i="4"/>
  <c r="CA48" i="4"/>
  <c r="CA24" i="4"/>
  <c r="CA20" i="4"/>
  <c r="CA35" i="4"/>
  <c r="CA3" i="4"/>
  <c r="CA13" i="4"/>
  <c r="CA50" i="4"/>
  <c r="CA23" i="4"/>
  <c r="CA49" i="4"/>
  <c r="CA17" i="4"/>
  <c r="CA31" i="4"/>
  <c r="CA14" i="4"/>
  <c r="CA28" i="4"/>
  <c r="CA5" i="4"/>
  <c r="CA58" i="4"/>
  <c r="CA15" i="4"/>
  <c r="CA27" i="4"/>
  <c r="CA44" i="4"/>
  <c r="CA43" i="4"/>
  <c r="CA30" i="4"/>
  <c r="CA11" i="4"/>
  <c r="CA42" i="4"/>
  <c r="CA33" i="4"/>
  <c r="CA16" i="4"/>
  <c r="CA36" i="4"/>
  <c r="CA4" i="4"/>
  <c r="CA53" i="4"/>
  <c r="CA47" i="4"/>
  <c r="CA56" i="4"/>
  <c r="AN71" i="4"/>
  <c r="EH2" i="4" s="1"/>
  <c r="DF15" i="4"/>
  <c r="DH15" i="4" s="1"/>
  <c r="DI15" i="4" s="1"/>
  <c r="DJ15" i="4" s="1"/>
  <c r="DF23" i="4"/>
  <c r="DH23" i="4" s="1"/>
  <c r="DI23" i="4" s="1"/>
  <c r="DJ23" i="4" s="1"/>
  <c r="DF35" i="4"/>
  <c r="DF10" i="4"/>
  <c r="DH10" i="4" s="1"/>
  <c r="DI10" i="4" s="1"/>
  <c r="DJ10" i="4" s="1"/>
  <c r="DF20" i="4"/>
  <c r="DH20" i="4" s="1"/>
  <c r="DI20" i="4" s="1"/>
  <c r="DJ20" i="4" s="1"/>
  <c r="DF24" i="4"/>
  <c r="DH24" i="4" s="1"/>
  <c r="DI24" i="4" s="1"/>
  <c r="DJ24" i="4" s="1"/>
  <c r="BW57" i="4"/>
  <c r="BW56" i="4"/>
  <c r="BW58" i="4"/>
  <c r="BU55" i="4"/>
  <c r="BU57" i="4"/>
  <c r="BU56" i="4"/>
  <c r="BU9" i="4"/>
  <c r="BU24" i="4"/>
  <c r="BU23" i="4"/>
  <c r="BU22" i="4"/>
  <c r="BU21" i="4"/>
  <c r="BU20" i="4"/>
  <c r="BU19" i="4"/>
  <c r="BU18" i="4"/>
  <c r="BU17" i="4"/>
  <c r="BX24" i="4"/>
  <c r="BX23" i="4"/>
  <c r="BX22" i="4"/>
  <c r="BX21" i="4"/>
  <c r="BX20" i="4"/>
  <c r="BX19" i="4"/>
  <c r="BX18" i="4"/>
  <c r="BX17" i="4"/>
  <c r="AG66" i="4"/>
  <c r="AG32" i="4"/>
  <c r="AG69" i="4"/>
  <c r="AG36" i="4"/>
  <c r="AG63" i="4"/>
  <c r="AG67" i="4"/>
  <c r="AG65" i="4"/>
  <c r="AG68" i="4"/>
  <c r="AG64" i="4"/>
  <c r="AG62" i="4"/>
  <c r="AG31" i="4"/>
  <c r="AG33" i="4"/>
  <c r="AG34" i="4"/>
  <c r="AG58" i="4"/>
  <c r="AG54" i="4"/>
  <c r="AG51" i="4"/>
  <c r="AG56" i="4"/>
  <c r="AG53" i="4"/>
  <c r="AG37" i="4"/>
  <c r="AG60" i="4"/>
  <c r="AG46" i="4"/>
  <c r="AG55" i="4"/>
  <c r="AG61" i="4"/>
  <c r="AG48" i="4"/>
  <c r="AG41" i="4"/>
  <c r="AG42" i="4"/>
  <c r="AG59" i="4"/>
  <c r="AG43" i="4"/>
  <c r="AG39" i="4"/>
  <c r="AG49" i="4"/>
  <c r="AG45" i="4"/>
  <c r="AG57" i="4"/>
  <c r="AG50" i="4"/>
  <c r="AG38" i="4"/>
  <c r="AG47" i="4"/>
  <c r="AG52" i="4"/>
  <c r="DF37" i="4"/>
  <c r="CN29" i="4"/>
  <c r="AG5" i="4"/>
  <c r="DF44" i="4"/>
  <c r="DF45" i="4"/>
  <c r="DF52" i="4"/>
  <c r="DF59" i="4"/>
  <c r="DF56" i="4"/>
  <c r="BU37" i="4"/>
  <c r="DF41" i="4"/>
  <c r="DF55" i="4"/>
  <c r="DF38" i="4"/>
  <c r="DF36" i="4"/>
  <c r="DF47" i="4"/>
  <c r="DF60" i="4"/>
  <c r="BU31" i="4"/>
  <c r="AG18" i="4"/>
  <c r="BU58" i="4"/>
  <c r="AG8" i="4"/>
  <c r="AG27" i="4"/>
  <c r="BU29" i="4"/>
  <c r="AG28" i="4"/>
  <c r="AG29" i="4"/>
  <c r="AG17" i="4"/>
  <c r="AG30" i="4"/>
  <c r="BU26" i="4"/>
  <c r="AG26" i="4"/>
  <c r="AG21" i="4"/>
  <c r="DF31" i="4"/>
  <c r="DH31" i="4" s="1"/>
  <c r="DI31" i="4" s="1"/>
  <c r="DJ31" i="4" s="1"/>
  <c r="BU63" i="4"/>
  <c r="AG14" i="4"/>
  <c r="AG22" i="4"/>
  <c r="CT25" i="4"/>
  <c r="DF12" i="4"/>
  <c r="DH12" i="4" s="1"/>
  <c r="DI12" i="4" s="1"/>
  <c r="DJ12" i="4" s="1"/>
  <c r="BX67" i="4"/>
  <c r="BX61" i="4"/>
  <c r="BU49" i="4"/>
  <c r="BW65" i="4"/>
  <c r="BU33" i="4"/>
  <c r="BX12" i="4"/>
  <c r="DF58" i="4"/>
  <c r="DF50" i="4"/>
  <c r="DF46" i="4"/>
  <c r="BW63" i="4"/>
  <c r="DF51" i="4"/>
  <c r="BU25" i="4"/>
  <c r="DF54" i="4"/>
  <c r="DF49" i="4"/>
  <c r="DF18" i="4"/>
  <c r="DH18" i="4" s="1"/>
  <c r="DI18" i="4" s="1"/>
  <c r="DJ18" i="4" s="1"/>
  <c r="CW14" i="4"/>
  <c r="BU30" i="4"/>
  <c r="DF43" i="4"/>
  <c r="DF39" i="4"/>
  <c r="BU32" i="4"/>
  <c r="BU45" i="4"/>
  <c r="DG40" i="4"/>
  <c r="DF48" i="4"/>
  <c r="BK40" i="4"/>
  <c r="BV26" i="4" s="1"/>
  <c r="DF57" i="4"/>
  <c r="BU27" i="4"/>
  <c r="CT37" i="4"/>
  <c r="CT41" i="4" s="1"/>
  <c r="DF42" i="4"/>
  <c r="BW48" i="4"/>
  <c r="BW54" i="4"/>
  <c r="BW43" i="4"/>
  <c r="BW40" i="4"/>
  <c r="BW28" i="4"/>
  <c r="BW53" i="4"/>
  <c r="BW25" i="4"/>
  <c r="DH25" i="4"/>
  <c r="DI25" i="4" s="1"/>
  <c r="DJ25" i="4" s="1"/>
  <c r="DF33" i="4"/>
  <c r="DH33" i="4" s="1"/>
  <c r="DI33" i="4" s="1"/>
  <c r="DJ33" i="4" s="1"/>
  <c r="DF27" i="4"/>
  <c r="DH27" i="4" s="1"/>
  <c r="DI27" i="4" s="1"/>
  <c r="DJ27" i="4" s="1"/>
  <c r="DF28" i="4"/>
  <c r="DH28" i="4" s="1"/>
  <c r="DI28" i="4" s="1"/>
  <c r="DJ28" i="4" s="1"/>
  <c r="BW69" i="4"/>
  <c r="BW61" i="4"/>
  <c r="DF29" i="4"/>
  <c r="DH29" i="4" s="1"/>
  <c r="DI29" i="4" s="1"/>
  <c r="DJ29" i="4" s="1"/>
  <c r="BU28" i="4"/>
  <c r="BU61" i="4"/>
  <c r="BW66" i="4"/>
  <c r="BX66" i="4"/>
  <c r="BW42" i="4"/>
  <c r="BW38" i="4"/>
  <c r="BW45" i="4"/>
  <c r="BU44" i="4"/>
  <c r="BU59" i="4"/>
  <c r="DF26" i="4"/>
  <c r="DH26" i="4" s="1"/>
  <c r="DI26" i="4" s="1"/>
  <c r="DJ26" i="4" s="1"/>
  <c r="BX68" i="4"/>
  <c r="BX14" i="4"/>
  <c r="BW47" i="4"/>
  <c r="BW26" i="4"/>
  <c r="BW44" i="4"/>
  <c r="BW27" i="4"/>
  <c r="BW59" i="4"/>
  <c r="BW29" i="4"/>
  <c r="BU42" i="4"/>
  <c r="BU43" i="4"/>
  <c r="BU40" i="4"/>
  <c r="BU35" i="4"/>
  <c r="BU54" i="4"/>
  <c r="BX64" i="4"/>
  <c r="CT10" i="4"/>
  <c r="CT12" i="4" s="1"/>
  <c r="CQ65" i="4"/>
  <c r="CQ67" i="4" s="1"/>
  <c r="CN47" i="4"/>
  <c r="CN48" i="4" s="1"/>
  <c r="DF16" i="4"/>
  <c r="DH16" i="4" s="1"/>
  <c r="DI16" i="4" s="1"/>
  <c r="DJ16" i="4" s="1"/>
  <c r="BW30" i="4"/>
  <c r="BW46" i="4"/>
  <c r="BW37" i="4"/>
  <c r="BU60" i="4"/>
  <c r="BU53" i="4"/>
  <c r="DF30" i="4"/>
  <c r="DH30" i="4" s="1"/>
  <c r="DI30" i="4" s="1"/>
  <c r="DJ30" i="4" s="1"/>
  <c r="DF32" i="4"/>
  <c r="DH32" i="4" s="1"/>
  <c r="DI32" i="4" s="1"/>
  <c r="DJ32" i="4" s="1"/>
  <c r="DF34" i="4"/>
  <c r="DH34" i="4" s="1"/>
  <c r="DI34" i="4" s="1"/>
  <c r="DJ34" i="4" s="1"/>
  <c r="BX65" i="4"/>
  <c r="CN12" i="4"/>
  <c r="CN13" i="4" s="1"/>
  <c r="BX16" i="4"/>
  <c r="BW35" i="4"/>
  <c r="BW51" i="4"/>
  <c r="BW34" i="4"/>
  <c r="BW52" i="4"/>
  <c r="BW60" i="4"/>
  <c r="BW31" i="4"/>
  <c r="BU38" i="4"/>
  <c r="BU48" i="4"/>
  <c r="BU52" i="4"/>
  <c r="BU51" i="4"/>
  <c r="BU39" i="4"/>
  <c r="BX62" i="4"/>
  <c r="BU67" i="4"/>
  <c r="BW62" i="4"/>
  <c r="BW64" i="4"/>
  <c r="DF14" i="4"/>
  <c r="DH14" i="4" s="1"/>
  <c r="DI14" i="4" s="1"/>
  <c r="DJ14" i="4" s="1"/>
  <c r="DF22" i="4"/>
  <c r="DH22" i="4" s="1"/>
  <c r="DI22" i="4" s="1"/>
  <c r="DJ22" i="4" s="1"/>
  <c r="BG51" i="4"/>
  <c r="BV62" i="4" s="1"/>
  <c r="BW68" i="4"/>
  <c r="AG12" i="4"/>
  <c r="AG16" i="4"/>
  <c r="BX5" i="4"/>
  <c r="AG19" i="4"/>
  <c r="BX9" i="4"/>
  <c r="BX11" i="4"/>
  <c r="BX7" i="4"/>
  <c r="DF17" i="4"/>
  <c r="DH17" i="4" s="1"/>
  <c r="DI17" i="4" s="1"/>
  <c r="DJ17" i="4" s="1"/>
  <c r="DF21" i="4"/>
  <c r="DH21" i="4" s="1"/>
  <c r="DI21" i="4" s="1"/>
  <c r="DJ21" i="4" s="1"/>
  <c r="AG11" i="4"/>
  <c r="BX4" i="4"/>
  <c r="AN74" i="4"/>
  <c r="EH37" i="4" s="1"/>
  <c r="BX13" i="4"/>
  <c r="BX15" i="4"/>
  <c r="BX6" i="4"/>
  <c r="AG4" i="4"/>
  <c r="CW10" i="4"/>
  <c r="AG9" i="4"/>
  <c r="BU66" i="4"/>
  <c r="BU65" i="4"/>
  <c r="BU69" i="4"/>
  <c r="DF19" i="4"/>
  <c r="DH19" i="4" s="1"/>
  <c r="DI19" i="4" s="1"/>
  <c r="DJ19" i="4" s="1"/>
  <c r="DF4" i="4"/>
  <c r="DH4" i="4" s="1"/>
  <c r="DI4" i="4" s="1"/>
  <c r="DJ4" i="4" s="1"/>
  <c r="CT20" i="4"/>
  <c r="CQ14" i="4"/>
  <c r="BX3" i="4"/>
  <c r="EI22" i="4"/>
  <c r="BU64" i="4"/>
  <c r="BU62" i="4"/>
  <c r="BX69" i="4"/>
  <c r="AG13" i="4"/>
  <c r="BX8" i="4"/>
  <c r="BX10" i="4"/>
  <c r="BD33" i="4"/>
  <c r="BW55" i="4"/>
  <c r="BW36" i="4"/>
  <c r="BW33" i="4"/>
  <c r="BW41" i="4"/>
  <c r="BW39" i="4"/>
  <c r="BW49" i="4"/>
  <c r="BW32" i="4"/>
  <c r="BW50" i="4"/>
  <c r="BU36" i="4"/>
  <c r="BU46" i="4"/>
  <c r="BU47" i="4"/>
  <c r="BU50" i="4"/>
  <c r="BU41" i="4"/>
  <c r="AG7" i="4"/>
  <c r="CA8" i="6"/>
  <c r="CA3" i="6"/>
  <c r="CA7" i="6"/>
  <c r="CA19" i="6"/>
  <c r="CA13" i="6"/>
  <c r="CA11" i="6"/>
  <c r="CA12" i="6"/>
  <c r="CA21" i="6"/>
  <c r="DL40" i="6"/>
  <c r="DL42" i="6"/>
  <c r="DL53" i="6"/>
  <c r="DL46" i="6"/>
  <c r="DL39" i="6"/>
  <c r="DL45" i="6"/>
  <c r="DL36" i="6"/>
  <c r="DL4" i="6"/>
  <c r="DL7" i="6"/>
  <c r="DL3" i="6"/>
  <c r="DL8" i="6"/>
  <c r="DL22" i="6"/>
  <c r="DL9" i="6"/>
  <c r="DL5" i="6"/>
  <c r="DL13" i="6"/>
  <c r="DL21" i="6"/>
  <c r="DL55" i="6"/>
  <c r="DL49" i="6"/>
  <c r="DL56" i="6"/>
  <c r="DL38" i="6"/>
  <c r="DL51" i="6"/>
  <c r="DL54" i="6"/>
  <c r="DL37" i="6"/>
  <c r="DL48" i="6"/>
  <c r="DL19" i="6"/>
  <c r="CL56" i="6"/>
  <c r="CL60" i="6" s="1"/>
  <c r="CL80" i="6" s="1"/>
  <c r="CE62" i="4"/>
  <c r="CH56" i="4"/>
  <c r="CH60" i="4" s="1"/>
  <c r="CH82" i="4" s="1"/>
  <c r="DF11" i="4"/>
  <c r="DH11" i="4" s="1"/>
  <c r="DI11" i="4" s="1"/>
  <c r="DJ11" i="4" s="1"/>
  <c r="DF7" i="4"/>
  <c r="DH7" i="4" s="1"/>
  <c r="DI7" i="4" s="1"/>
  <c r="DJ7" i="4" s="1"/>
  <c r="DF5" i="4"/>
  <c r="DH5" i="4" s="1"/>
  <c r="DI5" i="4" s="1"/>
  <c r="DJ5" i="4" s="1"/>
  <c r="DF3" i="4"/>
  <c r="DH3" i="4" s="1"/>
  <c r="DI3" i="4" s="1"/>
  <c r="DJ3" i="4" s="1"/>
  <c r="DF13" i="4"/>
  <c r="DH13" i="4" s="1"/>
  <c r="DI13" i="4" s="1"/>
  <c r="DJ13" i="4" s="1"/>
  <c r="DF8" i="4"/>
  <c r="DH8" i="4" s="1"/>
  <c r="DI8" i="4" s="1"/>
  <c r="DJ8" i="4" s="1"/>
  <c r="DF9" i="4"/>
  <c r="DH9" i="4" s="1"/>
  <c r="DI9" i="4" s="1"/>
  <c r="DJ9" i="4" s="1"/>
  <c r="BC12" i="4"/>
  <c r="CN62" i="4"/>
  <c r="AN72" i="4"/>
  <c r="EH27" i="4" s="1"/>
  <c r="CA27" i="6"/>
  <c r="CA44" i="6"/>
  <c r="CA54" i="6"/>
  <c r="CA42" i="6"/>
  <c r="CA34" i="6"/>
  <c r="CA30" i="6"/>
  <c r="CA53" i="6"/>
  <c r="CA49" i="6"/>
  <c r="CA51" i="6"/>
  <c r="CA48" i="6"/>
  <c r="CA23" i="6"/>
  <c r="CA55" i="6"/>
  <c r="CA50" i="6"/>
  <c r="CA52" i="6"/>
  <c r="CA29" i="6"/>
  <c r="CA31" i="6"/>
  <c r="CA45" i="6"/>
  <c r="CA40" i="6"/>
  <c r="CA32" i="6"/>
  <c r="CA36" i="6"/>
  <c r="CA46" i="6"/>
  <c r="CA26" i="6"/>
  <c r="CA43" i="6"/>
  <c r="CA38" i="6"/>
  <c r="CA39" i="6"/>
  <c r="CA41" i="6"/>
  <c r="CA33" i="6"/>
  <c r="CA56" i="6"/>
  <c r="CA24" i="6"/>
  <c r="CA37" i="6"/>
  <c r="CA28" i="6"/>
  <c r="CA35" i="6"/>
  <c r="CA25" i="6"/>
  <c r="CA47" i="6"/>
  <c r="BU11" i="4"/>
  <c r="BU14" i="4"/>
  <c r="BU5" i="4"/>
  <c r="BU12" i="4"/>
  <c r="BU10" i="4"/>
  <c r="BU7" i="4"/>
  <c r="BU8" i="4"/>
  <c r="BU3" i="4"/>
  <c r="BU6" i="4"/>
  <c r="BU16" i="4"/>
  <c r="BU15" i="4"/>
  <c r="BU13" i="4"/>
  <c r="AJ60" i="6"/>
  <c r="AJ75" i="6" s="1"/>
  <c r="EL41" i="6" s="1"/>
  <c r="AQ70" i="6"/>
  <c r="EK37" i="6" s="1"/>
  <c r="BU4" i="4"/>
  <c r="BY68" i="4"/>
  <c r="BY62" i="4"/>
  <c r="BY69" i="4"/>
  <c r="BY61" i="4"/>
  <c r="BY67" i="4"/>
  <c r="BY66" i="4"/>
  <c r="BY63" i="4"/>
  <c r="BY64" i="4"/>
  <c r="BY65" i="4"/>
  <c r="AJ43" i="6"/>
  <c r="AJ74" i="6" s="1"/>
  <c r="EL21" i="6" s="1"/>
  <c r="AQ69" i="6"/>
  <c r="DL25" i="6"/>
  <c r="DL32" i="6"/>
  <c r="DL29" i="6"/>
  <c r="DL27" i="6"/>
  <c r="DL30" i="6"/>
  <c r="DL31" i="6"/>
  <c r="DL26" i="6"/>
  <c r="DL24" i="6"/>
  <c r="DL28" i="6"/>
  <c r="DL23" i="6"/>
  <c r="AJ29" i="6"/>
  <c r="AJ73" i="6" s="1"/>
  <c r="EL31" i="6" s="1"/>
  <c r="AQ68" i="6"/>
  <c r="EK27" i="6" s="1"/>
  <c r="AG44" i="4"/>
  <c r="EI34" i="4"/>
  <c r="EI24" i="4"/>
  <c r="AQ67" i="6"/>
  <c r="AJ12" i="6"/>
  <c r="EL32" i="6"/>
  <c r="EL42" i="6" s="1"/>
  <c r="EL22" i="6"/>
  <c r="EO25" i="6" l="1"/>
  <c r="K53" i="6"/>
  <c r="EL25" i="4"/>
  <c r="K55" i="4"/>
  <c r="CO80" i="6"/>
  <c r="CC60" i="6"/>
  <c r="CC64" i="6"/>
  <c r="CC57" i="6"/>
  <c r="CC65" i="6"/>
  <c r="CC61" i="6"/>
  <c r="CC58" i="6"/>
  <c r="CC59" i="6"/>
  <c r="CC62" i="6"/>
  <c r="CX80" i="6"/>
  <c r="CQ28" i="4"/>
  <c r="CQ69" i="4" s="1"/>
  <c r="AM79" i="6"/>
  <c r="CE29" i="4"/>
  <c r="CE81" i="4"/>
  <c r="DM49" i="6"/>
  <c r="DO49" i="6" s="1"/>
  <c r="DP49" i="6" s="1"/>
  <c r="DQ49" i="6" s="1"/>
  <c r="EK17" i="6"/>
  <c r="EH17" i="4"/>
  <c r="DO65" i="6"/>
  <c r="DP65" i="6" s="1"/>
  <c r="DQ65" i="6" s="1"/>
  <c r="CC16" i="6"/>
  <c r="CC6" i="6"/>
  <c r="CC15" i="6"/>
  <c r="CC9" i="6"/>
  <c r="CC22" i="6"/>
  <c r="CC12" i="6"/>
  <c r="CC3" i="6"/>
  <c r="CC10" i="6"/>
  <c r="CC19" i="6"/>
  <c r="CC13" i="6"/>
  <c r="CC14" i="6"/>
  <c r="CC7" i="6"/>
  <c r="CC4" i="6"/>
  <c r="CC20" i="6"/>
  <c r="CC17" i="6"/>
  <c r="CC18" i="6"/>
  <c r="CC11" i="6"/>
  <c r="CC8" i="6"/>
  <c r="CC5" i="6"/>
  <c r="CU28" i="6"/>
  <c r="CU69" i="6" s="1"/>
  <c r="CR80" i="6"/>
  <c r="BY11" i="4"/>
  <c r="BY18" i="4"/>
  <c r="BY21" i="4"/>
  <c r="BY5" i="4"/>
  <c r="BY12" i="4"/>
  <c r="BY23" i="4"/>
  <c r="BY7" i="4"/>
  <c r="BY14" i="4"/>
  <c r="BY17" i="4"/>
  <c r="BY24" i="4"/>
  <c r="BY8" i="4"/>
  <c r="BY19" i="4"/>
  <c r="BY3" i="4"/>
  <c r="BY10" i="4"/>
  <c r="BY13" i="4"/>
  <c r="BY20" i="4"/>
  <c r="BY4" i="4"/>
  <c r="BY15" i="4"/>
  <c r="BY22" i="4"/>
  <c r="BY6" i="4"/>
  <c r="BY9" i="4"/>
  <c r="BY16" i="4"/>
  <c r="DN18" i="6"/>
  <c r="DO18" i="6" s="1"/>
  <c r="DP18" i="6" s="1"/>
  <c r="DN30" i="6"/>
  <c r="DO30" i="6" s="1"/>
  <c r="DP30" i="6" s="1"/>
  <c r="DN32" i="6"/>
  <c r="DO32" i="6" s="1"/>
  <c r="DP32" i="6" s="1"/>
  <c r="DN26" i="6"/>
  <c r="DO26" i="6" s="1"/>
  <c r="DP26" i="6" s="1"/>
  <c r="DN28" i="6"/>
  <c r="DO28" i="6" s="1"/>
  <c r="DP28" i="6" s="1"/>
  <c r="DN25" i="6"/>
  <c r="DO25" i="6" s="1"/>
  <c r="DP25" i="6" s="1"/>
  <c r="DN12" i="6"/>
  <c r="DO12" i="6" s="1"/>
  <c r="DP12" i="6" s="1"/>
  <c r="EL35" i="4"/>
  <c r="DM36" i="6"/>
  <c r="DO36" i="6" s="1"/>
  <c r="DP36" i="6" s="1"/>
  <c r="DQ36" i="6" s="1"/>
  <c r="DN21" i="6"/>
  <c r="DO21" i="6" s="1"/>
  <c r="DP21" i="6" s="1"/>
  <c r="DN4" i="6"/>
  <c r="DO4" i="6" s="1"/>
  <c r="DP4" i="6" s="1"/>
  <c r="DA16" i="6"/>
  <c r="DO64" i="6"/>
  <c r="DP64" i="6" s="1"/>
  <c r="DQ64" i="6" s="1"/>
  <c r="DO63" i="6"/>
  <c r="DP63" i="6" s="1"/>
  <c r="DQ63" i="6" s="1"/>
  <c r="DN24" i="6"/>
  <c r="DO24" i="6" s="1"/>
  <c r="DP24" i="6" s="1"/>
  <c r="DN27" i="6"/>
  <c r="DO27" i="6" s="1"/>
  <c r="DP27" i="6" s="1"/>
  <c r="DN13" i="6"/>
  <c r="DO13" i="6" s="1"/>
  <c r="DP13" i="6" s="1"/>
  <c r="DN8" i="6"/>
  <c r="DO8" i="6" s="1"/>
  <c r="DP8" i="6" s="1"/>
  <c r="DN29" i="6"/>
  <c r="DO29" i="6" s="1"/>
  <c r="DP29" i="6" s="1"/>
  <c r="DN3" i="6"/>
  <c r="DO3" i="6" s="1"/>
  <c r="DP3" i="6" s="1"/>
  <c r="DO59" i="6"/>
  <c r="DP59" i="6" s="1"/>
  <c r="DQ59" i="6" s="1"/>
  <c r="DN16" i="6"/>
  <c r="DO16" i="6" s="1"/>
  <c r="DP16" i="6" s="1"/>
  <c r="DN14" i="6"/>
  <c r="DO14" i="6" s="1"/>
  <c r="DP14" i="6" s="1"/>
  <c r="DN23" i="6"/>
  <c r="DO23" i="6" s="1"/>
  <c r="DP23" i="6" s="1"/>
  <c r="DN31" i="6"/>
  <c r="DO31" i="6" s="1"/>
  <c r="DP31" i="6" s="1"/>
  <c r="DN9" i="6"/>
  <c r="DO9" i="6" s="1"/>
  <c r="DP9" i="6" s="1"/>
  <c r="DN7" i="6"/>
  <c r="DO7" i="6" s="1"/>
  <c r="DP7" i="6" s="1"/>
  <c r="DO61" i="6"/>
  <c r="DP61" i="6" s="1"/>
  <c r="DQ61" i="6" s="1"/>
  <c r="DO57" i="6"/>
  <c r="DP57" i="6" s="1"/>
  <c r="DQ57" i="6" s="1"/>
  <c r="DN11" i="6"/>
  <c r="DO11" i="6" s="1"/>
  <c r="DP11" i="6" s="1"/>
  <c r="DO62" i="6"/>
  <c r="DP62" i="6" s="1"/>
  <c r="DQ62" i="6" s="1"/>
  <c r="BW12" i="4"/>
  <c r="BW6" i="4"/>
  <c r="BW15" i="4"/>
  <c r="BW19" i="4"/>
  <c r="BW16" i="4"/>
  <c r="BW4" i="4"/>
  <c r="BW10" i="4"/>
  <c r="BW5" i="4"/>
  <c r="BW21" i="4"/>
  <c r="BW9" i="4"/>
  <c r="BW13" i="4"/>
  <c r="BW7" i="4"/>
  <c r="BW8" i="4"/>
  <c r="BW17" i="4"/>
  <c r="BW22" i="4"/>
  <c r="BW3" i="4"/>
  <c r="BW14" i="4"/>
  <c r="BW11" i="4"/>
  <c r="BW18" i="4"/>
  <c r="BW23" i="4"/>
  <c r="BW20" i="4"/>
  <c r="DO38" i="6"/>
  <c r="DP38" i="6" s="1"/>
  <c r="DQ38" i="6" s="1"/>
  <c r="CI64" i="6"/>
  <c r="DM44" i="6"/>
  <c r="DO44" i="6" s="1"/>
  <c r="DP44" i="6" s="1"/>
  <c r="DQ44" i="6" s="1"/>
  <c r="DM51" i="6"/>
  <c r="DO51" i="6" s="1"/>
  <c r="DP51" i="6" s="1"/>
  <c r="DQ51" i="6" s="1"/>
  <c r="DM53" i="6"/>
  <c r="DO53" i="6" s="1"/>
  <c r="DP53" i="6" s="1"/>
  <c r="DQ53" i="6" s="1"/>
  <c r="DM37" i="6"/>
  <c r="DO37" i="6" s="1"/>
  <c r="DP37" i="6" s="1"/>
  <c r="DQ37" i="6" s="1"/>
  <c r="DM39" i="6"/>
  <c r="DO39" i="6" s="1"/>
  <c r="DP39" i="6" s="1"/>
  <c r="DQ39" i="6" s="1"/>
  <c r="DM34" i="6"/>
  <c r="DO34" i="6" s="1"/>
  <c r="DP34" i="6" s="1"/>
  <c r="DQ34" i="6" s="1"/>
  <c r="DM43" i="6"/>
  <c r="DO43" i="6" s="1"/>
  <c r="DP43" i="6" s="1"/>
  <c r="DQ43" i="6" s="1"/>
  <c r="DM52" i="6"/>
  <c r="DO52" i="6" s="1"/>
  <c r="DP52" i="6" s="1"/>
  <c r="DQ52" i="6" s="1"/>
  <c r="CU16" i="6"/>
  <c r="DM50" i="6"/>
  <c r="DO50" i="6" s="1"/>
  <c r="DP50" i="6" s="1"/>
  <c r="DQ50" i="6" s="1"/>
  <c r="DM41" i="6"/>
  <c r="DO41" i="6" s="1"/>
  <c r="DP41" i="6" s="1"/>
  <c r="DQ41" i="6" s="1"/>
  <c r="DM45" i="6"/>
  <c r="DO45" i="6" s="1"/>
  <c r="DP45" i="6" s="1"/>
  <c r="DQ45" i="6" s="1"/>
  <c r="DM48" i="6"/>
  <c r="DO48" i="6" s="1"/>
  <c r="DP48" i="6" s="1"/>
  <c r="DQ48" i="6" s="1"/>
  <c r="DM42" i="6"/>
  <c r="DO42" i="6" s="1"/>
  <c r="DP42" i="6" s="1"/>
  <c r="DQ42" i="6" s="1"/>
  <c r="DM54" i="6"/>
  <c r="DO54" i="6" s="1"/>
  <c r="DP54" i="6" s="1"/>
  <c r="DQ54" i="6" s="1"/>
  <c r="DM56" i="6"/>
  <c r="DO56" i="6" s="1"/>
  <c r="DP56" i="6" s="1"/>
  <c r="DQ56" i="6" s="1"/>
  <c r="DM35" i="6"/>
  <c r="DO35" i="6" s="1"/>
  <c r="DP35" i="6" s="1"/>
  <c r="DQ35" i="6" s="1"/>
  <c r="DM40" i="6"/>
  <c r="DO40" i="6" s="1"/>
  <c r="DP40" i="6" s="1"/>
  <c r="DQ40" i="6" s="1"/>
  <c r="DM46" i="6"/>
  <c r="DO46" i="6" s="1"/>
  <c r="DP46" i="6" s="1"/>
  <c r="DQ46" i="6" s="1"/>
  <c r="DM55" i="6"/>
  <c r="DO55" i="6" s="1"/>
  <c r="DP55" i="6" s="1"/>
  <c r="DQ55" i="6" s="1"/>
  <c r="DM47" i="6"/>
  <c r="DO47" i="6" s="1"/>
  <c r="DP47" i="6" s="1"/>
  <c r="DQ47" i="6" s="1"/>
  <c r="DN17" i="6"/>
  <c r="DO17" i="6" s="1"/>
  <c r="DP17" i="6" s="1"/>
  <c r="DN19" i="6"/>
  <c r="DO19" i="6" s="1"/>
  <c r="DP19" i="6" s="1"/>
  <c r="CF10" i="6"/>
  <c r="CF15" i="6"/>
  <c r="CF19" i="6"/>
  <c r="CF16" i="6"/>
  <c r="CF20" i="6"/>
  <c r="CF3" i="6"/>
  <c r="CF4" i="6"/>
  <c r="CF13" i="6"/>
  <c r="CF7" i="6"/>
  <c r="CF12" i="6"/>
  <c r="CF17" i="6"/>
  <c r="DG52" i="4"/>
  <c r="DI52" i="4" s="1"/>
  <c r="DJ52" i="4" s="1"/>
  <c r="DK52" i="4" s="1"/>
  <c r="AJ72" i="6"/>
  <c r="EL6" i="6" s="1"/>
  <c r="CF11" i="6"/>
  <c r="CF8" i="6"/>
  <c r="CF5" i="6"/>
  <c r="CF14" i="6"/>
  <c r="CF21" i="6"/>
  <c r="CF18" i="6"/>
  <c r="CF9" i="6"/>
  <c r="CF6" i="6"/>
  <c r="DN10" i="6"/>
  <c r="DO10" i="6" s="1"/>
  <c r="DP10" i="6" s="1"/>
  <c r="DN15" i="6"/>
  <c r="DO15" i="6" s="1"/>
  <c r="DP15" i="6" s="1"/>
  <c r="DN6" i="6"/>
  <c r="DO6" i="6" s="1"/>
  <c r="DP6" i="6" s="1"/>
  <c r="BZ39" i="6"/>
  <c r="DN22" i="6"/>
  <c r="DO22" i="6" s="1"/>
  <c r="DP22" i="6" s="1"/>
  <c r="BZ10" i="6"/>
  <c r="BZ15" i="6"/>
  <c r="CA64" i="6"/>
  <c r="BZ35" i="6"/>
  <c r="BZ14" i="6"/>
  <c r="BZ23" i="6"/>
  <c r="DA52" i="6"/>
  <c r="BZ17" i="6"/>
  <c r="BZ6" i="6"/>
  <c r="CA57" i="6"/>
  <c r="BZ40" i="6"/>
  <c r="BZ28" i="6"/>
  <c r="BZ29" i="6"/>
  <c r="BZ31" i="6"/>
  <c r="BZ53" i="6"/>
  <c r="BZ4" i="6"/>
  <c r="BZ32" i="6"/>
  <c r="BZ25" i="6"/>
  <c r="BZ27" i="6"/>
  <c r="BZ26" i="6"/>
  <c r="BZ62" i="6"/>
  <c r="BZ30" i="6"/>
  <c r="CA61" i="6"/>
  <c r="CA65" i="6"/>
  <c r="CA62" i="6"/>
  <c r="BZ34" i="6"/>
  <c r="BZ41" i="6"/>
  <c r="CA58" i="6"/>
  <c r="CA59" i="6"/>
  <c r="BZ48" i="6"/>
  <c r="BZ43" i="6"/>
  <c r="BZ44" i="6"/>
  <c r="BZ49" i="6"/>
  <c r="BZ54" i="6"/>
  <c r="BZ37" i="6"/>
  <c r="BZ5" i="6"/>
  <c r="BZ21" i="6"/>
  <c r="BZ47" i="6"/>
  <c r="BZ51" i="6"/>
  <c r="BZ56" i="6"/>
  <c r="BZ36" i="6"/>
  <c r="BZ50" i="6"/>
  <c r="BZ46" i="6"/>
  <c r="BZ9" i="6"/>
  <c r="BZ45" i="6"/>
  <c r="BZ52" i="6"/>
  <c r="BZ38" i="6"/>
  <c r="BZ33" i="6"/>
  <c r="BZ42" i="6"/>
  <c r="CA60" i="6"/>
  <c r="BZ22" i="6"/>
  <c r="BZ64" i="6"/>
  <c r="DN5" i="6"/>
  <c r="DO5" i="6" s="1"/>
  <c r="DP5" i="6" s="1"/>
  <c r="BZ60" i="6"/>
  <c r="BZ57" i="6"/>
  <c r="BZ59" i="6"/>
  <c r="BZ63" i="6"/>
  <c r="BZ61" i="6"/>
  <c r="CI46" i="6"/>
  <c r="CI80" i="6" s="1"/>
  <c r="BZ65" i="6"/>
  <c r="BZ7" i="6"/>
  <c r="BZ16" i="6"/>
  <c r="BZ13" i="6"/>
  <c r="BZ18" i="6"/>
  <c r="BZ12" i="6"/>
  <c r="BZ11" i="6"/>
  <c r="BZ8" i="6"/>
  <c r="BZ3" i="6"/>
  <c r="BZ19" i="6"/>
  <c r="CB61" i="6"/>
  <c r="CB63" i="6"/>
  <c r="CB64" i="6"/>
  <c r="CB59" i="6"/>
  <c r="CB57" i="6"/>
  <c r="CB58" i="6"/>
  <c r="CB65" i="6"/>
  <c r="CB60" i="6"/>
  <c r="CB62" i="6"/>
  <c r="AG78" i="4"/>
  <c r="EI21" i="4" s="1"/>
  <c r="DI40" i="4"/>
  <c r="DJ40" i="4" s="1"/>
  <c r="DK40" i="4" s="1"/>
  <c r="AG76" i="4"/>
  <c r="EI6" i="4" s="1"/>
  <c r="DG57" i="4"/>
  <c r="DI57" i="4" s="1"/>
  <c r="DJ57" i="4" s="1"/>
  <c r="DK57" i="4" s="1"/>
  <c r="DG35" i="4"/>
  <c r="DI35" i="4" s="1"/>
  <c r="DJ35" i="4" s="1"/>
  <c r="DK35" i="4" s="1"/>
  <c r="DL24" i="4"/>
  <c r="EH3" i="4" s="1"/>
  <c r="BV36" i="4"/>
  <c r="BV57" i="4"/>
  <c r="BV56" i="4"/>
  <c r="BV58" i="4"/>
  <c r="BV10" i="4"/>
  <c r="BV24" i="4"/>
  <c r="BV23" i="4"/>
  <c r="BV22" i="4"/>
  <c r="BV21" i="4"/>
  <c r="BV20" i="4"/>
  <c r="BV19" i="4"/>
  <c r="BV18" i="4"/>
  <c r="BV17" i="4"/>
  <c r="AG79" i="4"/>
  <c r="EI41" i="4" s="1"/>
  <c r="BV44" i="4"/>
  <c r="BV28" i="4"/>
  <c r="DG60" i="4"/>
  <c r="DI60" i="4" s="1"/>
  <c r="DJ60" i="4" s="1"/>
  <c r="DK60" i="4" s="1"/>
  <c r="BV13" i="4"/>
  <c r="CQ16" i="4"/>
  <c r="BV52" i="4"/>
  <c r="DG42" i="4"/>
  <c r="DI42" i="4" s="1"/>
  <c r="DJ42" i="4" s="1"/>
  <c r="DK42" i="4" s="1"/>
  <c r="CT27" i="4"/>
  <c r="CT82" i="4" s="1"/>
  <c r="BV59" i="4"/>
  <c r="DG49" i="4"/>
  <c r="DI49" i="4" s="1"/>
  <c r="DJ49" i="4" s="1"/>
  <c r="DK49" i="4" s="1"/>
  <c r="AG77" i="4"/>
  <c r="EI31" i="4" s="1"/>
  <c r="DG39" i="4"/>
  <c r="DI39" i="4" s="1"/>
  <c r="DJ39" i="4" s="1"/>
  <c r="DK39" i="4" s="1"/>
  <c r="DG47" i="4"/>
  <c r="DI47" i="4" s="1"/>
  <c r="DJ47" i="4" s="1"/>
  <c r="DK47" i="4" s="1"/>
  <c r="DG43" i="4"/>
  <c r="DI43" i="4" s="1"/>
  <c r="DJ43" i="4" s="1"/>
  <c r="DK43" i="4" s="1"/>
  <c r="BV48" i="4"/>
  <c r="BV41" i="4"/>
  <c r="BV40" i="4"/>
  <c r="BV43" i="4"/>
  <c r="BV49" i="4"/>
  <c r="BV53" i="4"/>
  <c r="DG37" i="4"/>
  <c r="DI37" i="4" s="1"/>
  <c r="DJ37" i="4" s="1"/>
  <c r="DK37" i="4" s="1"/>
  <c r="BV32" i="4"/>
  <c r="BV30" i="4"/>
  <c r="BV55" i="4"/>
  <c r="BV54" i="4"/>
  <c r="BV38" i="4"/>
  <c r="BV15" i="4"/>
  <c r="CW16" i="4"/>
  <c r="CW82" i="4" s="1"/>
  <c r="BV4" i="4"/>
  <c r="BV6" i="4"/>
  <c r="BV5" i="4"/>
  <c r="DG41" i="4"/>
  <c r="DI41" i="4" s="1"/>
  <c r="DJ41" i="4" s="1"/>
  <c r="DK41" i="4" s="1"/>
  <c r="DG46" i="4"/>
  <c r="DI46" i="4" s="1"/>
  <c r="DJ46" i="4" s="1"/>
  <c r="DK46" i="4" s="1"/>
  <c r="DG36" i="4"/>
  <c r="DI36" i="4" s="1"/>
  <c r="DJ36" i="4" s="1"/>
  <c r="DK36" i="4" s="1"/>
  <c r="DG58" i="4"/>
  <c r="DI58" i="4" s="1"/>
  <c r="DJ58" i="4" s="1"/>
  <c r="DK58" i="4" s="1"/>
  <c r="DG44" i="4"/>
  <c r="DI44" i="4" s="1"/>
  <c r="DJ44" i="4" s="1"/>
  <c r="DK44" i="4" s="1"/>
  <c r="DG54" i="4"/>
  <c r="DI54" i="4" s="1"/>
  <c r="DJ54" i="4" s="1"/>
  <c r="DK54" i="4" s="1"/>
  <c r="DG59" i="4"/>
  <c r="DI59" i="4" s="1"/>
  <c r="DJ59" i="4" s="1"/>
  <c r="DK59" i="4" s="1"/>
  <c r="DG55" i="4"/>
  <c r="DI55" i="4" s="1"/>
  <c r="DJ55" i="4" s="1"/>
  <c r="DK55" i="4" s="1"/>
  <c r="DG53" i="4"/>
  <c r="DI53" i="4" s="1"/>
  <c r="DJ53" i="4" s="1"/>
  <c r="DK53" i="4" s="1"/>
  <c r="DG51" i="4"/>
  <c r="DI51" i="4" s="1"/>
  <c r="DJ51" i="4" s="1"/>
  <c r="DK51" i="4" s="1"/>
  <c r="BV29" i="4"/>
  <c r="BV27" i="4"/>
  <c r="BV9" i="4"/>
  <c r="DG48" i="4"/>
  <c r="DI48" i="4" s="1"/>
  <c r="DJ48" i="4" s="1"/>
  <c r="DK48" i="4" s="1"/>
  <c r="DG50" i="4"/>
  <c r="DI50" i="4" s="1"/>
  <c r="DJ50" i="4" s="1"/>
  <c r="DK50" i="4" s="1"/>
  <c r="DG56" i="4"/>
  <c r="DI56" i="4" s="1"/>
  <c r="DJ56" i="4" s="1"/>
  <c r="DK56" i="4" s="1"/>
  <c r="DG38" i="4"/>
  <c r="DI38" i="4" s="1"/>
  <c r="DJ38" i="4" s="1"/>
  <c r="DK38" i="4" s="1"/>
  <c r="DG45" i="4"/>
  <c r="DI45" i="4" s="1"/>
  <c r="DJ45" i="4" s="1"/>
  <c r="DK45" i="4" s="1"/>
  <c r="BV34" i="4"/>
  <c r="BV33" i="4"/>
  <c r="BV31" i="4"/>
  <c r="BV25" i="4"/>
  <c r="BV67" i="4"/>
  <c r="BV16" i="4"/>
  <c r="BV12" i="4"/>
  <c r="BV8" i="4"/>
  <c r="BV3" i="4"/>
  <c r="BV68" i="4"/>
  <c r="BV7" i="4"/>
  <c r="BV11" i="4"/>
  <c r="BV14" i="4"/>
  <c r="BV64" i="4"/>
  <c r="BV69" i="4"/>
  <c r="BV65" i="4"/>
  <c r="BV63" i="4"/>
  <c r="BV61" i="4"/>
  <c r="BV66" i="4"/>
  <c r="BV35" i="4"/>
  <c r="BV50" i="4"/>
  <c r="BV45" i="4"/>
  <c r="BV42" i="4"/>
  <c r="BV47" i="4"/>
  <c r="BV39" i="4"/>
  <c r="BV37" i="4"/>
  <c r="BV60" i="4"/>
  <c r="BV46" i="4"/>
  <c r="BV51" i="4"/>
  <c r="CN65" i="4"/>
  <c r="CN82" i="4" s="1"/>
  <c r="AN75" i="4"/>
  <c r="DL34" i="4"/>
  <c r="EH28" i="4" s="1"/>
  <c r="DM69" i="4"/>
  <c r="EH38" i="4" s="1"/>
  <c r="EK2" i="6"/>
  <c r="AQ71" i="6"/>
  <c r="DA80" i="6" l="1"/>
  <c r="CU80" i="6"/>
  <c r="DQ32" i="6"/>
  <c r="EK28" i="6" s="1"/>
  <c r="DR66" i="6"/>
  <c r="EK38" i="6" s="1"/>
  <c r="DR56" i="6"/>
  <c r="EK18" i="6" s="1"/>
  <c r="DQ22" i="6"/>
  <c r="EK3" i="6" s="1"/>
  <c r="DM60" i="4"/>
  <c r="EH18" i="4" s="1"/>
  <c r="CQ82" i="4"/>
  <c r="DC80" i="6" l="1"/>
  <c r="BA92" i="4" l="1"/>
  <c r="BA88" i="4"/>
  <c r="BA84" i="4"/>
  <c r="BA80" i="4"/>
  <c r="BA91" i="4"/>
  <c r="BA87" i="4"/>
  <c r="BA83" i="4"/>
  <c r="BA79" i="4"/>
  <c r="BA90" i="4"/>
  <c r="BA86" i="4"/>
  <c r="BA82" i="4"/>
  <c r="BA78" i="4"/>
  <c r="BA89" i="4"/>
  <c r="BA85" i="4"/>
  <c r="BA81" i="4"/>
  <c r="BA95" i="4" l="1"/>
  <c r="CB24" i="4" l="1"/>
  <c r="CB5" i="4"/>
  <c r="CB13" i="4"/>
  <c r="CB16" i="4"/>
  <c r="CB8" i="4"/>
  <c r="CB10" i="4"/>
  <c r="CB21" i="4"/>
  <c r="CB9" i="4"/>
  <c r="CB22" i="4"/>
  <c r="CB20" i="4"/>
  <c r="CB4" i="4"/>
  <c r="CB19" i="4"/>
  <c r="CB15" i="4"/>
  <c r="CB23" i="4"/>
  <c r="CB17" i="4"/>
  <c r="CB6" i="4"/>
  <c r="CB7" i="4"/>
  <c r="CB11" i="4"/>
  <c r="CB18" i="4"/>
  <c r="CB12" i="4"/>
  <c r="CB3" i="4"/>
  <c r="CB14" i="4"/>
  <c r="CE46" i="4" l="1"/>
  <c r="CE82" i="4" l="1"/>
  <c r="CY82" i="4" s="1"/>
  <c r="EL19" i="6"/>
  <c r="EL29" i="6"/>
  <c r="EL39" i="6"/>
  <c r="EL4" i="6"/>
  <c r="BA43" i="6" l="1"/>
  <c r="BW43" i="6" s="1"/>
  <c r="BA39" i="6"/>
  <c r="BW39" i="6" s="1"/>
  <c r="BA35" i="6"/>
  <c r="BW35" i="6" s="1"/>
  <c r="BA31" i="6"/>
  <c r="BW31" i="6" s="1"/>
  <c r="BA27" i="6"/>
  <c r="BW27" i="6" s="1"/>
  <c r="BA23" i="6"/>
  <c r="BW23" i="6" s="1"/>
  <c r="BA19" i="6"/>
  <c r="BW19" i="6" s="1"/>
  <c r="BA15" i="6"/>
  <c r="BW15" i="6" s="1"/>
  <c r="BA11" i="6"/>
  <c r="BW11" i="6" s="1"/>
  <c r="BA7" i="6"/>
  <c r="BW7" i="6" s="1"/>
  <c r="BA3" i="6"/>
  <c r="BW3" i="6" s="1"/>
  <c r="AZ43" i="6"/>
  <c r="BV43" i="6" s="1"/>
  <c r="AZ39" i="6"/>
  <c r="BV39" i="6" s="1"/>
  <c r="AZ35" i="6"/>
  <c r="BV35" i="6" s="1"/>
  <c r="AZ31" i="6"/>
  <c r="BV31" i="6" s="1"/>
  <c r="AZ27" i="6"/>
  <c r="BV27" i="6" s="1"/>
  <c r="AZ23" i="6"/>
  <c r="BV23" i="6" s="1"/>
  <c r="AZ19" i="6"/>
  <c r="BV19" i="6" s="1"/>
  <c r="AZ15" i="6"/>
  <c r="BV15" i="6" s="1"/>
  <c r="AZ11" i="6"/>
  <c r="BV11" i="6" s="1"/>
  <c r="AZ7" i="6"/>
  <c r="BV7" i="6" s="1"/>
  <c r="AZ3" i="6"/>
  <c r="BV3" i="6" s="1"/>
  <c r="AY43" i="6"/>
  <c r="BU43" i="6" s="1"/>
  <c r="AY39" i="6"/>
  <c r="BU39" i="6" s="1"/>
  <c r="AY35" i="6"/>
  <c r="BU35" i="6" s="1"/>
  <c r="AY31" i="6"/>
  <c r="BU31" i="6" s="1"/>
  <c r="AY27" i="6"/>
  <c r="BU27" i="6" s="1"/>
  <c r="AY23" i="6"/>
  <c r="BU23" i="6" s="1"/>
  <c r="AY19" i="6"/>
  <c r="BU19" i="6" s="1"/>
  <c r="AY15" i="6"/>
  <c r="BU15" i="6" s="1"/>
  <c r="AY11" i="6"/>
  <c r="BU11" i="6" s="1"/>
  <c r="AY7" i="6"/>
  <c r="BU7" i="6" s="1"/>
  <c r="AY3" i="6"/>
  <c r="BU3" i="6" s="1"/>
  <c r="AX43" i="6"/>
  <c r="BT43" i="6" s="1"/>
  <c r="AX39" i="6"/>
  <c r="BT39" i="6" s="1"/>
  <c r="AX35" i="6"/>
  <c r="BT35" i="6" s="1"/>
  <c r="AX31" i="6"/>
  <c r="BT31" i="6" s="1"/>
  <c r="AX27" i="6"/>
  <c r="BT27" i="6" s="1"/>
  <c r="AX23" i="6"/>
  <c r="BT23" i="6" s="1"/>
  <c r="AX19" i="6"/>
  <c r="BT19" i="6" s="1"/>
  <c r="AX15" i="6"/>
  <c r="BT15" i="6" s="1"/>
  <c r="AX11" i="6"/>
  <c r="BT11" i="6" s="1"/>
  <c r="AX7" i="6"/>
  <c r="BT7" i="6" s="1"/>
  <c r="AX3" i="6"/>
  <c r="BT3" i="6" s="1"/>
  <c r="AW78" i="4"/>
  <c r="BR78" i="4" s="1"/>
  <c r="AW74" i="4"/>
  <c r="BR74" i="4" s="1"/>
  <c r="AW70" i="4"/>
  <c r="BR70" i="4" s="1"/>
  <c r="AW66" i="4"/>
  <c r="BR66" i="4" s="1"/>
  <c r="AW62" i="4"/>
  <c r="BR62" i="4" s="1"/>
  <c r="AW58" i="4"/>
  <c r="BR58" i="4" s="1"/>
  <c r="AW54" i="4"/>
  <c r="BR54" i="4" s="1"/>
  <c r="AW50" i="4"/>
  <c r="BR50" i="4" s="1"/>
  <c r="AW46" i="4"/>
  <c r="BR46" i="4" s="1"/>
  <c r="AW42" i="4"/>
  <c r="BR42" i="4" s="1"/>
  <c r="BA45" i="6"/>
  <c r="BW45" i="6" s="1"/>
  <c r="BA41" i="6"/>
  <c r="BW41" i="6" s="1"/>
  <c r="BA37" i="6"/>
  <c r="BW37" i="6" s="1"/>
  <c r="BA33" i="6"/>
  <c r="BW33" i="6" s="1"/>
  <c r="BA29" i="6"/>
  <c r="BW29" i="6" s="1"/>
  <c r="BA25" i="6"/>
  <c r="BW25" i="6" s="1"/>
  <c r="BA21" i="6"/>
  <c r="BW21" i="6" s="1"/>
  <c r="BA17" i="6"/>
  <c r="BW17" i="6" s="1"/>
  <c r="BA13" i="6"/>
  <c r="BW13" i="6" s="1"/>
  <c r="BA9" i="6"/>
  <c r="BW9" i="6" s="1"/>
  <c r="BA5" i="6"/>
  <c r="BW5" i="6" s="1"/>
  <c r="AZ45" i="6"/>
  <c r="BV45" i="6" s="1"/>
  <c r="AZ41" i="6"/>
  <c r="BV41" i="6" s="1"/>
  <c r="AZ37" i="6"/>
  <c r="BV37" i="6" s="1"/>
  <c r="AZ33" i="6"/>
  <c r="BV33" i="6" s="1"/>
  <c r="AZ29" i="6"/>
  <c r="BV29" i="6" s="1"/>
  <c r="AZ25" i="6"/>
  <c r="BV25" i="6" s="1"/>
  <c r="AZ21" i="6"/>
  <c r="BV21" i="6" s="1"/>
  <c r="AZ17" i="6"/>
  <c r="BV17" i="6" s="1"/>
  <c r="AZ13" i="6"/>
  <c r="BV13" i="6" s="1"/>
  <c r="AZ9" i="6"/>
  <c r="BV9" i="6" s="1"/>
  <c r="AZ5" i="6"/>
  <c r="BV5" i="6" s="1"/>
  <c r="AY45" i="6"/>
  <c r="BU45" i="6" s="1"/>
  <c r="AY41" i="6"/>
  <c r="BU41" i="6" s="1"/>
  <c r="AY37" i="6"/>
  <c r="BU37" i="6" s="1"/>
  <c r="AY33" i="6"/>
  <c r="BU33" i="6" s="1"/>
  <c r="AY29" i="6"/>
  <c r="BU29" i="6" s="1"/>
  <c r="AY25" i="6"/>
  <c r="BU25" i="6" s="1"/>
  <c r="AY21" i="6"/>
  <c r="BU21" i="6" s="1"/>
  <c r="AY17" i="6"/>
  <c r="BU17" i="6" s="1"/>
  <c r="AY13" i="6"/>
  <c r="BU13" i="6" s="1"/>
  <c r="AY9" i="6"/>
  <c r="BU9" i="6" s="1"/>
  <c r="AY5" i="6"/>
  <c r="BU5" i="6" s="1"/>
  <c r="AX45" i="6"/>
  <c r="BT45" i="6" s="1"/>
  <c r="AX41" i="6"/>
  <c r="BT41" i="6" s="1"/>
  <c r="AX37" i="6"/>
  <c r="BT37" i="6" s="1"/>
  <c r="AX33" i="6"/>
  <c r="BT33" i="6" s="1"/>
  <c r="AX29" i="6"/>
  <c r="BT29" i="6" s="1"/>
  <c r="AX25" i="6"/>
  <c r="BT25" i="6" s="1"/>
  <c r="AX21" i="6"/>
  <c r="BT21" i="6" s="1"/>
  <c r="AX17" i="6"/>
  <c r="BT17" i="6" s="1"/>
  <c r="AX13" i="6"/>
  <c r="BT13" i="6" s="1"/>
  <c r="AX9" i="6"/>
  <c r="BT9" i="6" s="1"/>
  <c r="AX5" i="6"/>
  <c r="BT5" i="6" s="1"/>
  <c r="AW80" i="4"/>
  <c r="BR80" i="4" s="1"/>
  <c r="AW76" i="4"/>
  <c r="BR76" i="4" s="1"/>
  <c r="AW72" i="4"/>
  <c r="BR72" i="4" s="1"/>
  <c r="AW68" i="4"/>
  <c r="BR68" i="4" s="1"/>
  <c r="AW64" i="4"/>
  <c r="BR64" i="4" s="1"/>
  <c r="AW60" i="4"/>
  <c r="BR60" i="4" s="1"/>
  <c r="BA42" i="6"/>
  <c r="BW42" i="6" s="1"/>
  <c r="BA34" i="6"/>
  <c r="BW34" i="6" s="1"/>
  <c r="BA26" i="6"/>
  <c r="BW26" i="6" s="1"/>
  <c r="BA18" i="6"/>
  <c r="BW18" i="6" s="1"/>
  <c r="BA10" i="6"/>
  <c r="BW10" i="6" s="1"/>
  <c r="AZ42" i="6"/>
  <c r="BV42" i="6" s="1"/>
  <c r="AZ34" i="6"/>
  <c r="BV34" i="6" s="1"/>
  <c r="AZ26" i="6"/>
  <c r="BV26" i="6" s="1"/>
  <c r="AZ18" i="6"/>
  <c r="BV18" i="6" s="1"/>
  <c r="AZ10" i="6"/>
  <c r="BV10" i="6" s="1"/>
  <c r="AY42" i="6"/>
  <c r="BU42" i="6" s="1"/>
  <c r="AY34" i="6"/>
  <c r="BU34" i="6" s="1"/>
  <c r="AY26" i="6"/>
  <c r="BU26" i="6" s="1"/>
  <c r="AY18" i="6"/>
  <c r="BU18" i="6" s="1"/>
  <c r="AY10" i="6"/>
  <c r="BU10" i="6" s="1"/>
  <c r="AX42" i="6"/>
  <c r="BT42" i="6" s="1"/>
  <c r="AX34" i="6"/>
  <c r="BT34" i="6" s="1"/>
  <c r="AX26" i="6"/>
  <c r="BT26" i="6" s="1"/>
  <c r="AX18" i="6"/>
  <c r="BT18" i="6" s="1"/>
  <c r="AX10" i="6"/>
  <c r="BT10" i="6" s="1"/>
  <c r="AW82" i="4"/>
  <c r="BR82" i="4" s="1"/>
  <c r="AW73" i="4"/>
  <c r="BR73" i="4" s="1"/>
  <c r="AW65" i="4"/>
  <c r="BR65" i="4" s="1"/>
  <c r="AW57" i="4"/>
  <c r="BR57" i="4" s="1"/>
  <c r="AW47" i="4"/>
  <c r="BR47" i="4" s="1"/>
  <c r="AW41" i="4"/>
  <c r="BR41" i="4" s="1"/>
  <c r="AW37" i="4"/>
  <c r="BR37" i="4" s="1"/>
  <c r="AW33" i="4"/>
  <c r="BR33" i="4" s="1"/>
  <c r="AW29" i="4"/>
  <c r="BR29" i="4" s="1"/>
  <c r="AW25" i="4"/>
  <c r="BR25" i="4" s="1"/>
  <c r="AW21" i="4"/>
  <c r="BR21" i="4" s="1"/>
  <c r="AW17" i="4"/>
  <c r="BR17" i="4" s="1"/>
  <c r="AW13" i="4"/>
  <c r="BR13" i="4" s="1"/>
  <c r="AW9" i="4"/>
  <c r="BR9" i="4" s="1"/>
  <c r="AW5" i="4"/>
  <c r="BR5" i="4" s="1"/>
  <c r="AV80" i="4"/>
  <c r="BQ80" i="4" s="1"/>
  <c r="AV76" i="4"/>
  <c r="BQ76" i="4" s="1"/>
  <c r="AV72" i="4"/>
  <c r="BQ72" i="4" s="1"/>
  <c r="AV68" i="4"/>
  <c r="BQ68" i="4" s="1"/>
  <c r="AV64" i="4"/>
  <c r="BQ64" i="4" s="1"/>
  <c r="AV60" i="4"/>
  <c r="BQ60" i="4" s="1"/>
  <c r="AV56" i="4"/>
  <c r="BQ56" i="4" s="1"/>
  <c r="AV48" i="4"/>
  <c r="BQ48" i="4" s="1"/>
  <c r="AV44" i="4"/>
  <c r="BQ44" i="4" s="1"/>
  <c r="AV40" i="4"/>
  <c r="BQ40" i="4" s="1"/>
  <c r="AV36" i="4"/>
  <c r="BQ36" i="4" s="1"/>
  <c r="AV32" i="4"/>
  <c r="BQ32" i="4" s="1"/>
  <c r="AV28" i="4"/>
  <c r="BQ28" i="4" s="1"/>
  <c r="AV24" i="4"/>
  <c r="BQ24" i="4" s="1"/>
  <c r="BQ20" i="4"/>
  <c r="AV16" i="4"/>
  <c r="BQ16" i="4" s="1"/>
  <c r="AV12" i="4"/>
  <c r="BQ12" i="4" s="1"/>
  <c r="AV8" i="4"/>
  <c r="BQ8" i="4" s="1"/>
  <c r="AV4" i="4"/>
  <c r="BQ4" i="4" s="1"/>
  <c r="AU79" i="4"/>
  <c r="BP79" i="4" s="1"/>
  <c r="AU75" i="4"/>
  <c r="BP75" i="4" s="1"/>
  <c r="AU71" i="4"/>
  <c r="BP71" i="4" s="1"/>
  <c r="AU67" i="4"/>
  <c r="BP67" i="4" s="1"/>
  <c r="AU63" i="4"/>
  <c r="BP63" i="4" s="1"/>
  <c r="AU59" i="4"/>
  <c r="BP59" i="4" s="1"/>
  <c r="AU55" i="4"/>
  <c r="BP55" i="4" s="1"/>
  <c r="AU47" i="4"/>
  <c r="BP47" i="4" s="1"/>
  <c r="AU43" i="4"/>
  <c r="BP43" i="4" s="1"/>
  <c r="AU39" i="4"/>
  <c r="BP39" i="4" s="1"/>
  <c r="AU35" i="4"/>
  <c r="BP35" i="4" s="1"/>
  <c r="AU31" i="4"/>
  <c r="BP31" i="4" s="1"/>
  <c r="AU27" i="4"/>
  <c r="BP27" i="4" s="1"/>
  <c r="AU23" i="4"/>
  <c r="BP23" i="4" s="1"/>
  <c r="AU19" i="4"/>
  <c r="BP19" i="4" s="1"/>
  <c r="AU15" i="4"/>
  <c r="BP15" i="4" s="1"/>
  <c r="AU11" i="4"/>
  <c r="BP11" i="4" s="1"/>
  <c r="AU7" i="4"/>
  <c r="BP7" i="4" s="1"/>
  <c r="AU3" i="4"/>
  <c r="BP3" i="4" s="1"/>
  <c r="AT78" i="4"/>
  <c r="BO78" i="4" s="1"/>
  <c r="AT74" i="4"/>
  <c r="BO74" i="4" s="1"/>
  <c r="AT70" i="4"/>
  <c r="BO70" i="4" s="1"/>
  <c r="AT66" i="4"/>
  <c r="BO66" i="4" s="1"/>
  <c r="AT62" i="4"/>
  <c r="BO62" i="4" s="1"/>
  <c r="AT58" i="4"/>
  <c r="BO58" i="4" s="1"/>
  <c r="AT54" i="4"/>
  <c r="BO54" i="4" s="1"/>
  <c r="AT50" i="4"/>
  <c r="BO50" i="4" s="1"/>
  <c r="AT46" i="4"/>
  <c r="BO46" i="4" s="1"/>
  <c r="AT42" i="4"/>
  <c r="BO42" i="4" s="1"/>
  <c r="AT38" i="4"/>
  <c r="BO38" i="4" s="1"/>
  <c r="AT34" i="4"/>
  <c r="BO34" i="4" s="1"/>
  <c r="AT30" i="4"/>
  <c r="BO30" i="4" s="1"/>
  <c r="AT26" i="4"/>
  <c r="BO26" i="4" s="1"/>
  <c r="AT22" i="4"/>
  <c r="BO22" i="4" s="1"/>
  <c r="AT18" i="4"/>
  <c r="BO18" i="4" s="1"/>
  <c r="AT14" i="4"/>
  <c r="BO14" i="4" s="1"/>
  <c r="AT10" i="4"/>
  <c r="BO10" i="4" s="1"/>
  <c r="AT6" i="4"/>
  <c r="BO6" i="4" s="1"/>
  <c r="AT3" i="4"/>
  <c r="BO3" i="4" s="1"/>
  <c r="BA40" i="6"/>
  <c r="BW40" i="6" s="1"/>
  <c r="BA32" i="6"/>
  <c r="BW32" i="6" s="1"/>
  <c r="BA24" i="6"/>
  <c r="BW24" i="6" s="1"/>
  <c r="BA16" i="6"/>
  <c r="BW16" i="6" s="1"/>
  <c r="BA8" i="6"/>
  <c r="BW8" i="6" s="1"/>
  <c r="AZ40" i="6"/>
  <c r="BV40" i="6" s="1"/>
  <c r="AZ32" i="6"/>
  <c r="BV32" i="6" s="1"/>
  <c r="AZ24" i="6"/>
  <c r="BV24" i="6" s="1"/>
  <c r="AZ16" i="6"/>
  <c r="BV16" i="6" s="1"/>
  <c r="AZ8" i="6"/>
  <c r="BV8" i="6" s="1"/>
  <c r="AY40" i="6"/>
  <c r="BU40" i="6" s="1"/>
  <c r="AY32" i="6"/>
  <c r="BU32" i="6" s="1"/>
  <c r="AY24" i="6"/>
  <c r="BU24" i="6" s="1"/>
  <c r="AY16" i="6"/>
  <c r="BU16" i="6" s="1"/>
  <c r="AY8" i="6"/>
  <c r="BU8" i="6" s="1"/>
  <c r="AX40" i="6"/>
  <c r="BT40" i="6" s="1"/>
  <c r="AX32" i="6"/>
  <c r="BT32" i="6" s="1"/>
  <c r="AX24" i="6"/>
  <c r="BT24" i="6" s="1"/>
  <c r="AX16" i="6"/>
  <c r="BT16" i="6" s="1"/>
  <c r="AX8" i="6"/>
  <c r="BT8" i="6" s="1"/>
  <c r="AW79" i="4"/>
  <c r="BR79" i="4" s="1"/>
  <c r="AW71" i="4"/>
  <c r="BR71" i="4" s="1"/>
  <c r="AW63" i="4"/>
  <c r="BR63" i="4" s="1"/>
  <c r="AW56" i="4"/>
  <c r="BR56" i="4" s="1"/>
  <c r="AW45" i="4"/>
  <c r="BR45" i="4" s="1"/>
  <c r="AW40" i="4"/>
  <c r="BR40" i="4" s="1"/>
  <c r="AW36" i="4"/>
  <c r="BR36" i="4" s="1"/>
  <c r="AW32" i="4"/>
  <c r="BR32" i="4" s="1"/>
  <c r="AW28" i="4"/>
  <c r="BR28" i="4" s="1"/>
  <c r="AW24" i="4"/>
  <c r="BR24" i="4" s="1"/>
  <c r="BR20" i="4"/>
  <c r="AW16" i="4"/>
  <c r="BR16" i="4" s="1"/>
  <c r="AW12" i="4"/>
  <c r="BR12" i="4" s="1"/>
  <c r="AW8" i="4"/>
  <c r="BR8" i="4" s="1"/>
  <c r="AW4" i="4"/>
  <c r="BR4" i="4" s="1"/>
  <c r="AV79" i="4"/>
  <c r="BQ79" i="4" s="1"/>
  <c r="AV75" i="4"/>
  <c r="BQ75" i="4" s="1"/>
  <c r="AV71" i="4"/>
  <c r="BQ71" i="4" s="1"/>
  <c r="AV67" i="4"/>
  <c r="BQ67" i="4" s="1"/>
  <c r="BA38" i="6"/>
  <c r="BW38" i="6" s="1"/>
  <c r="BA30" i="6"/>
  <c r="BW30" i="6" s="1"/>
  <c r="BA22" i="6"/>
  <c r="BW22" i="6" s="1"/>
  <c r="BA14" i="6"/>
  <c r="BW14" i="6" s="1"/>
  <c r="BA6" i="6"/>
  <c r="BW6" i="6" s="1"/>
  <c r="AZ38" i="6"/>
  <c r="BV38" i="6" s="1"/>
  <c r="AZ30" i="6"/>
  <c r="BV30" i="6" s="1"/>
  <c r="AZ22" i="6"/>
  <c r="BV22" i="6" s="1"/>
  <c r="AZ14" i="6"/>
  <c r="BV14" i="6" s="1"/>
  <c r="AZ6" i="6"/>
  <c r="BV6" i="6" s="1"/>
  <c r="AY38" i="6"/>
  <c r="BU38" i="6" s="1"/>
  <c r="AY30" i="6"/>
  <c r="BU30" i="6" s="1"/>
  <c r="AY22" i="6"/>
  <c r="BU22" i="6" s="1"/>
  <c r="AY14" i="6"/>
  <c r="BU14" i="6" s="1"/>
  <c r="AY6" i="6"/>
  <c r="BU6" i="6" s="1"/>
  <c r="AX38" i="6"/>
  <c r="BT38" i="6" s="1"/>
  <c r="AX30" i="6"/>
  <c r="BT30" i="6" s="1"/>
  <c r="AX22" i="6"/>
  <c r="BT22" i="6" s="1"/>
  <c r="AX14" i="6"/>
  <c r="BT14" i="6" s="1"/>
  <c r="AX6" i="6"/>
  <c r="BT6" i="6" s="1"/>
  <c r="AW77" i="4"/>
  <c r="BR77" i="4" s="1"/>
  <c r="AW69" i="4"/>
  <c r="BR69" i="4" s="1"/>
  <c r="AW61" i="4"/>
  <c r="BR61" i="4" s="1"/>
  <c r="AW55" i="4"/>
  <c r="BR55" i="4" s="1"/>
  <c r="AW49" i="4"/>
  <c r="BR49" i="4" s="1"/>
  <c r="AW44" i="4"/>
  <c r="BR44" i="4" s="1"/>
  <c r="AW39" i="4"/>
  <c r="BR39" i="4" s="1"/>
  <c r="AW35" i="4"/>
  <c r="BR35" i="4" s="1"/>
  <c r="AW31" i="4"/>
  <c r="BR31" i="4" s="1"/>
  <c r="AW27" i="4"/>
  <c r="BR27" i="4" s="1"/>
  <c r="AW23" i="4"/>
  <c r="BR23" i="4" s="1"/>
  <c r="AW19" i="4"/>
  <c r="BR19" i="4" s="1"/>
  <c r="AW15" i="4"/>
  <c r="BR15" i="4" s="1"/>
  <c r="AW11" i="4"/>
  <c r="BR11" i="4" s="1"/>
  <c r="AW7" i="4"/>
  <c r="BR7" i="4" s="1"/>
  <c r="AW3" i="4"/>
  <c r="BR3" i="4" s="1"/>
  <c r="AV78" i="4"/>
  <c r="BQ78" i="4" s="1"/>
  <c r="AV74" i="4"/>
  <c r="BQ74" i="4" s="1"/>
  <c r="AV70" i="4"/>
  <c r="BQ70" i="4" s="1"/>
  <c r="AV66" i="4"/>
  <c r="BQ66" i="4" s="1"/>
  <c r="AV62" i="4"/>
  <c r="BQ62" i="4" s="1"/>
  <c r="AV58" i="4"/>
  <c r="BQ58" i="4" s="1"/>
  <c r="AV54" i="4"/>
  <c r="BQ54" i="4" s="1"/>
  <c r="AV50" i="4"/>
  <c r="BQ50" i="4" s="1"/>
  <c r="AV46" i="4"/>
  <c r="BQ46" i="4" s="1"/>
  <c r="AV42" i="4"/>
  <c r="BQ42" i="4" s="1"/>
  <c r="AV38" i="4"/>
  <c r="BQ38" i="4" s="1"/>
  <c r="AV34" i="4"/>
  <c r="BQ34" i="4" s="1"/>
  <c r="AV30" i="4"/>
  <c r="BQ30" i="4" s="1"/>
  <c r="AV26" i="4"/>
  <c r="BQ26" i="4" s="1"/>
  <c r="AV22" i="4"/>
  <c r="BQ22" i="4" s="1"/>
  <c r="AV18" i="4"/>
  <c r="BQ18" i="4" s="1"/>
  <c r="AV14" i="4"/>
  <c r="BQ14" i="4" s="1"/>
  <c r="AV10" i="4"/>
  <c r="BQ10" i="4" s="1"/>
  <c r="AV6" i="4"/>
  <c r="BQ6" i="4" s="1"/>
  <c r="BA36" i="6"/>
  <c r="BW36" i="6" s="1"/>
  <c r="BA4" i="6"/>
  <c r="BW4" i="6" s="1"/>
  <c r="AZ44" i="6"/>
  <c r="BV44" i="6" s="1"/>
  <c r="AZ12" i="6"/>
  <c r="BV12" i="6" s="1"/>
  <c r="BU20" i="6"/>
  <c r="AX36" i="6"/>
  <c r="BT36" i="6" s="1"/>
  <c r="AX4" i="6"/>
  <c r="BT4" i="6" s="1"/>
  <c r="AW53" i="4"/>
  <c r="BR53" i="4" s="1"/>
  <c r="AW34" i="4"/>
  <c r="BR34" i="4" s="1"/>
  <c r="AW18" i="4"/>
  <c r="BR18" i="4" s="1"/>
  <c r="AV65" i="4"/>
  <c r="BQ65" i="4" s="1"/>
  <c r="AV57" i="4"/>
  <c r="BQ57" i="4" s="1"/>
  <c r="AV49" i="4"/>
  <c r="BQ49" i="4" s="1"/>
  <c r="AV41" i="4"/>
  <c r="BQ41" i="4" s="1"/>
  <c r="AV33" i="4"/>
  <c r="BQ33" i="4" s="1"/>
  <c r="AV25" i="4"/>
  <c r="BQ25" i="4" s="1"/>
  <c r="AV17" i="4"/>
  <c r="BQ17" i="4" s="1"/>
  <c r="AV9" i="4"/>
  <c r="BQ9" i="4" s="1"/>
  <c r="AU80" i="4"/>
  <c r="BP80" i="4" s="1"/>
  <c r="AU74" i="4"/>
  <c r="BP74" i="4" s="1"/>
  <c r="AU69" i="4"/>
  <c r="BP69" i="4" s="1"/>
  <c r="AU64" i="4"/>
  <c r="BP64" i="4" s="1"/>
  <c r="AU58" i="4"/>
  <c r="BP58" i="4" s="1"/>
  <c r="AU53" i="4"/>
  <c r="BP53" i="4" s="1"/>
  <c r="AU48" i="4"/>
  <c r="BP48" i="4" s="1"/>
  <c r="AU42" i="4"/>
  <c r="BP42" i="4" s="1"/>
  <c r="AU37" i="4"/>
  <c r="BP37" i="4" s="1"/>
  <c r="AU32" i="4"/>
  <c r="BP32" i="4" s="1"/>
  <c r="AU26" i="4"/>
  <c r="BP26" i="4" s="1"/>
  <c r="AU21" i="4"/>
  <c r="BP21" i="4" s="1"/>
  <c r="AU16" i="4"/>
  <c r="BP16" i="4" s="1"/>
  <c r="AU10" i="4"/>
  <c r="BP10" i="4" s="1"/>
  <c r="AU5" i="4"/>
  <c r="BP5" i="4" s="1"/>
  <c r="AT79" i="4"/>
  <c r="BO79" i="4" s="1"/>
  <c r="AT73" i="4"/>
  <c r="BO73" i="4" s="1"/>
  <c r="AT68" i="4"/>
  <c r="BO68" i="4" s="1"/>
  <c r="AT63" i="4"/>
  <c r="BO63" i="4" s="1"/>
  <c r="AT57" i="4"/>
  <c r="BO57" i="4" s="1"/>
  <c r="AT47" i="4"/>
  <c r="BO47" i="4" s="1"/>
  <c r="AT41" i="4"/>
  <c r="BO41" i="4" s="1"/>
  <c r="AT36" i="4"/>
  <c r="BO36" i="4" s="1"/>
  <c r="AT31" i="4"/>
  <c r="BO31" i="4" s="1"/>
  <c r="AT25" i="4"/>
  <c r="BO25" i="4" s="1"/>
  <c r="BO20" i="4"/>
  <c r="AT15" i="4"/>
  <c r="BO15" i="4" s="1"/>
  <c r="AT9" i="4"/>
  <c r="BO9" i="4" s="1"/>
  <c r="AT4" i="4"/>
  <c r="BO4" i="4" s="1"/>
  <c r="BA28" i="6"/>
  <c r="BW28" i="6" s="1"/>
  <c r="AZ36" i="6"/>
  <c r="BV36" i="6" s="1"/>
  <c r="AZ4" i="6"/>
  <c r="BV4" i="6" s="1"/>
  <c r="AY44" i="6"/>
  <c r="BU44" i="6" s="1"/>
  <c r="AY12" i="6"/>
  <c r="BU12" i="6" s="1"/>
  <c r="AX28" i="6"/>
  <c r="BT28" i="6" s="1"/>
  <c r="AW75" i="4"/>
  <c r="BR75" i="4" s="1"/>
  <c r="AW48" i="4"/>
  <c r="BR48" i="4" s="1"/>
  <c r="AW30" i="4"/>
  <c r="BR30" i="4" s="1"/>
  <c r="AW14" i="4"/>
  <c r="BR14" i="4" s="1"/>
  <c r="AV77" i="4"/>
  <c r="BQ77" i="4" s="1"/>
  <c r="AV63" i="4"/>
  <c r="BQ63" i="4" s="1"/>
  <c r="AV55" i="4"/>
  <c r="BQ55" i="4" s="1"/>
  <c r="AV47" i="4"/>
  <c r="BQ47" i="4" s="1"/>
  <c r="AV39" i="4"/>
  <c r="BQ39" i="4" s="1"/>
  <c r="AV31" i="4"/>
  <c r="BQ31" i="4" s="1"/>
  <c r="AV23" i="4"/>
  <c r="BQ23" i="4" s="1"/>
  <c r="AV15" i="4"/>
  <c r="BQ15" i="4" s="1"/>
  <c r="AV7" i="4"/>
  <c r="BQ7" i="4" s="1"/>
  <c r="AU78" i="4"/>
  <c r="BP78" i="4" s="1"/>
  <c r="AU73" i="4"/>
  <c r="BP73" i="4" s="1"/>
  <c r="AU68" i="4"/>
  <c r="BP68" i="4" s="1"/>
  <c r="AU62" i="4"/>
  <c r="BP62" i="4" s="1"/>
  <c r="AU57" i="4"/>
  <c r="BP57" i="4" s="1"/>
  <c r="AU46" i="4"/>
  <c r="BP46" i="4" s="1"/>
  <c r="AU41" i="4"/>
  <c r="BP41" i="4" s="1"/>
  <c r="AU36" i="4"/>
  <c r="BP36" i="4" s="1"/>
  <c r="AU30" i="4"/>
  <c r="BP30" i="4" s="1"/>
  <c r="AU25" i="4"/>
  <c r="BP25" i="4" s="1"/>
  <c r="BP20" i="4"/>
  <c r="AU14" i="4"/>
  <c r="BP14" i="4" s="1"/>
  <c r="AU9" i="4"/>
  <c r="BP9" i="4" s="1"/>
  <c r="AU4" i="4"/>
  <c r="BP4" i="4" s="1"/>
  <c r="AT77" i="4"/>
  <c r="BO77" i="4" s="1"/>
  <c r="AT72" i="4"/>
  <c r="BO72" i="4" s="1"/>
  <c r="AT67" i="4"/>
  <c r="BO67" i="4" s="1"/>
  <c r="AT61" i="4"/>
  <c r="BO61" i="4" s="1"/>
  <c r="AT56" i="4"/>
  <c r="BO56" i="4" s="1"/>
  <c r="AT45" i="4"/>
  <c r="BO45" i="4" s="1"/>
  <c r="AT40" i="4"/>
  <c r="BO40" i="4" s="1"/>
  <c r="AT35" i="4"/>
  <c r="BO35" i="4" s="1"/>
  <c r="AT29" i="4"/>
  <c r="BO29" i="4" s="1"/>
  <c r="AT24" i="4"/>
  <c r="BO24" i="4" s="1"/>
  <c r="AT19" i="4"/>
  <c r="BO19" i="4" s="1"/>
  <c r="AT13" i="4"/>
  <c r="BO13" i="4" s="1"/>
  <c r="AT8" i="4"/>
  <c r="BO8" i="4" s="1"/>
  <c r="AV3" i="4"/>
  <c r="BQ3" i="4" s="1"/>
  <c r="AU65" i="4"/>
  <c r="BP65" i="4" s="1"/>
  <c r="AU54" i="4"/>
  <c r="BP54" i="4" s="1"/>
  <c r="AU44" i="4"/>
  <c r="BP44" i="4" s="1"/>
  <c r="AU33" i="4"/>
  <c r="BP33" i="4" s="1"/>
  <c r="AU22" i="4"/>
  <c r="BP22" i="4" s="1"/>
  <c r="AU12" i="4"/>
  <c r="BP12" i="4" s="1"/>
  <c r="AT80" i="4"/>
  <c r="BO80" i="4" s="1"/>
  <c r="AT69" i="4"/>
  <c r="BO69" i="4" s="1"/>
  <c r="AT59" i="4"/>
  <c r="BO59" i="4" s="1"/>
  <c r="AT48" i="4"/>
  <c r="BO48" i="4" s="1"/>
  <c r="AT43" i="4"/>
  <c r="BO43" i="4" s="1"/>
  <c r="AT27" i="4"/>
  <c r="BO27" i="4" s="1"/>
  <c r="BW20" i="6"/>
  <c r="AZ28" i="6"/>
  <c r="BV28" i="6" s="1"/>
  <c r="AY36" i="6"/>
  <c r="BU36" i="6" s="1"/>
  <c r="AY4" i="6"/>
  <c r="BU4" i="6" s="1"/>
  <c r="BT20" i="6"/>
  <c r="AW67" i="4"/>
  <c r="BR67" i="4" s="1"/>
  <c r="AW43" i="4"/>
  <c r="BR43" i="4" s="1"/>
  <c r="AW26" i="4"/>
  <c r="BR26" i="4" s="1"/>
  <c r="AW10" i="4"/>
  <c r="BR10" i="4" s="1"/>
  <c r="AV73" i="4"/>
  <c r="BQ73" i="4" s="1"/>
  <c r="AV61" i="4"/>
  <c r="BQ61" i="4" s="1"/>
  <c r="AV53" i="4"/>
  <c r="BQ53" i="4" s="1"/>
  <c r="AV45" i="4"/>
  <c r="BQ45" i="4" s="1"/>
  <c r="AV37" i="4"/>
  <c r="BQ37" i="4" s="1"/>
  <c r="AV29" i="4"/>
  <c r="BQ29" i="4" s="1"/>
  <c r="AV21" i="4"/>
  <c r="BQ21" i="4" s="1"/>
  <c r="AV13" i="4"/>
  <c r="BQ13" i="4" s="1"/>
  <c r="AV5" i="4"/>
  <c r="BQ5" i="4" s="1"/>
  <c r="AU77" i="4"/>
  <c r="BP77" i="4" s="1"/>
  <c r="AU72" i="4"/>
  <c r="BP72" i="4" s="1"/>
  <c r="AU66" i="4"/>
  <c r="BP66" i="4" s="1"/>
  <c r="AU61" i="4"/>
  <c r="BP61" i="4" s="1"/>
  <c r="AU56" i="4"/>
  <c r="BP56" i="4" s="1"/>
  <c r="AU50" i="4"/>
  <c r="BP50" i="4" s="1"/>
  <c r="AU45" i="4"/>
  <c r="BP45" i="4" s="1"/>
  <c r="AU40" i="4"/>
  <c r="BP40" i="4" s="1"/>
  <c r="AU34" i="4"/>
  <c r="BP34" i="4" s="1"/>
  <c r="AU29" i="4"/>
  <c r="BP29" i="4" s="1"/>
  <c r="AU24" i="4"/>
  <c r="BP24" i="4" s="1"/>
  <c r="AU18" i="4"/>
  <c r="BP18" i="4" s="1"/>
  <c r="AU13" i="4"/>
  <c r="BP13" i="4" s="1"/>
  <c r="AU8" i="4"/>
  <c r="BP8" i="4" s="1"/>
  <c r="AT76" i="4"/>
  <c r="BO76" i="4" s="1"/>
  <c r="AT71" i="4"/>
  <c r="BO71" i="4" s="1"/>
  <c r="AT65" i="4"/>
  <c r="BO65" i="4" s="1"/>
  <c r="AT60" i="4"/>
  <c r="BO60" i="4" s="1"/>
  <c r="AT55" i="4"/>
  <c r="BO55" i="4" s="1"/>
  <c r="AT49" i="4"/>
  <c r="BO49" i="4" s="1"/>
  <c r="AT44" i="4"/>
  <c r="BO44" i="4" s="1"/>
  <c r="AT39" i="4"/>
  <c r="BO39" i="4" s="1"/>
  <c r="AT33" i="4"/>
  <c r="BO33" i="4" s="1"/>
  <c r="AT28" i="4"/>
  <c r="BO28" i="4" s="1"/>
  <c r="AT23" i="4"/>
  <c r="BO23" i="4" s="1"/>
  <c r="AT17" i="4"/>
  <c r="BO17" i="4" s="1"/>
  <c r="AT12" i="4"/>
  <c r="BO12" i="4" s="1"/>
  <c r="AT7" i="4"/>
  <c r="BO7" i="4" s="1"/>
  <c r="BA44" i="6"/>
  <c r="BW44" i="6" s="1"/>
  <c r="BA12" i="6"/>
  <c r="BW12" i="6" s="1"/>
  <c r="BV20" i="6"/>
  <c r="AY28" i="6"/>
  <c r="BU28" i="6" s="1"/>
  <c r="AX44" i="6"/>
  <c r="BT44" i="6" s="1"/>
  <c r="AX12" i="6"/>
  <c r="BT12" i="6" s="1"/>
  <c r="AW59" i="4"/>
  <c r="BR59" i="4" s="1"/>
  <c r="AW38" i="4"/>
  <c r="BR38" i="4" s="1"/>
  <c r="AW22" i="4"/>
  <c r="BR22" i="4" s="1"/>
  <c r="AW6" i="4"/>
  <c r="BR6" i="4" s="1"/>
  <c r="AV69" i="4"/>
  <c r="BQ69" i="4" s="1"/>
  <c r="AV59" i="4"/>
  <c r="BQ59" i="4" s="1"/>
  <c r="AV43" i="4"/>
  <c r="BQ43" i="4" s="1"/>
  <c r="AV35" i="4"/>
  <c r="BQ35" i="4" s="1"/>
  <c r="AV27" i="4"/>
  <c r="BQ27" i="4" s="1"/>
  <c r="AV19" i="4"/>
  <c r="BQ19" i="4" s="1"/>
  <c r="AV11" i="4"/>
  <c r="BQ11" i="4" s="1"/>
  <c r="AU76" i="4"/>
  <c r="BP76" i="4" s="1"/>
  <c r="AU70" i="4"/>
  <c r="BP70" i="4" s="1"/>
  <c r="AU60" i="4"/>
  <c r="BP60" i="4" s="1"/>
  <c r="AU49" i="4"/>
  <c r="BP49" i="4" s="1"/>
  <c r="AU38" i="4"/>
  <c r="BP38" i="4" s="1"/>
  <c r="AU28" i="4"/>
  <c r="BP28" i="4" s="1"/>
  <c r="AU17" i="4"/>
  <c r="BP17" i="4" s="1"/>
  <c r="AU6" i="4"/>
  <c r="BP6" i="4" s="1"/>
  <c r="AT75" i="4"/>
  <c r="BO75" i="4" s="1"/>
  <c r="AT64" i="4"/>
  <c r="BO64" i="4" s="1"/>
  <c r="AT53" i="4"/>
  <c r="BO53" i="4" s="1"/>
  <c r="AT37" i="4"/>
  <c r="BO37" i="4" s="1"/>
  <c r="AT32" i="4"/>
  <c r="BO32" i="4" s="1"/>
  <c r="AT21" i="4"/>
  <c r="BO21" i="4" s="1"/>
  <c r="AT16" i="4"/>
  <c r="BO16" i="4" s="1"/>
  <c r="AT11" i="4"/>
  <c r="BO11" i="4" s="1"/>
  <c r="AT5" i="4"/>
  <c r="BO5" i="4" s="1"/>
  <c r="BA76" i="6" l="1"/>
  <c r="BW76" i="6" s="1"/>
  <c r="BA59" i="6"/>
  <c r="BW59" i="6" s="1"/>
  <c r="AZ67" i="6"/>
  <c r="BV67" i="6" s="1"/>
  <c r="AZ51" i="6"/>
  <c r="BV51" i="6" s="1"/>
  <c r="AY59" i="6"/>
  <c r="BU59" i="6" s="1"/>
  <c r="AX73" i="6"/>
  <c r="BT73" i="6" s="1"/>
  <c r="AX57" i="6"/>
  <c r="BT57" i="6" s="1"/>
  <c r="BA61" i="6"/>
  <c r="BW61" i="6" s="1"/>
  <c r="AZ69" i="6"/>
  <c r="BV69" i="6" s="1"/>
  <c r="AZ53" i="6"/>
  <c r="BV53" i="6" s="1"/>
  <c r="AY61" i="6"/>
  <c r="BU61" i="6" s="1"/>
  <c r="AY110" i="6"/>
  <c r="AX59" i="6"/>
  <c r="BT59" i="6" s="1"/>
  <c r="BA50" i="6"/>
  <c r="BW50" i="6" s="1"/>
  <c r="AZ58" i="6"/>
  <c r="BV58" i="6" s="1"/>
  <c r="AY66" i="6"/>
  <c r="BU66" i="6" s="1"/>
  <c r="BA111" i="6"/>
  <c r="AX48" i="6"/>
  <c r="BT48" i="6" s="1"/>
  <c r="BA56" i="6"/>
  <c r="BW56" i="6" s="1"/>
  <c r="AZ64" i="6"/>
  <c r="BV64" i="6" s="1"/>
  <c r="AY72" i="6"/>
  <c r="BU72" i="6" s="1"/>
  <c r="AX54" i="6"/>
  <c r="BT54" i="6" s="1"/>
  <c r="BA62" i="6"/>
  <c r="BW62" i="6" s="1"/>
  <c r="AZ70" i="6"/>
  <c r="BV70" i="6" s="1"/>
  <c r="AY46" i="6"/>
  <c r="BU46" i="6" s="1"/>
  <c r="AX60" i="6"/>
  <c r="BT60" i="6" s="1"/>
  <c r="BA68" i="6"/>
  <c r="BW68" i="6" s="1"/>
  <c r="BA60" i="6"/>
  <c r="BW60" i="6" s="1"/>
  <c r="AX50" i="6"/>
  <c r="BT50" i="6" s="1"/>
  <c r="AY60" i="6"/>
  <c r="BU60" i="6" s="1"/>
  <c r="BA47" i="6"/>
  <c r="BW47" i="6" s="1"/>
  <c r="AZ71" i="6"/>
  <c r="BV71" i="6" s="1"/>
  <c r="AY47" i="6"/>
  <c r="BU47" i="6" s="1"/>
  <c r="AX61" i="6"/>
  <c r="BT61" i="6" s="1"/>
  <c r="BA65" i="6"/>
  <c r="BW65" i="6" s="1"/>
  <c r="AZ73" i="6"/>
  <c r="BV73" i="6" s="1"/>
  <c r="AX47" i="6"/>
  <c r="BT47" i="6" s="1"/>
  <c r="AZ66" i="6"/>
  <c r="BV66" i="6" s="1"/>
  <c r="BA64" i="6"/>
  <c r="BW64" i="6" s="1"/>
  <c r="AY48" i="6"/>
  <c r="BU48" i="6" s="1"/>
  <c r="AV1" i="4"/>
  <c r="AX58" i="6"/>
  <c r="BT58" i="6" s="1"/>
  <c r="AV51" i="4"/>
  <c r="BQ51" i="4" s="1"/>
  <c r="BA71" i="6"/>
  <c r="BW71" i="6" s="1"/>
  <c r="BA55" i="6"/>
  <c r="BW55" i="6" s="1"/>
  <c r="AZ63" i="6"/>
  <c r="BV63" i="6" s="1"/>
  <c r="AZ47" i="6"/>
  <c r="BV47" i="6" s="1"/>
  <c r="AY71" i="6"/>
  <c r="BU71" i="6" s="1"/>
  <c r="AY55" i="6"/>
  <c r="BU55" i="6" s="1"/>
  <c r="AX69" i="6"/>
  <c r="BT69" i="6" s="1"/>
  <c r="AX53" i="6"/>
  <c r="BT53" i="6" s="1"/>
  <c r="BA73" i="6"/>
  <c r="BW73" i="6" s="1"/>
  <c r="BA57" i="6"/>
  <c r="BW57" i="6" s="1"/>
  <c r="AZ65" i="6"/>
  <c r="BV65" i="6" s="1"/>
  <c r="AZ49" i="6"/>
  <c r="BV49" i="6" s="1"/>
  <c r="AY73" i="6"/>
  <c r="BU73" i="6" s="1"/>
  <c r="AY57" i="6"/>
  <c r="BU57" i="6" s="1"/>
  <c r="AX71" i="6"/>
  <c r="BT71" i="6" s="1"/>
  <c r="AX55" i="6"/>
  <c r="BT55" i="6" s="1"/>
  <c r="BA74" i="6"/>
  <c r="BW74" i="6" s="1"/>
  <c r="AZ50" i="6"/>
  <c r="BV50" i="6" s="1"/>
  <c r="AY58" i="6"/>
  <c r="BU58" i="6" s="1"/>
  <c r="AX72" i="6"/>
  <c r="BT72" i="6" s="1"/>
  <c r="AV52" i="4"/>
  <c r="BQ52" i="4" s="1"/>
  <c r="AU51" i="4"/>
  <c r="BP51" i="4" s="1"/>
  <c r="BA48" i="6"/>
  <c r="BW48" i="6" s="1"/>
  <c r="AZ56" i="6"/>
  <c r="BV56" i="6" s="1"/>
  <c r="AY64" i="6"/>
  <c r="BU64" i="6" s="1"/>
  <c r="AZ111" i="6"/>
  <c r="AX46" i="6"/>
  <c r="BT46" i="6" s="1"/>
  <c r="BA54" i="6"/>
  <c r="BW54" i="6" s="1"/>
  <c r="AZ62" i="6"/>
  <c r="BV62" i="6" s="1"/>
  <c r="AY70" i="6"/>
  <c r="BU70" i="6" s="1"/>
  <c r="AX52" i="6"/>
  <c r="BT52" i="6" s="1"/>
  <c r="AY52" i="6"/>
  <c r="BU52" i="6" s="1"/>
  <c r="AW1" i="4"/>
  <c r="BA52" i="6"/>
  <c r="BW52" i="6" s="1"/>
  <c r="AY68" i="6"/>
  <c r="BU68" i="6" s="1"/>
  <c r="AU1" i="4"/>
  <c r="AX111" i="6"/>
  <c r="BA49" i="6"/>
  <c r="BW49" i="6" s="1"/>
  <c r="AZ57" i="6"/>
  <c r="BV57" i="6" s="1"/>
  <c r="AY49" i="6"/>
  <c r="BU49" i="6" s="1"/>
  <c r="BA110" i="6"/>
  <c r="AX56" i="6"/>
  <c r="BT56" i="6" s="1"/>
  <c r="AZ72" i="6"/>
  <c r="BV72" i="6" s="1"/>
  <c r="AX62" i="6"/>
  <c r="BT62" i="6" s="1"/>
  <c r="BA70" i="6"/>
  <c r="BW70" i="6" s="1"/>
  <c r="AZ46" i="6"/>
  <c r="BV46" i="6" s="1"/>
  <c r="AX68" i="6"/>
  <c r="BT68" i="6" s="1"/>
  <c r="AX66" i="6"/>
  <c r="BT66" i="6" s="1"/>
  <c r="AT1" i="4"/>
  <c r="BA67" i="6"/>
  <c r="BW67" i="6" s="1"/>
  <c r="BA51" i="6"/>
  <c r="BW51" i="6" s="1"/>
  <c r="AZ59" i="6"/>
  <c r="BV59" i="6" s="1"/>
  <c r="AY67" i="6"/>
  <c r="BU67" i="6" s="1"/>
  <c r="AY51" i="6"/>
  <c r="BU51" i="6" s="1"/>
  <c r="AX65" i="6"/>
  <c r="BT65" i="6" s="1"/>
  <c r="AX49" i="6"/>
  <c r="BT49" i="6" s="1"/>
  <c r="BA69" i="6"/>
  <c r="BW69" i="6" s="1"/>
  <c r="BA53" i="6"/>
  <c r="BW53" i="6" s="1"/>
  <c r="AZ61" i="6"/>
  <c r="BV61" i="6" s="1"/>
  <c r="AY69" i="6"/>
  <c r="BU69" i="6" s="1"/>
  <c r="AY53" i="6"/>
  <c r="BU53" i="6" s="1"/>
  <c r="AX67" i="6"/>
  <c r="BT67" i="6" s="1"/>
  <c r="AX51" i="6"/>
  <c r="BT51" i="6" s="1"/>
  <c r="BA66" i="6"/>
  <c r="BW66" i="6" s="1"/>
  <c r="AZ74" i="6"/>
  <c r="BV74" i="6" s="1"/>
  <c r="AY50" i="6"/>
  <c r="BU50" i="6" s="1"/>
  <c r="AX64" i="6"/>
  <c r="BT64" i="6" s="1"/>
  <c r="AW52" i="4"/>
  <c r="BR52" i="4" s="1"/>
  <c r="BA72" i="6"/>
  <c r="BW72" i="6" s="1"/>
  <c r="AZ48" i="6"/>
  <c r="BV48" i="6" s="1"/>
  <c r="AY56" i="6"/>
  <c r="BU56" i="6" s="1"/>
  <c r="AX70" i="6"/>
  <c r="BT70" i="6" s="1"/>
  <c r="BA46" i="6"/>
  <c r="BW46" i="6" s="1"/>
  <c r="AZ54" i="6"/>
  <c r="BV54" i="6" s="1"/>
  <c r="AY62" i="6"/>
  <c r="BU62" i="6" s="1"/>
  <c r="AY111" i="6"/>
  <c r="AX110" i="6"/>
  <c r="AT52" i="4"/>
  <c r="BO52" i="4" s="1"/>
  <c r="AZ68" i="6"/>
  <c r="BV68" i="6" s="1"/>
  <c r="AT51" i="4"/>
  <c r="BO51" i="4" s="1"/>
  <c r="AZ52" i="6"/>
  <c r="BV52" i="6" s="1"/>
  <c r="AX74" i="6"/>
  <c r="BT74" i="6" s="1"/>
  <c r="BA63" i="6"/>
  <c r="BW63" i="6" s="1"/>
  <c r="AZ55" i="6"/>
  <c r="BV55" i="6" s="1"/>
  <c r="AY63" i="6"/>
  <c r="BU63" i="6" s="1"/>
  <c r="AZ110" i="6"/>
  <c r="AY65" i="6"/>
  <c r="BU65" i="6" s="1"/>
  <c r="AX63" i="6"/>
  <c r="BT63" i="6" s="1"/>
  <c r="BA58" i="6"/>
  <c r="BW58" i="6" s="1"/>
  <c r="AY74" i="6"/>
  <c r="BU74" i="6" s="1"/>
  <c r="AW51" i="4"/>
  <c r="BR51" i="4" s="1"/>
  <c r="AY54" i="6"/>
  <c r="BU54" i="6" s="1"/>
  <c r="AU52" i="4"/>
  <c r="BP52" i="4" s="1"/>
  <c r="AZ60" i="6"/>
  <c r="BV60" i="6" s="1"/>
  <c r="BR101" i="4" l="1"/>
  <c r="BT61" i="4" s="1"/>
  <c r="CC61" i="4" s="1"/>
  <c r="D61" i="4" s="1"/>
  <c r="BO101" i="4"/>
  <c r="BT23" i="4" s="1"/>
  <c r="CC23" i="4" s="1"/>
  <c r="D23" i="4" s="1"/>
  <c r="BW101" i="6"/>
  <c r="BQ101" i="4"/>
  <c r="BT101" i="6"/>
  <c r="BV101" i="6"/>
  <c r="BP101" i="4"/>
  <c r="BU101" i="6"/>
  <c r="BT68" i="4" l="1"/>
  <c r="CC68" i="4" s="1"/>
  <c r="D68" i="4" s="1"/>
  <c r="BT66" i="4"/>
  <c r="CC66" i="4" s="1"/>
  <c r="D66" i="4" s="1"/>
  <c r="BT63" i="4"/>
  <c r="CC63" i="4" s="1"/>
  <c r="D63" i="4" s="1"/>
  <c r="BT62" i="4"/>
  <c r="CC62" i="4" s="1"/>
  <c r="D62" i="4" s="1"/>
  <c r="BT64" i="4"/>
  <c r="CC64" i="4" s="1"/>
  <c r="D64" i="4" s="1"/>
  <c r="BT8" i="4"/>
  <c r="CC8" i="4" s="1"/>
  <c r="D8" i="4" s="1"/>
  <c r="BT12" i="4"/>
  <c r="CC12" i="4" s="1"/>
  <c r="D12" i="4" s="1"/>
  <c r="BT19" i="4"/>
  <c r="CC19" i="4" s="1"/>
  <c r="D19" i="4" s="1"/>
  <c r="BT9" i="4"/>
  <c r="CC9" i="4" s="1"/>
  <c r="D9" i="4" s="1"/>
  <c r="BT3" i="4"/>
  <c r="CC3" i="4" s="1"/>
  <c r="D3" i="4" s="1"/>
  <c r="BT24" i="4"/>
  <c r="CC24" i="4" s="1"/>
  <c r="D24" i="4" s="1"/>
  <c r="BT69" i="4"/>
  <c r="CC69" i="4" s="1"/>
  <c r="D69" i="4" s="1"/>
  <c r="BT65" i="4"/>
  <c r="CC65" i="4" s="1"/>
  <c r="D65" i="4" s="1"/>
  <c r="BT22" i="4"/>
  <c r="CC22" i="4" s="1"/>
  <c r="D22" i="4" s="1"/>
  <c r="BT20" i="4"/>
  <c r="CC20" i="4" s="1"/>
  <c r="D20" i="4" s="1"/>
  <c r="BT21" i="4"/>
  <c r="CC21" i="4" s="1"/>
  <c r="D21" i="4" s="1"/>
  <c r="BT17" i="4"/>
  <c r="CC17" i="4" s="1"/>
  <c r="D17" i="4" s="1"/>
  <c r="BT67" i="4"/>
  <c r="CC67" i="4" s="1"/>
  <c r="D67" i="4" s="1"/>
  <c r="BT13" i="4"/>
  <c r="CC13" i="4" s="1"/>
  <c r="D13" i="4" s="1"/>
  <c r="BT4" i="4"/>
  <c r="CC4" i="4" s="1"/>
  <c r="D4" i="4" s="1"/>
  <c r="BT14" i="4"/>
  <c r="CC14" i="4" s="1"/>
  <c r="D14" i="4" s="1"/>
  <c r="BT5" i="4"/>
  <c r="CC5" i="4" s="1"/>
  <c r="D5" i="4" s="1"/>
  <c r="BT16" i="4"/>
  <c r="CC16" i="4" s="1"/>
  <c r="D16" i="4" s="1"/>
  <c r="BT7" i="4"/>
  <c r="CC7" i="4" s="1"/>
  <c r="D7" i="4" s="1"/>
  <c r="BT11" i="4"/>
  <c r="CC11" i="4" s="1"/>
  <c r="D11" i="4" s="1"/>
  <c r="BT18" i="4"/>
  <c r="CC18" i="4" s="1"/>
  <c r="D18" i="4" s="1"/>
  <c r="BT15" i="4"/>
  <c r="CC15" i="4" s="1"/>
  <c r="D15" i="4" s="1"/>
  <c r="BT6" i="4"/>
  <c r="CC6" i="4" s="1"/>
  <c r="D6" i="4" s="1"/>
  <c r="BT10" i="4"/>
  <c r="CC10" i="4" s="1"/>
  <c r="D10" i="4" s="1"/>
  <c r="BX51" i="6"/>
  <c r="CG51" i="6" s="1"/>
  <c r="D51" i="6" s="1"/>
  <c r="BX56" i="6"/>
  <c r="CG56" i="6" s="1"/>
  <c r="D56" i="6" s="1"/>
  <c r="BX34" i="6"/>
  <c r="CG34" i="6" s="1"/>
  <c r="D34" i="6" s="1"/>
  <c r="BX55" i="6"/>
  <c r="CG55" i="6" s="1"/>
  <c r="D55" i="6" s="1"/>
  <c r="BX52" i="6"/>
  <c r="CG52" i="6" s="1"/>
  <c r="D52" i="6" s="1"/>
  <c r="BX44" i="6"/>
  <c r="CG44" i="6" s="1"/>
  <c r="D44" i="6" s="1"/>
  <c r="BX54" i="6"/>
  <c r="CG54" i="6" s="1"/>
  <c r="D54" i="6" s="1"/>
  <c r="BX47" i="6"/>
  <c r="CG47" i="6" s="1"/>
  <c r="D47" i="6" s="1"/>
  <c r="BX49" i="6"/>
  <c r="CG49" i="6" s="1"/>
  <c r="D49" i="6" s="1"/>
  <c r="BX50" i="6"/>
  <c r="CG50" i="6" s="1"/>
  <c r="D50" i="6" s="1"/>
  <c r="BX43" i="6"/>
  <c r="CG43" i="6" s="1"/>
  <c r="D43" i="6" s="1"/>
  <c r="BX35" i="6"/>
  <c r="CG35" i="6" s="1"/>
  <c r="D35" i="6" s="1"/>
  <c r="BX46" i="6"/>
  <c r="CG46" i="6" s="1"/>
  <c r="D46" i="6" s="1"/>
  <c r="BX48" i="6"/>
  <c r="CG48" i="6" s="1"/>
  <c r="D48" i="6" s="1"/>
  <c r="BX36" i="6"/>
  <c r="CG36" i="6" s="1"/>
  <c r="D36" i="6" s="1"/>
  <c r="BX37" i="6"/>
  <c r="CG37" i="6" s="1"/>
  <c r="D37" i="6" s="1"/>
  <c r="BX38" i="6"/>
  <c r="CG38" i="6" s="1"/>
  <c r="D38" i="6" s="1"/>
  <c r="BX33" i="6"/>
  <c r="CG33" i="6" s="1"/>
  <c r="D33" i="6" s="1"/>
  <c r="BX39" i="6"/>
  <c r="CG39" i="6" s="1"/>
  <c r="D39" i="6" s="1"/>
  <c r="BX45" i="6"/>
  <c r="CG45" i="6" s="1"/>
  <c r="D45" i="6" s="1"/>
  <c r="BX42" i="6"/>
  <c r="CG42" i="6" s="1"/>
  <c r="D42" i="6" s="1"/>
  <c r="BX53" i="6"/>
  <c r="CG53" i="6" s="1"/>
  <c r="D53" i="6" s="1"/>
  <c r="BX40" i="6"/>
  <c r="CG40" i="6" s="1"/>
  <c r="D40" i="6" s="1"/>
  <c r="BX41" i="6"/>
  <c r="CG41" i="6" s="1"/>
  <c r="D41" i="6" s="1"/>
  <c r="BT45" i="4"/>
  <c r="CC45" i="4" s="1"/>
  <c r="D45" i="4" s="1"/>
  <c r="BT56" i="4"/>
  <c r="CC56" i="4" s="1"/>
  <c r="D56" i="4" s="1"/>
  <c r="BT55" i="4"/>
  <c r="CC55" i="4" s="1"/>
  <c r="D55" i="4" s="1"/>
  <c r="BT39" i="4"/>
  <c r="CC39" i="4" s="1"/>
  <c r="D39" i="4" s="1"/>
  <c r="BT50" i="4"/>
  <c r="CC50" i="4" s="1"/>
  <c r="D50" i="4" s="1"/>
  <c r="BT52" i="4"/>
  <c r="CC52" i="4" s="1"/>
  <c r="D52" i="4" s="1"/>
  <c r="BT57" i="4"/>
  <c r="CC57" i="4" s="1"/>
  <c r="D57" i="4" s="1"/>
  <c r="BT41" i="4"/>
  <c r="CC41" i="4" s="1"/>
  <c r="D41" i="4" s="1"/>
  <c r="BT48" i="4"/>
  <c r="CC48" i="4" s="1"/>
  <c r="D48" i="4" s="1"/>
  <c r="BT51" i="4"/>
  <c r="CC51" i="4" s="1"/>
  <c r="D51" i="4" s="1"/>
  <c r="BT35" i="4"/>
  <c r="CC35" i="4" s="1"/>
  <c r="D35" i="4" s="1"/>
  <c r="BT46" i="4"/>
  <c r="CC46" i="4" s="1"/>
  <c r="D46" i="4" s="1"/>
  <c r="BT44" i="4"/>
  <c r="CC44" i="4" s="1"/>
  <c r="D44" i="4" s="1"/>
  <c r="BT53" i="4"/>
  <c r="CC53" i="4" s="1"/>
  <c r="D53" i="4" s="1"/>
  <c r="BT37" i="4"/>
  <c r="CC37" i="4" s="1"/>
  <c r="D37" i="4" s="1"/>
  <c r="BT40" i="4"/>
  <c r="CC40" i="4" s="1"/>
  <c r="D40" i="4" s="1"/>
  <c r="BT47" i="4"/>
  <c r="CC47" i="4" s="1"/>
  <c r="D47" i="4" s="1"/>
  <c r="BT58" i="4"/>
  <c r="CC58" i="4" s="1"/>
  <c r="D58" i="4" s="1"/>
  <c r="BT42" i="4"/>
  <c r="CC42" i="4" s="1"/>
  <c r="D42" i="4" s="1"/>
  <c r="BT36" i="4"/>
  <c r="CC36" i="4" s="1"/>
  <c r="D36" i="4" s="1"/>
  <c r="BT49" i="4"/>
  <c r="CC49" i="4" s="1"/>
  <c r="D49" i="4" s="1"/>
  <c r="BT60" i="4"/>
  <c r="CC60" i="4" s="1"/>
  <c r="D60" i="4" s="1"/>
  <c r="BT59" i="4"/>
  <c r="CC59" i="4" s="1"/>
  <c r="D59" i="4" s="1"/>
  <c r="BT43" i="4"/>
  <c r="CC43" i="4" s="1"/>
  <c r="D43" i="4" s="1"/>
  <c r="BT54" i="4"/>
  <c r="CC54" i="4" s="1"/>
  <c r="D54" i="4" s="1"/>
  <c r="BT38" i="4"/>
  <c r="CC38" i="4" s="1"/>
  <c r="D38" i="4" s="1"/>
  <c r="BX7" i="6"/>
  <c r="CG7" i="6" s="1"/>
  <c r="D7" i="6" s="1"/>
  <c r="BX13" i="6"/>
  <c r="CG13" i="6" s="1"/>
  <c r="D13" i="6" s="1"/>
  <c r="BX3" i="6"/>
  <c r="CG3" i="6" s="1"/>
  <c r="D3" i="6" s="1"/>
  <c r="BX22" i="6"/>
  <c r="CG22" i="6" s="1"/>
  <c r="D22" i="6" s="1"/>
  <c r="BX12" i="6"/>
  <c r="CG12" i="6" s="1"/>
  <c r="D12" i="6" s="1"/>
  <c r="BX6" i="6"/>
  <c r="CG6" i="6" s="1"/>
  <c r="D6" i="6" s="1"/>
  <c r="BX20" i="6"/>
  <c r="CG20" i="6" s="1"/>
  <c r="D20" i="6" s="1"/>
  <c r="BX21" i="6"/>
  <c r="CG21" i="6" s="1"/>
  <c r="D21" i="6" s="1"/>
  <c r="BX15" i="6"/>
  <c r="CG15" i="6" s="1"/>
  <c r="D15" i="6" s="1"/>
  <c r="BX10" i="6"/>
  <c r="CG10" i="6" s="1"/>
  <c r="D10" i="6" s="1"/>
  <c r="BX9" i="6"/>
  <c r="CG9" i="6" s="1"/>
  <c r="D9" i="6" s="1"/>
  <c r="BX11" i="6"/>
  <c r="CG11" i="6" s="1"/>
  <c r="D11" i="6" s="1"/>
  <c r="BX5" i="6"/>
  <c r="CG5" i="6" s="1"/>
  <c r="D5" i="6" s="1"/>
  <c r="BX14" i="6"/>
  <c r="CG14" i="6" s="1"/>
  <c r="D14" i="6" s="1"/>
  <c r="BX19" i="6"/>
  <c r="CG19" i="6" s="1"/>
  <c r="D19" i="6" s="1"/>
  <c r="BX16" i="6"/>
  <c r="CG16" i="6" s="1"/>
  <c r="D16" i="6" s="1"/>
  <c r="BX17" i="6"/>
  <c r="CG17" i="6" s="1"/>
  <c r="D17" i="6" s="1"/>
  <c r="BX8" i="6"/>
  <c r="CG8" i="6" s="1"/>
  <c r="D8" i="6" s="1"/>
  <c r="BX4" i="6"/>
  <c r="CG4" i="6" s="1"/>
  <c r="D4" i="6" s="1"/>
  <c r="BX18" i="6"/>
  <c r="CG18" i="6" s="1"/>
  <c r="D18" i="6" s="1"/>
  <c r="BT31" i="4"/>
  <c r="CC31" i="4" s="1"/>
  <c r="D31" i="4" s="1"/>
  <c r="BT30" i="4"/>
  <c r="CC30" i="4" s="1"/>
  <c r="D30" i="4" s="1"/>
  <c r="BT28" i="4"/>
  <c r="CC28" i="4" s="1"/>
  <c r="D28" i="4" s="1"/>
  <c r="BT29" i="4"/>
  <c r="CC29" i="4" s="1"/>
  <c r="D29" i="4" s="1"/>
  <c r="BT33" i="4"/>
  <c r="CC33" i="4" s="1"/>
  <c r="D33" i="4" s="1"/>
  <c r="BT26" i="4"/>
  <c r="CC26" i="4" s="1"/>
  <c r="D26" i="4" s="1"/>
  <c r="BT34" i="4"/>
  <c r="CC34" i="4" s="1"/>
  <c r="D34" i="4" s="1"/>
  <c r="BT32" i="4"/>
  <c r="CC32" i="4" s="1"/>
  <c r="D32" i="4" s="1"/>
  <c r="BT25" i="4"/>
  <c r="CC25" i="4" s="1"/>
  <c r="D25" i="4" s="1"/>
  <c r="BT27" i="4"/>
  <c r="CC27" i="4" s="1"/>
  <c r="D27" i="4" s="1"/>
  <c r="BX30" i="6"/>
  <c r="CG30" i="6" s="1"/>
  <c r="D30" i="6" s="1"/>
  <c r="BX28" i="6"/>
  <c r="CG28" i="6" s="1"/>
  <c r="D28" i="6" s="1"/>
  <c r="BX24" i="6"/>
  <c r="CG24" i="6" s="1"/>
  <c r="D24" i="6" s="1"/>
  <c r="BX32" i="6"/>
  <c r="CG32" i="6" s="1"/>
  <c r="D32" i="6" s="1"/>
  <c r="BX23" i="6"/>
  <c r="CG23" i="6" s="1"/>
  <c r="D23" i="6" s="1"/>
  <c r="BX25" i="6"/>
  <c r="CG25" i="6" s="1"/>
  <c r="D25" i="6" s="1"/>
  <c r="BX27" i="6"/>
  <c r="CG27" i="6" s="1"/>
  <c r="D27" i="6" s="1"/>
  <c r="BX26" i="6"/>
  <c r="CG26" i="6" s="1"/>
  <c r="D26" i="6" s="1"/>
  <c r="BX29" i="6"/>
  <c r="CG29" i="6" s="1"/>
  <c r="D29" i="6" s="1"/>
  <c r="BX31" i="6"/>
  <c r="CG31" i="6" s="1"/>
  <c r="D31" i="6" s="1"/>
  <c r="BX61" i="6"/>
  <c r="CG61" i="6" s="1"/>
  <c r="D61" i="6" s="1"/>
  <c r="BX57" i="6"/>
  <c r="CG57" i="6" s="1"/>
  <c r="D57" i="6" s="1"/>
  <c r="BX65" i="6"/>
  <c r="CG65" i="6" s="1"/>
  <c r="D65" i="6" s="1"/>
  <c r="BX63" i="6"/>
  <c r="CG63" i="6" s="1"/>
  <c r="D63" i="6" s="1"/>
  <c r="BX58" i="6"/>
  <c r="CG58" i="6" s="1"/>
  <c r="D58" i="6" s="1"/>
  <c r="BX59" i="6"/>
  <c r="CG59" i="6" s="1"/>
  <c r="D59" i="6" s="1"/>
  <c r="BX62" i="6"/>
  <c r="CG62" i="6" s="1"/>
  <c r="D62" i="6" s="1"/>
  <c r="BX64" i="6"/>
  <c r="CG64" i="6" s="1"/>
  <c r="D64" i="6" s="1"/>
  <c r="BX60" i="6"/>
  <c r="CG60" i="6" s="1"/>
  <c r="D60" i="6" s="1"/>
  <c r="EL39" i="4" l="1"/>
  <c r="EL5" i="4"/>
  <c r="D71" i="4"/>
  <c r="EL2" i="4" s="1"/>
  <c r="EL29" i="4"/>
  <c r="EL19" i="4"/>
  <c r="EO39" i="6"/>
  <c r="EO29" i="6"/>
  <c r="EO4" i="6"/>
  <c r="D67" i="6"/>
  <c r="EO2" i="6" s="1"/>
  <c r="EO19" i="6"/>
</calcChain>
</file>

<file path=xl/sharedStrings.xml><?xml version="1.0" encoding="utf-8"?>
<sst xmlns="http://schemas.openxmlformats.org/spreadsheetml/2006/main" count="18936" uniqueCount="15687">
  <si>
    <t>Shell Type</t>
  </si>
  <si>
    <t>Drum Type</t>
  </si>
  <si>
    <t>Size</t>
  </si>
  <si>
    <t>Finish</t>
  </si>
  <si>
    <t>Bass Hoops</t>
  </si>
  <si>
    <t>PO</t>
  </si>
  <si>
    <t>Lugs</t>
  </si>
  <si>
    <t>Tom Holder</t>
  </si>
  <si>
    <t>LH</t>
  </si>
  <si>
    <t>Spurs</t>
  </si>
  <si>
    <t>Shell Mount</t>
  </si>
  <si>
    <t>Left Front Placement</t>
  </si>
  <si>
    <t>Right Front Placement</t>
  </si>
  <si>
    <t>Left Back Placement</t>
  </si>
  <si>
    <t>Right Back Placement</t>
  </si>
  <si>
    <t>Legs</t>
  </si>
  <si>
    <t>Tom Bracket</t>
  </si>
  <si>
    <t>Tone Control</t>
  </si>
  <si>
    <t>Throwoff</t>
  </si>
  <si>
    <t>Butt</t>
  </si>
  <si>
    <t>P70</t>
  </si>
  <si>
    <t>P71</t>
  </si>
  <si>
    <t>Hoops</t>
  </si>
  <si>
    <t>Batter Head</t>
  </si>
  <si>
    <t>Reso Head</t>
  </si>
  <si>
    <t>Badge</t>
  </si>
  <si>
    <t>X</t>
  </si>
  <si>
    <t>LX</t>
  </si>
  <si>
    <t>LS</t>
  </si>
  <si>
    <t>size</t>
  </si>
  <si>
    <t>Shell</t>
  </si>
  <si>
    <t>finish</t>
  </si>
  <si>
    <t>lugs</t>
  </si>
  <si>
    <t>badge</t>
  </si>
  <si>
    <t>Right or Left Handed</t>
  </si>
  <si>
    <t>Left Front</t>
  </si>
  <si>
    <t>Right Front</t>
  </si>
  <si>
    <t>Left Back</t>
  </si>
  <si>
    <t>Right Back</t>
  </si>
  <si>
    <t>Tension Screws</t>
  </si>
  <si>
    <t>Tom</t>
  </si>
  <si>
    <t>Floor</t>
  </si>
  <si>
    <t>Snare</t>
  </si>
  <si>
    <t>14x18 Bass Drum</t>
  </si>
  <si>
    <t>16x18 Bass Drum</t>
  </si>
  <si>
    <t>14x20 Bass Drum</t>
  </si>
  <si>
    <t>16x20 Bass Drum</t>
  </si>
  <si>
    <t>18x20 Bass Drum</t>
  </si>
  <si>
    <t>14x22 Bass Drum</t>
  </si>
  <si>
    <t>16x22 Bass Drum</t>
  </si>
  <si>
    <t>18x22 Bass Drum</t>
  </si>
  <si>
    <t>20x22 Bass Drum</t>
  </si>
  <si>
    <t>14x24 Bass Drum</t>
  </si>
  <si>
    <t>16x24 Bass Drum</t>
  </si>
  <si>
    <t>18x24 Bass Drum</t>
  </si>
  <si>
    <t>20x24 Bass Drum</t>
  </si>
  <si>
    <t>14x26 Bass Drum</t>
  </si>
  <si>
    <t>16x26 Bass Drum</t>
  </si>
  <si>
    <t>12x14 Floor Tom</t>
  </si>
  <si>
    <t>13x14 Floor Tom</t>
  </si>
  <si>
    <t>14x14 Floor Tom</t>
  </si>
  <si>
    <t>13x15 Floor Tom</t>
  </si>
  <si>
    <t>14x15 Floor Tom</t>
  </si>
  <si>
    <t>13x16 Floor Tom</t>
  </si>
  <si>
    <t>14x16 Floor Tom</t>
  </si>
  <si>
    <t>15x16 Floor Tom</t>
  </si>
  <si>
    <t>16x16 Floor Tom</t>
  </si>
  <si>
    <t>16x18 Floor Tom</t>
  </si>
  <si>
    <t>8x6 Tom Tom</t>
  </si>
  <si>
    <t>8x8 Tom Tom</t>
  </si>
  <si>
    <t>7x8 Tom Tom</t>
  </si>
  <si>
    <t>7x10 Tom Tom</t>
  </si>
  <si>
    <t>8x10 Tom Tom</t>
  </si>
  <si>
    <t>9x10 Tom Tom</t>
  </si>
  <si>
    <t>8x12 Tom Tom</t>
  </si>
  <si>
    <t>9x12 Tom Tom</t>
  </si>
  <si>
    <t>10x12 Tom Tom</t>
  </si>
  <si>
    <t>11x12 Tom Tom</t>
  </si>
  <si>
    <t>9x13 Tom Tom</t>
  </si>
  <si>
    <t>10x13 Tom Tom</t>
  </si>
  <si>
    <t>11x13 Tom Tom</t>
  </si>
  <si>
    <t>12x13 Tom Tom</t>
  </si>
  <si>
    <t>10x14 Tom Tom</t>
  </si>
  <si>
    <t>11x14 Tom Tom</t>
  </si>
  <si>
    <t>12x14 Tom Tom</t>
  </si>
  <si>
    <t>13x14 Tom Tom</t>
  </si>
  <si>
    <t>14x14 Tom Tom</t>
  </si>
  <si>
    <t>12x15 Tom Tom</t>
  </si>
  <si>
    <t>13x15 Tom Tom</t>
  </si>
  <si>
    <t>14x15 Tom Tom</t>
  </si>
  <si>
    <t>14x16 Tom Tom</t>
  </si>
  <si>
    <t>16x16 Tom Tom</t>
  </si>
  <si>
    <t>6x12 Snare</t>
  </si>
  <si>
    <t>6x13 Snare</t>
  </si>
  <si>
    <t>5x14 Snare</t>
  </si>
  <si>
    <t>8x14 Snare</t>
  </si>
  <si>
    <t>5x14 8 Lug Snare</t>
  </si>
  <si>
    <t>50 Birdseye Maple</t>
  </si>
  <si>
    <t>53 African Bubinga</t>
  </si>
  <si>
    <t>57 Black Cherry</t>
  </si>
  <si>
    <t>58 Black Walnut</t>
  </si>
  <si>
    <t>62 Makore</t>
  </si>
  <si>
    <t>63 Pearwood</t>
  </si>
  <si>
    <t>65 Pomele Sapele</t>
  </si>
  <si>
    <t>66 East Indian Rosewood</t>
  </si>
  <si>
    <t>68 Quilted Makore</t>
  </si>
  <si>
    <t>Hoop Inlay</t>
  </si>
  <si>
    <t>Bass Drum Hoops</t>
  </si>
  <si>
    <t>MH Matching Hoop</t>
  </si>
  <si>
    <t>0Ta Sable Black w/Accent Inlay</t>
  </si>
  <si>
    <t>0Na Natural w/Accent Inlay</t>
  </si>
  <si>
    <t>0T Sable Hoop</t>
  </si>
  <si>
    <t>0N Natural Hoop</t>
  </si>
  <si>
    <t>Mini Classic</t>
  </si>
  <si>
    <t>Bass</t>
  </si>
  <si>
    <t>Large</t>
  </si>
  <si>
    <t>Classic</t>
  </si>
  <si>
    <t>Mini</t>
  </si>
  <si>
    <t>Long</t>
  </si>
  <si>
    <t>(Mach)</t>
  </si>
  <si>
    <t>Large Twin</t>
  </si>
  <si>
    <t>Tube</t>
  </si>
  <si>
    <t>Hardware Finish</t>
  </si>
  <si>
    <t>Chrome</t>
  </si>
  <si>
    <t>Brass</t>
  </si>
  <si>
    <t>NMT Less Mount and Holder</t>
  </si>
  <si>
    <t>P7184A Elite Bass Casting</t>
  </si>
  <si>
    <t>LR2991MT Elite Single Tom Holder</t>
  </si>
  <si>
    <t>LR2992MT Classic Double Tom Holder</t>
  </si>
  <si>
    <t xml:space="preserve">P1610D Ludwig Bass Casting </t>
  </si>
  <si>
    <t>LR2981MT Rocker Single Tom Holder</t>
  </si>
  <si>
    <t>LR2980MT Rocker Double Tom Holder</t>
  </si>
  <si>
    <t>LR2983MT Rail Consolette 9.5mm</t>
  </si>
  <si>
    <t>LR2993MT Rail Consolette 10.5mm</t>
  </si>
  <si>
    <t>Right Handed</t>
  </si>
  <si>
    <t>Left Handed</t>
  </si>
  <si>
    <t>LR2974SP Elite Kick Spur</t>
  </si>
  <si>
    <t>LR2973SP Rocker Rotating Spur</t>
  </si>
  <si>
    <t>LC1308SP Curved Spur</t>
  </si>
  <si>
    <t>LC1308SP2 2 Pr. Curved Spurs</t>
  </si>
  <si>
    <t>NSP No Spurs or Drilling</t>
  </si>
  <si>
    <t>Shell Mount Cymbal Holder</t>
  </si>
  <si>
    <t>Bass Spurs</t>
  </si>
  <si>
    <t>None</t>
  </si>
  <si>
    <t>Classic P1216 Brkt</t>
  </si>
  <si>
    <t>Keystone P7202 Brkt</t>
  </si>
  <si>
    <t>NBKT No Mounting Bracket</t>
  </si>
  <si>
    <t xml:space="preserve">P1216D Classic Ludwig Bracket </t>
  </si>
  <si>
    <t>L_RL Vibraband w/ Ludwig Brkt</t>
  </si>
  <si>
    <t>P7202A Keystone Tom Bracket</t>
  </si>
  <si>
    <t>L_RK Vibraband w/ Keystone Bracket</t>
  </si>
  <si>
    <t>Bass Screws</t>
  </si>
  <si>
    <t>K Keyrods</t>
  </si>
  <si>
    <t>T "T"-Handles</t>
  </si>
  <si>
    <t>Floor Tom Legs</t>
  </si>
  <si>
    <t>LC5023TL Ludwig Floor Tom Legs</t>
  </si>
  <si>
    <t>LC7202TL Keystone Floor Tom Legs</t>
  </si>
  <si>
    <t>LTL No Legs or Brackets</t>
  </si>
  <si>
    <t>N  No tone Control</t>
  </si>
  <si>
    <t>Y  Internal Tone Control</t>
  </si>
  <si>
    <t>Snare Throwoff</t>
  </si>
  <si>
    <t>P85 Supraphonic Strainer</t>
  </si>
  <si>
    <t>P86 Millennium Strainer</t>
  </si>
  <si>
    <t>P80 Piccolo Strainer</t>
  </si>
  <si>
    <t>P71 Super Sensitive</t>
  </si>
  <si>
    <t>Snare Butt</t>
  </si>
  <si>
    <t>P33 die cast butt</t>
  </si>
  <si>
    <t>P32 stamped butt</t>
  </si>
  <si>
    <t>Snare Hoops</t>
  </si>
  <si>
    <t>3F Triple Flanged</t>
  </si>
  <si>
    <t>PDC Die Cast Hoops</t>
  </si>
  <si>
    <t>Toms</t>
  </si>
  <si>
    <t xml:space="preserve">43 Hvy Coated </t>
  </si>
  <si>
    <t xml:space="preserve">33 Med Coated </t>
  </si>
  <si>
    <t>BO Blue/Olive</t>
  </si>
  <si>
    <t>Selected</t>
  </si>
  <si>
    <t>Is num</t>
  </si>
  <si>
    <t>Qty</t>
  </si>
  <si>
    <t xml:space="preserve">Bass Drum Selected </t>
  </si>
  <si>
    <t>Floor Tom Selected</t>
  </si>
  <si>
    <t>Tom Tom Selected</t>
  </si>
  <si>
    <t>Snare Drum Selected</t>
  </si>
  <si>
    <t>bd</t>
  </si>
  <si>
    <t>ft</t>
  </si>
  <si>
    <t>tt</t>
  </si>
  <si>
    <t>sd</t>
  </si>
  <si>
    <t>0Ti Sable Black w/Matching Inlay</t>
  </si>
  <si>
    <t>0Ni Natural w/Matching Inlay</t>
  </si>
  <si>
    <t>Drum Size</t>
  </si>
  <si>
    <t xml:space="preserve">Drum Size </t>
  </si>
  <si>
    <t>Retail</t>
  </si>
  <si>
    <t>bd Selected</t>
  </si>
  <si>
    <t>tt Selected</t>
  </si>
  <si>
    <t>sd Selected</t>
  </si>
  <si>
    <t>Option Pricing</t>
  </si>
  <si>
    <t>BTF Finish</t>
  </si>
  <si>
    <t>SD Finish</t>
  </si>
  <si>
    <t>Upcharge</t>
  </si>
  <si>
    <t>upcharge</t>
  </si>
  <si>
    <t>Holder,</t>
  </si>
  <si>
    <t>legs, brkt</t>
  </si>
  <si>
    <t>Tone Cntr</t>
  </si>
  <si>
    <t>Tone Control on Tom/Floor</t>
  </si>
  <si>
    <t>Tone Control on Snare</t>
  </si>
  <si>
    <t>N  No Tone Control</t>
  </si>
  <si>
    <t>Tone Control on TOMS</t>
  </si>
  <si>
    <t>Mount</t>
  </si>
  <si>
    <t>Screws</t>
  </si>
  <si>
    <t>Tone Cntrl</t>
  </si>
  <si>
    <t>Die Cast</t>
  </si>
  <si>
    <t>Total</t>
  </si>
  <si>
    <t>Options</t>
  </si>
  <si>
    <t>Accepts a 1" tube</t>
  </si>
  <si>
    <t>Placed 4" from the front batter head on 14" deep drums</t>
  </si>
  <si>
    <t>Placed 5.5" from the front edge of 16" deep drums</t>
  </si>
  <si>
    <t>Place 7.5" from the front of 18" or 20" deep drums</t>
  </si>
  <si>
    <t>Placed 5" from the front if for a double tom holder</t>
  </si>
  <si>
    <t>Placed 7" from the front for a single tom holder</t>
  </si>
  <si>
    <t>Elite Single Tom Holder</t>
  </si>
  <si>
    <t>Holds Keystone Tom Brackets</t>
  </si>
  <si>
    <t>Classic Double Tom Holder</t>
  </si>
  <si>
    <t>Rocker Single Tom Holder</t>
  </si>
  <si>
    <t>Holds Classic P1216 Or Keystone Backets</t>
  </si>
  <si>
    <t>Rocker Double Tom Holder</t>
  </si>
  <si>
    <t>Placed 4" from the front head on 14" deep drums</t>
  </si>
  <si>
    <t>Placed 5" from Front head</t>
  </si>
  <si>
    <t>Placed 7" from the front head</t>
  </si>
  <si>
    <t>Tom Holders</t>
  </si>
  <si>
    <t>P85 Supraphonic</t>
  </si>
  <si>
    <t>Adjustable tension</t>
  </si>
  <si>
    <t>P86 Millennium</t>
  </si>
  <si>
    <t>Side Lever action</t>
  </si>
  <si>
    <t>Adjustable Tension</t>
  </si>
  <si>
    <t>Use on 5" and deeper drums</t>
  </si>
  <si>
    <t>Use on 5" and Deeper drums</t>
  </si>
  <si>
    <t>P70 SuperSensitive</t>
  </si>
  <si>
    <t>use on 5" deep drums</t>
  </si>
  <si>
    <t>Use on 6.5" deep drums</t>
  </si>
  <si>
    <t>Double end throwoff</t>
  </si>
  <si>
    <t>Snare contact over entire head</t>
  </si>
  <si>
    <t>Adjustable Tension and pressure</t>
  </si>
  <si>
    <t>For best results, enable macros.</t>
  </si>
  <si>
    <t>Top Lever action</t>
  </si>
  <si>
    <t xml:space="preserve">This clamp style bracket works on </t>
  </si>
  <si>
    <t xml:space="preserve">either 9.5mm or 10.5mm posts.  </t>
  </si>
  <si>
    <t>For this application the Keystone bracket will come with a form-fitted mounting plate to go on</t>
  </si>
  <si>
    <t>the vibraband to minimize the provile of the mounting hardware and maximize the appearance</t>
  </si>
  <si>
    <t>of your drum.</t>
  </si>
  <si>
    <t xml:space="preserve">Vibraband.  This bracket works only with 9.5mm posts.  </t>
  </si>
  <si>
    <t xml:space="preserve">The P33 die cast butt is standard on most Ludwig snares.  </t>
  </si>
  <si>
    <t>Works with tape or string to hold traditional snares.  Clamp</t>
  </si>
  <si>
    <t>action is tightened with a drum key.</t>
  </si>
  <si>
    <t>LGK Large Gold Keystone</t>
  </si>
  <si>
    <t xml:space="preserve">Both the Elite (LR2974SP) and Rocker (LR2973SP) are kickstand style spurs with extendable legs to fit </t>
  </si>
  <si>
    <t>all sizes of bass drums.  Both have rubber tips that can be dialed back to expose sharp points for extra</t>
  </si>
  <si>
    <t xml:space="preserve">The 1308 Curved Spur has a unique look that </t>
  </si>
  <si>
    <t>has been popular for decades.  Available on drums</t>
  </si>
  <si>
    <t xml:space="preserve">22" diameter and larger.  For extra support, drums </t>
  </si>
  <si>
    <t xml:space="preserve"> Shell Mount Cymbal Holder</t>
  </si>
  <si>
    <t>Small Twin Lugs</t>
  </si>
  <si>
    <t>Tube Lugs</t>
  </si>
  <si>
    <t xml:space="preserve">P2217 lugs are standard on </t>
  </si>
  <si>
    <t>3.5" deep piccolo snares.</t>
  </si>
  <si>
    <t>Large Twin Lugs</t>
  </si>
  <si>
    <t xml:space="preserve">P2239 is the large version of the </t>
  </si>
  <si>
    <t xml:space="preserve">Classic Bow Tie lug.  Standard on </t>
  </si>
  <si>
    <t xml:space="preserve">6.5" and 8" deep snares. </t>
  </si>
  <si>
    <t xml:space="preserve">deep snare drums.  </t>
  </si>
  <si>
    <t xml:space="preserve">P2253 tube lugs are an option on 5", 6" and 6.5" </t>
  </si>
  <si>
    <t xml:space="preserve">P22531 tube lugs are an option on 3.5" deep piccolo snares. </t>
  </si>
  <si>
    <t xml:space="preserve">on 6.5" deep snares.  </t>
  </si>
  <si>
    <t>5X14 Snare with Small Twin Lugs</t>
  </si>
  <si>
    <t>6.5x14 wth Large Twin Lugs</t>
  </si>
  <si>
    <t>8x14 with Large Twin Lugs</t>
  </si>
  <si>
    <t>5x14 with Tube Lugs</t>
  </si>
  <si>
    <t>P2240 lugs are standard on 5", and</t>
  </si>
  <si>
    <t>6" deep snare drums and an option</t>
  </si>
  <si>
    <t>Snare Drum Lugs</t>
  </si>
  <si>
    <t>Snare Butts</t>
  </si>
  <si>
    <t>Tom Tom Brackets</t>
  </si>
  <si>
    <t>Notes on Tom Brackets:</t>
  </si>
  <si>
    <t xml:space="preserve">Classic Legs and Brackets.  </t>
  </si>
  <si>
    <t>Keystone Legs and Brackets</t>
  </si>
  <si>
    <t xml:space="preserve">Three P1216D brackets with 23" long 9.5mm legs. </t>
  </si>
  <si>
    <t>Three P7202A Keystone brackets with 17" long 10.5mm legs.</t>
  </si>
  <si>
    <t>The P32 is the old school stamped steel snare butt works with tape or string to</t>
  </si>
  <si>
    <t>hold traditional snares.  Clamp is tightened with a phillips or flat screwdriver.</t>
  </si>
  <si>
    <t>Be sure to select right or left handed position.</t>
  </si>
  <si>
    <r>
      <rPr>
        <b/>
        <sz val="10"/>
        <color theme="1"/>
        <rFont val="Calibri"/>
        <family val="2"/>
        <scheme val="minor"/>
      </rPr>
      <t>LR2993MT</t>
    </r>
    <r>
      <rPr>
        <sz val="10"/>
        <color theme="1"/>
        <rFont val="Calibri"/>
        <family val="2"/>
        <scheme val="minor"/>
      </rPr>
      <t xml:space="preserve"> Rail Consolette Tom Holder (10.5mm)</t>
    </r>
  </si>
  <si>
    <t>Works with Classic P1216D or Keystone P7202A tom bracket</t>
  </si>
  <si>
    <t>M P L B D C U S T O M</t>
  </si>
  <si>
    <t>M P L F T C U S T O M</t>
  </si>
  <si>
    <t>M P L T T C U S T O M</t>
  </si>
  <si>
    <t>M P L S D C U S T O M</t>
  </si>
  <si>
    <t>Order Total</t>
  </si>
  <si>
    <t>Series</t>
  </si>
  <si>
    <t>PM0046  Atlas Floor Tom Legs</t>
  </si>
  <si>
    <t>PM0046 Atlas Floor Tom Legs</t>
  </si>
  <si>
    <t>PM0046 Atlas Tom Bracket</t>
  </si>
  <si>
    <t>Small</t>
  </si>
  <si>
    <t>Twin</t>
  </si>
  <si>
    <t>14x18</t>
  </si>
  <si>
    <t>16x18</t>
  </si>
  <si>
    <t>14x20</t>
  </si>
  <si>
    <t>16x20</t>
  </si>
  <si>
    <t>18x20</t>
  </si>
  <si>
    <t>14x22</t>
  </si>
  <si>
    <t>16x22</t>
  </si>
  <si>
    <t>18x22</t>
  </si>
  <si>
    <t>20x22</t>
  </si>
  <si>
    <t>14x24</t>
  </si>
  <si>
    <t>16x24</t>
  </si>
  <si>
    <t>18x24</t>
  </si>
  <si>
    <t>20x24</t>
  </si>
  <si>
    <t>14x26</t>
  </si>
  <si>
    <t>16x26</t>
  </si>
  <si>
    <t>12x14</t>
  </si>
  <si>
    <t>13x14</t>
  </si>
  <si>
    <t>14x14</t>
  </si>
  <si>
    <t>13x15</t>
  </si>
  <si>
    <t>14x15</t>
  </si>
  <si>
    <t>13x16</t>
  </si>
  <si>
    <t>14x16</t>
  </si>
  <si>
    <t>15x16</t>
  </si>
  <si>
    <t>16x16</t>
  </si>
  <si>
    <t>8x6</t>
  </si>
  <si>
    <t>8x8</t>
  </si>
  <si>
    <t>7x8</t>
  </si>
  <si>
    <t>7x10</t>
  </si>
  <si>
    <t>8x10</t>
  </si>
  <si>
    <t>9x10</t>
  </si>
  <si>
    <t>8x12</t>
  </si>
  <si>
    <t>9x12</t>
  </si>
  <si>
    <t>10x12</t>
  </si>
  <si>
    <t>11x12</t>
  </si>
  <si>
    <t>9x13</t>
  </si>
  <si>
    <t>10x13</t>
  </si>
  <si>
    <t>11x13</t>
  </si>
  <si>
    <t>12x13</t>
  </si>
  <si>
    <t>10x14</t>
  </si>
  <si>
    <t>11x14</t>
  </si>
  <si>
    <t>12x15</t>
  </si>
  <si>
    <t>6x12</t>
  </si>
  <si>
    <t>3Hx13</t>
  </si>
  <si>
    <t>6x13</t>
  </si>
  <si>
    <t>3Hx14</t>
  </si>
  <si>
    <t>5x14</t>
  </si>
  <si>
    <t>6Hx14</t>
  </si>
  <si>
    <t>8x14</t>
  </si>
  <si>
    <t>5x14 8 Lug</t>
  </si>
  <si>
    <t>6Hx14 8 Lug</t>
  </si>
  <si>
    <t>IF</t>
  </si>
  <si>
    <t>Bass Drum</t>
  </si>
  <si>
    <t>Clawhooks</t>
  </si>
  <si>
    <t>Resonant Head</t>
  </si>
  <si>
    <t>ML Mini Classic</t>
  </si>
  <si>
    <t>CL Large Classic</t>
  </si>
  <si>
    <t>LL Long Lugs</t>
  </si>
  <si>
    <t>ST Small Twin</t>
  </si>
  <si>
    <t>LT Large Twin</t>
  </si>
  <si>
    <t>TB Tube</t>
  </si>
  <si>
    <t>Accent Color</t>
  </si>
  <si>
    <t>P2306 Die Cast</t>
  </si>
  <si>
    <t>Bass Claws</t>
  </si>
  <si>
    <t>P2308 New Classic</t>
  </si>
  <si>
    <t>.</t>
  </si>
  <si>
    <t>Floor Tom</t>
  </si>
  <si>
    <t>Tom Tom</t>
  </si>
  <si>
    <t>Basses</t>
  </si>
  <si>
    <t>Floors</t>
  </si>
  <si>
    <t>Snares</t>
  </si>
  <si>
    <t>Safeguards</t>
  </si>
  <si>
    <t>Output (print area)</t>
  </si>
  <si>
    <t>Tom Holder vs Tom Bracket</t>
  </si>
  <si>
    <t>10.5 mm Tom holder</t>
  </si>
  <si>
    <t>returns a 1 if 10.5mm tom holder</t>
  </si>
  <si>
    <t>Tom brackets that won't work with 10.5mm</t>
  </si>
  <si>
    <t>returns a 1 if &lt;&gt; 10.5mm</t>
  </si>
  <si>
    <t>Error if &gt;1</t>
  </si>
  <si>
    <t>LR2992MT Classic Double</t>
  </si>
  <si>
    <t>9.5mm Tom Holder</t>
  </si>
  <si>
    <t>Tom brackets that won't work with 9.5mm</t>
  </si>
  <si>
    <t>returns a 1 if 9.5mm tom holder</t>
  </si>
  <si>
    <t>Returns a 1 if any error</t>
  </si>
  <si>
    <t>Tom Brkt vs Floor Tom Leg</t>
  </si>
  <si>
    <t>Ludwig Tom Brkts and Keystone FT Legs</t>
  </si>
  <si>
    <t>Keystone Tom Brkts and Ludwig FT Legs</t>
  </si>
  <si>
    <t>Returns a 1 if any error.</t>
  </si>
  <si>
    <t>TOM BRACKET/FT LEG MIS-MATCH</t>
  </si>
  <si>
    <t>Brass vs. Everything</t>
  </si>
  <si>
    <t>Anti-Brass Sizes</t>
  </si>
  <si>
    <t>Anti Brass Lugs</t>
  </si>
  <si>
    <t>Long Lugs</t>
  </si>
  <si>
    <t>Anti Brass Spurs</t>
  </si>
  <si>
    <t>Claws</t>
  </si>
  <si>
    <t>Total Anti-brass Choices</t>
  </si>
  <si>
    <t>BRASS HARDWARE chosen</t>
  </si>
  <si>
    <t>returns a 1 if plating error.</t>
  </si>
  <si>
    <t>Tone Control (toms)</t>
  </si>
  <si>
    <t>Tone Control (snare)</t>
  </si>
  <si>
    <t>3F hoop on snare</t>
  </si>
  <si>
    <t>Returns a 1 if error</t>
  </si>
  <si>
    <t>Returns a 1 if ANY error</t>
  </si>
  <si>
    <t>Bass Drum Hoop Error</t>
  </si>
  <si>
    <t>Size vs. Lugs</t>
  </si>
  <si>
    <t>Sum of Conflict sizes</t>
  </si>
  <si>
    <t>Error if &gt; 0</t>
  </si>
  <si>
    <t>Size vs Mini Classic</t>
  </si>
  <si>
    <t>Size vs. Lg Classic lugs.</t>
  </si>
  <si>
    <t>Lg Classic Lugs (TT)</t>
  </si>
  <si>
    <t>Mini lugs (SD)</t>
  </si>
  <si>
    <t>Sum of Conflict Sizes</t>
  </si>
  <si>
    <t>Size vs. Long Lugs</t>
  </si>
  <si>
    <t>Long Lugs (tt)</t>
  </si>
  <si>
    <t>Error if &gt;0</t>
  </si>
  <si>
    <t>Size vs. Small Twin</t>
  </si>
  <si>
    <t>Size vs. Large Twin</t>
  </si>
  <si>
    <t>Small Twin (SD)</t>
  </si>
  <si>
    <t>Large Twin (SD)</t>
  </si>
  <si>
    <t>Size vs. Tube Lugs</t>
  </si>
  <si>
    <t>Tube Lugs (SD)</t>
  </si>
  <si>
    <t>Lug Error</t>
  </si>
  <si>
    <t>PLATING CONFLICT</t>
  </si>
  <si>
    <t>TOM HOLDER / BRACKET CONFLICT</t>
  </si>
  <si>
    <t>Size vs. Vibrabands</t>
  </si>
  <si>
    <t>tom bracket</t>
  </si>
  <si>
    <t>sum of conflict brkts</t>
  </si>
  <si>
    <t>sum of conflict sizes</t>
  </si>
  <si>
    <t>Size vs. Vibraband Conflict</t>
  </si>
  <si>
    <t>Size vs Throwoff</t>
  </si>
  <si>
    <t>Sum of conflict strainers</t>
  </si>
  <si>
    <t>Sum of conflict sizes</t>
  </si>
  <si>
    <t>returns a 1 if ANY error</t>
  </si>
  <si>
    <t>Size / Throwoff Conflict</t>
  </si>
  <si>
    <t>P71 SuperSensitive</t>
  </si>
  <si>
    <t>P80 Piccolo</t>
  </si>
  <si>
    <t>Size vs. Hoops</t>
  </si>
  <si>
    <t>PDC (snares only)</t>
  </si>
  <si>
    <t>Size / Hoop Conflict</t>
  </si>
  <si>
    <t>Size vs. Finish</t>
  </si>
  <si>
    <t>Sum of Conflict Finishes</t>
  </si>
  <si>
    <t>20" deep bass vs exotics</t>
  </si>
  <si>
    <t>Steinway finish snares</t>
  </si>
  <si>
    <t>sum of conflict finishes</t>
  </si>
  <si>
    <t>error if &gt; 0</t>
  </si>
  <si>
    <t>Sum of Conflict Spurs</t>
  </si>
  <si>
    <t>Size / Spur Conflict</t>
  </si>
  <si>
    <t>P85/P86/P80</t>
  </si>
  <si>
    <t>P70/P71</t>
  </si>
  <si>
    <t>P32/P33/P71</t>
  </si>
  <si>
    <t>P32/P33/P70</t>
  </si>
  <si>
    <t>(unassigned)</t>
  </si>
  <si>
    <t>Classic Maple, MPLBDCUSTOM</t>
  </si>
  <si>
    <t>Classic Maple, MPLTTCUSTOM</t>
  </si>
  <si>
    <t>Classic Maple, MPLFTCUSTOM</t>
  </si>
  <si>
    <t>Classic Maple, MPLSDCUSTOM</t>
  </si>
  <si>
    <t>Returns a 1 if Exotic</t>
  </si>
  <si>
    <t>Exotic</t>
  </si>
  <si>
    <t xml:space="preserve">13x16 Tom Tom </t>
  </si>
  <si>
    <t>15x16 Tom Tom</t>
  </si>
  <si>
    <t>B1  African Bubinga</t>
  </si>
  <si>
    <t>SGK Small Legacy Keystone</t>
  </si>
  <si>
    <t>Codification</t>
  </si>
  <si>
    <t>LB848</t>
  </si>
  <si>
    <t>LB868</t>
  </si>
  <si>
    <t>LB840</t>
  </si>
  <si>
    <t>LB860</t>
  </si>
  <si>
    <t>LB842</t>
  </si>
  <si>
    <t>LB880</t>
  </si>
  <si>
    <t>LB862</t>
  </si>
  <si>
    <t>LB882</t>
  </si>
  <si>
    <t>LB802</t>
  </si>
  <si>
    <t>LB844</t>
  </si>
  <si>
    <t>LB864</t>
  </si>
  <si>
    <t>LB884</t>
  </si>
  <si>
    <t>LB804</t>
  </si>
  <si>
    <t>LB846</t>
  </si>
  <si>
    <t>LB866</t>
  </si>
  <si>
    <t>LF824</t>
  </si>
  <si>
    <t>LF834</t>
  </si>
  <si>
    <t>LF844</t>
  </si>
  <si>
    <t>LF835</t>
  </si>
  <si>
    <t>LF845</t>
  </si>
  <si>
    <t>LF836</t>
  </si>
  <si>
    <t>LF846</t>
  </si>
  <si>
    <t>LF856</t>
  </si>
  <si>
    <t>LF866</t>
  </si>
  <si>
    <t>LF868</t>
  </si>
  <si>
    <t>LS462</t>
  </si>
  <si>
    <t>LS555</t>
  </si>
  <si>
    <t>LS557</t>
  </si>
  <si>
    <t>LS558</t>
  </si>
  <si>
    <t>LS401</t>
  </si>
  <si>
    <t>LS403</t>
  </si>
  <si>
    <t>LS804</t>
  </si>
  <si>
    <t>C</t>
  </si>
  <si>
    <t>XX</t>
  </si>
  <si>
    <t>EX</t>
  </si>
  <si>
    <t>ES</t>
  </si>
  <si>
    <t>EH</t>
  </si>
  <si>
    <t>RC</t>
  </si>
  <si>
    <t>KX</t>
  </si>
  <si>
    <t>AX</t>
  </si>
  <si>
    <t>codif</t>
  </si>
  <si>
    <t>M</t>
  </si>
  <si>
    <t>T</t>
  </si>
  <si>
    <t>SD Lugs</t>
  </si>
  <si>
    <t>BD Lugs</t>
  </si>
  <si>
    <t>WC</t>
  </si>
  <si>
    <t>WL</t>
  </si>
  <si>
    <t>FT Lugs</t>
  </si>
  <si>
    <t>TT Lugs</t>
  </si>
  <si>
    <t>L</t>
  </si>
  <si>
    <t xml:space="preserve"> </t>
  </si>
  <si>
    <t>WM</t>
  </si>
  <si>
    <t>Codif</t>
  </si>
  <si>
    <t>B</t>
  </si>
  <si>
    <t>Holder</t>
  </si>
  <si>
    <t>Cstm</t>
  </si>
  <si>
    <t>Conc</t>
  </si>
  <si>
    <t>iserr</t>
  </si>
  <si>
    <t>final</t>
  </si>
  <si>
    <t xml:space="preserve"> Cstm  </t>
  </si>
  <si>
    <t>3.5x13</t>
  </si>
  <si>
    <t>3.5x14</t>
  </si>
  <si>
    <t>6.5x14</t>
  </si>
  <si>
    <t>6.5x14 8 Lug</t>
  </si>
  <si>
    <t>Lugs vs Atlas Mount</t>
  </si>
  <si>
    <t xml:space="preserve">Atlas Tom mount </t>
  </si>
  <si>
    <t>Long Lugs on Tom</t>
  </si>
  <si>
    <t>Atlas Floor Tom Legs</t>
  </si>
  <si>
    <t>Long Lugs on Floor Tom</t>
  </si>
  <si>
    <t>Lug/Leg Error</t>
  </si>
  <si>
    <t>Lug/Bracket Error</t>
  </si>
  <si>
    <t>Error if &gt; 1</t>
  </si>
  <si>
    <t>02</t>
  </si>
  <si>
    <t>44</t>
  </si>
  <si>
    <t>64</t>
  </si>
  <si>
    <t>84</t>
  </si>
  <si>
    <t>04</t>
  </si>
  <si>
    <t>46</t>
  </si>
  <si>
    <t>66</t>
  </si>
  <si>
    <t>24</t>
  </si>
  <si>
    <t>34</t>
  </si>
  <si>
    <t>35</t>
  </si>
  <si>
    <t>45</t>
  </si>
  <si>
    <t>36</t>
  </si>
  <si>
    <t>56</t>
  </si>
  <si>
    <t>68</t>
  </si>
  <si>
    <t>70</t>
  </si>
  <si>
    <t>80</t>
  </si>
  <si>
    <t>90</t>
  </si>
  <si>
    <t>82</t>
  </si>
  <si>
    <t>92</t>
  </si>
  <si>
    <t>12</t>
  </si>
  <si>
    <t>93</t>
  </si>
  <si>
    <t>03</t>
  </si>
  <si>
    <t>13</t>
  </si>
  <si>
    <t>23</t>
  </si>
  <si>
    <t>14</t>
  </si>
  <si>
    <t>25</t>
  </si>
  <si>
    <t>62</t>
  </si>
  <si>
    <t>63</t>
  </si>
  <si>
    <t>54</t>
  </si>
  <si>
    <t>Sm Twin</t>
  </si>
  <si>
    <t>Lg Twin</t>
  </si>
  <si>
    <t>iserror</t>
  </si>
  <si>
    <t>Final</t>
  </si>
  <si>
    <t>brkt</t>
  </si>
  <si>
    <t>vibra</t>
  </si>
  <si>
    <t>throw</t>
  </si>
  <si>
    <t>lug/hoop</t>
  </si>
  <si>
    <t>brass</t>
  </si>
  <si>
    <t>Dealer</t>
  </si>
  <si>
    <t>PM0046 Atlas Mount</t>
  </si>
  <si>
    <t>A combination lug and mounting bracket with vibration isolation built in.</t>
  </si>
  <si>
    <t xml:space="preserve">Clamps on to a 12mm rod.  Drums configured with this mount are shipped </t>
  </si>
  <si>
    <t>with a 12mm L-arm to retro-fit into any Ludwig Tom holder.</t>
  </si>
  <si>
    <t>Mounts in the place of a Keystone, Mini Classic or Large Classic lugs.</t>
  </si>
  <si>
    <t xml:space="preserve">If you order a tom with the tom bracket drilled into the shell (not Atlas) that tom will have two badges, one on each side of the tom bracket.  That way, however you mount the drum, one of the badges will be facing out.  Toms with Vibrabands, Atlas Mounts, or no mounts will have one badge.  The player will always be able to position the badge correctly. </t>
  </si>
  <si>
    <t>Vibrabands are included with toms but not installed to allow the player to position the drum correctly.</t>
  </si>
  <si>
    <t>Atlas Legs and Mounts</t>
  </si>
  <si>
    <t>Total Bass Drums</t>
  </si>
  <si>
    <t>Total Tom Toms</t>
  </si>
  <si>
    <t>Total Floor Toms</t>
  </si>
  <si>
    <t>Total Snare Drums</t>
  </si>
  <si>
    <t>Any Error</t>
  </si>
  <si>
    <t>any error</t>
  </si>
  <si>
    <t>Any Error WHATSOEVER!</t>
  </si>
  <si>
    <t>Check Main Page for Errors</t>
  </si>
  <si>
    <t>Any Error WHATSOEVER</t>
  </si>
  <si>
    <t>GC Cast Brass Badge</t>
  </si>
  <si>
    <t>LM</t>
  </si>
  <si>
    <t>KM</t>
  </si>
  <si>
    <t>AM</t>
  </si>
  <si>
    <t>13x16 Floor tom</t>
  </si>
  <si>
    <t>Floor tom Legs</t>
  </si>
  <si>
    <t>Tube Lugs (Snare)</t>
  </si>
  <si>
    <t>Large Classic Lugs (Bass, Tom, Floor)</t>
  </si>
  <si>
    <t>Long Lugs (Bass, Tom, Floor)</t>
  </si>
  <si>
    <t>Mini Classic Lugs (Snare)</t>
  </si>
  <si>
    <t>Bass Drum T handles</t>
  </si>
  <si>
    <t>2 pr Curved Spurs</t>
  </si>
  <si>
    <t>No Spurs or Drilling</t>
  </si>
  <si>
    <t>Brass Hardware (Bass, Tom, Floor)</t>
  </si>
  <si>
    <t>Brass Hardwaer (Snare)</t>
  </si>
  <si>
    <t>Internal Tone Control (tom, floor, snare)</t>
  </si>
  <si>
    <t>Shell Mount Cymbal Holder (Each)</t>
  </si>
  <si>
    <t>PDC Die Cast Hoops on Snare</t>
  </si>
  <si>
    <t>Description</t>
  </si>
  <si>
    <t>New Location</t>
  </si>
  <si>
    <t>Option</t>
  </si>
  <si>
    <t>Mini Classic Lugs</t>
  </si>
  <si>
    <t>P22246D Mini Classic Lugs are available on 6" and deeper snare drums.</t>
  </si>
  <si>
    <t>6x12 with Mini Classic Lugs</t>
  </si>
  <si>
    <t>LAC2983MT Atlas Arch Single</t>
  </si>
  <si>
    <t>LAP2984MT Atlas Double</t>
  </si>
  <si>
    <t>LAP2985MT Atlas Single</t>
  </si>
  <si>
    <t>AA</t>
  </si>
  <si>
    <t>A2</t>
  </si>
  <si>
    <t>A1</t>
  </si>
  <si>
    <t>LAC2973SP Atlas Anchor</t>
  </si>
  <si>
    <t>12mm Atlas Tom Holder</t>
  </si>
  <si>
    <t>returns a 1 if ATLAS 12mm</t>
  </si>
  <si>
    <t>Returns a 1 if won't work w/Atlas</t>
  </si>
  <si>
    <t>Tom brackets that won't work w/ATLAS</t>
  </si>
  <si>
    <t>12mm Atlas Tom holders</t>
  </si>
  <si>
    <t>returns a 1 if 12mm Atlas holder</t>
  </si>
  <si>
    <t>returns a 1 if anti-ATLAS</t>
  </si>
  <si>
    <t>FF Full Width Wrap</t>
  </si>
  <si>
    <t>FE Fumed Eucalyptus</t>
  </si>
  <si>
    <t>12x18 Bass Drum</t>
  </si>
  <si>
    <t>12x18</t>
  </si>
  <si>
    <t>LB828</t>
  </si>
  <si>
    <t>Tom brackets that won't work w/Atlas</t>
  </si>
  <si>
    <t>28</t>
  </si>
  <si>
    <t>P1216D</t>
  </si>
  <si>
    <t>P7202A</t>
  </si>
  <si>
    <t>L_RK Vibraband w/Keystone Bracket</t>
  </si>
  <si>
    <t>P7184A</t>
  </si>
  <si>
    <t>P1610D</t>
  </si>
  <si>
    <t>LR2991MT</t>
  </si>
  <si>
    <t>LR2992MT</t>
  </si>
  <si>
    <t>LR2981MT</t>
  </si>
  <si>
    <t>LR2980MT</t>
  </si>
  <si>
    <t>Elite Bass Casting Only</t>
  </si>
  <si>
    <t>Ludwig Classic Bass Casting Only</t>
  </si>
  <si>
    <t>Tom Holders and Mounting Brackets</t>
  </si>
  <si>
    <t>Bass Drum Spurs</t>
  </si>
  <si>
    <t>LC1308SP and LC1308SP2</t>
  </si>
  <si>
    <t xml:space="preserve">can be ordered with 2 pairs of curved spurs (LC1308SP2).  </t>
  </si>
  <si>
    <t>LR2974SP</t>
  </si>
  <si>
    <t>LR2973SP</t>
  </si>
  <si>
    <t xml:space="preserve">hold (on somebody else's wood floor).  </t>
  </si>
  <si>
    <t>Keystone Tom Bracket</t>
  </si>
  <si>
    <t>Classic Ludwig tom bracket</t>
  </si>
  <si>
    <t xml:space="preserve">Atlas Mounts take the places of 3 Mini Classic or </t>
  </si>
  <si>
    <t xml:space="preserve">Large Classic Lugs and clamp on to 12mm legs.  </t>
  </si>
  <si>
    <t>Snare Strainers</t>
  </si>
  <si>
    <t>P33 Die Cast Butt</t>
  </si>
  <si>
    <t>P32 Stamped butt</t>
  </si>
  <si>
    <t xml:space="preserve">This is the same Mini Classic Lug that is standard </t>
  </si>
  <si>
    <t>on Classic Maple and Legacy Toms and Bass Drums.</t>
  </si>
  <si>
    <t>Works With:</t>
  </si>
  <si>
    <t>P7185AP Elite Brackets</t>
  </si>
  <si>
    <t>P7202AP Keystone Tom Brackets</t>
  </si>
  <si>
    <t>P1610D Classic Tom Brackets</t>
  </si>
  <si>
    <t>Works with P7202A Keystone Tom Bracket</t>
  </si>
  <si>
    <r>
      <rPr>
        <b/>
        <sz val="11"/>
        <color theme="1"/>
        <rFont val="Calibri"/>
        <family val="2"/>
        <scheme val="minor"/>
      </rPr>
      <t>LR2983MT</t>
    </r>
    <r>
      <rPr>
        <sz val="10"/>
        <color theme="1"/>
        <rFont val="Calibri"/>
        <family val="2"/>
        <scheme val="minor"/>
      </rPr>
      <t xml:space="preserve"> Rail Consolette Tom Holder (9.5mm)</t>
    </r>
  </si>
  <si>
    <t>10.5mm arm fits Keystone Tom Brackets</t>
  </si>
  <si>
    <t>12mm arms fit Atlas Tom Mounts</t>
  </si>
  <si>
    <r>
      <rPr>
        <b/>
        <sz val="12"/>
        <color theme="1"/>
        <rFont val="Calibri"/>
        <family val="2"/>
        <scheme val="minor"/>
      </rPr>
      <t>LAP2984MT</t>
    </r>
    <r>
      <rPr>
        <b/>
        <sz val="10"/>
        <color theme="1"/>
        <rFont val="Calibri"/>
        <family val="2"/>
        <scheme val="minor"/>
      </rPr>
      <t xml:space="preserve"> Atlas Double Tom Holder</t>
    </r>
  </si>
  <si>
    <r>
      <rPr>
        <b/>
        <sz val="12"/>
        <color theme="1"/>
        <rFont val="Calibri"/>
        <family val="2"/>
        <scheme val="minor"/>
      </rPr>
      <t>LAP2985MT</t>
    </r>
    <r>
      <rPr>
        <b/>
        <sz val="10"/>
        <color theme="1"/>
        <rFont val="Calibri"/>
        <family val="2"/>
        <scheme val="minor"/>
      </rPr>
      <t xml:space="preserve"> Atlas Single</t>
    </r>
  </si>
  <si>
    <t>12mm arm fits Atlas Tom Mounts</t>
  </si>
  <si>
    <r>
      <rPr>
        <b/>
        <sz val="12"/>
        <color theme="1"/>
        <rFont val="Calibri"/>
        <family val="2"/>
        <scheme val="minor"/>
      </rPr>
      <t>LAC2983MT</t>
    </r>
    <r>
      <rPr>
        <b/>
        <sz val="11"/>
        <color theme="1"/>
        <rFont val="Calibri"/>
        <family val="2"/>
        <scheme val="minor"/>
      </rPr>
      <t xml:space="preserve"> Atlas Arch</t>
    </r>
  </si>
  <si>
    <t>Mounts to the bass drum on two Atlas brackets.</t>
  </si>
  <si>
    <t>Provides isolation from the bass drum.</t>
  </si>
  <si>
    <t xml:space="preserve">12mm arm fits Atlas Tom Mount on tom tom.  </t>
  </si>
  <si>
    <t>T-Handle Tension Rods for Bass Drum</t>
  </si>
  <si>
    <t xml:space="preserve">Bass Drums with T-handles still get </t>
  </si>
  <si>
    <t xml:space="preserve">keyrods on the 2 bottom lugs front and back to avoid </t>
  </si>
  <si>
    <t>hitting the floor or the bass pedal.</t>
  </si>
  <si>
    <t xml:space="preserve">A nylon spacer installed under the shoulder provides </t>
  </si>
  <si>
    <t>clearance for the T-handle to clear the clawhook.</t>
  </si>
  <si>
    <t>Tone Control (Internal)</t>
  </si>
  <si>
    <t>Tone Controls can be added to toms, floor toms and snares.</t>
  </si>
  <si>
    <t>(Batter head only)</t>
  </si>
  <si>
    <t>L_RL Vibraband w/Classic Bracket</t>
  </si>
  <si>
    <t xml:space="preserve">The Classic bracket receives a 9.5mm </t>
  </si>
  <si>
    <t xml:space="preserve">post and secures it with an internal </t>
  </si>
  <si>
    <t xml:space="preserve">eye bolt.  </t>
  </si>
  <si>
    <t xml:space="preserve">The Classic P1216D bracket is also available on a </t>
  </si>
  <si>
    <t>MORE &gt;&gt;</t>
  </si>
  <si>
    <t>LAC2973SP</t>
  </si>
  <si>
    <t>Atlas Anchor Spur</t>
  </si>
  <si>
    <t>This is a folding "Gulwing" type spur that fastens</t>
  </si>
  <si>
    <t>to the drum with two Atlas mounting brackets.</t>
  </si>
  <si>
    <t>Adjustable for length, works on drums 18-26" diameter.</t>
  </si>
  <si>
    <t>Not compatable with Long "Mach" lugs.</t>
  </si>
  <si>
    <t>Holder/Lug Error</t>
  </si>
  <si>
    <t>Atlas Arch Tom Holder</t>
  </si>
  <si>
    <t>Long Lugs on Bass Drum</t>
  </si>
  <si>
    <t>Returns a 1 if lug/mnt error</t>
  </si>
  <si>
    <t>DC Hoops</t>
  </si>
  <si>
    <t>Size vs Long Lugs &amp; Keyrods</t>
  </si>
  <si>
    <t>20x20</t>
  </si>
  <si>
    <t>20" deep selected</t>
  </si>
  <si>
    <t>long lugs</t>
  </si>
  <si>
    <t xml:space="preserve">20" deep drums </t>
  </si>
  <si>
    <t>1 if 20" and LL</t>
  </si>
  <si>
    <t>12x20 Bass Drum</t>
  </si>
  <si>
    <t>12x22 Bass Drum</t>
  </si>
  <si>
    <t>12x24 Bass Drum</t>
  </si>
  <si>
    <t>12x26 Bass Drum</t>
  </si>
  <si>
    <t xml:space="preserve">7x6 Tom Tom </t>
  </si>
  <si>
    <t xml:space="preserve">7.5x10 Tom Tom </t>
  </si>
  <si>
    <t>12x20</t>
  </si>
  <si>
    <t>12x22</t>
  </si>
  <si>
    <t>12x24</t>
  </si>
  <si>
    <t>12x26</t>
  </si>
  <si>
    <t>14x28</t>
  </si>
  <si>
    <t>16x28</t>
  </si>
  <si>
    <t>7x6</t>
  </si>
  <si>
    <t>7.5x10</t>
  </si>
  <si>
    <t>LB820</t>
  </si>
  <si>
    <t>LB822</t>
  </si>
  <si>
    <t>LB824</t>
  </si>
  <si>
    <t>LB826</t>
  </si>
  <si>
    <t>LB8428</t>
  </si>
  <si>
    <t>LB8628</t>
  </si>
  <si>
    <t>SN Satin Natural</t>
  </si>
  <si>
    <t>STi Satin Black w/Inlay</t>
  </si>
  <si>
    <t>SNi Satin Natural w/Inlay</t>
  </si>
  <si>
    <t>ST Satin Black</t>
  </si>
  <si>
    <t xml:space="preserve">FFa Full Width Accent </t>
  </si>
  <si>
    <t>1 pr Curved Spurs</t>
  </si>
  <si>
    <t>Badges</t>
  </si>
  <si>
    <t>Large Gold Keystone</t>
  </si>
  <si>
    <t>Blue/Olive</t>
  </si>
  <si>
    <t>Gold Cast</t>
  </si>
  <si>
    <t>20</t>
  </si>
  <si>
    <t>22</t>
  </si>
  <si>
    <t>26</t>
  </si>
  <si>
    <t>Gold Cast Badge</t>
  </si>
  <si>
    <t>Badge Upcharge</t>
  </si>
  <si>
    <t>Selected    /    Upcharge</t>
  </si>
  <si>
    <t>Curved Spurs</t>
  </si>
  <si>
    <t>Size (Dia) vs. Curved Spurs</t>
  </si>
  <si>
    <t>Size (depth) vs Curved Spurs</t>
  </si>
  <si>
    <t>Conflict Sizes</t>
  </si>
  <si>
    <t>2pr Curved spurs</t>
  </si>
  <si>
    <t>Conflict sizes</t>
  </si>
  <si>
    <t>2 pr Curved spurs</t>
  </si>
  <si>
    <t>12x20 &amp; 14x20</t>
  </si>
  <si>
    <t>7x10 &amp; 7.5x10</t>
  </si>
  <si>
    <t>7x6 and 8x6</t>
  </si>
  <si>
    <t>Tom Tom Heads</t>
  </si>
  <si>
    <t>Tom Heads</t>
  </si>
  <si>
    <t>Double (as God intended)</t>
  </si>
  <si>
    <t>Single (Hippie rubbish)</t>
  </si>
  <si>
    <t>Single (hippie rubbish)</t>
  </si>
  <si>
    <t>Double (as God Intended)</t>
  </si>
  <si>
    <t>Double/Single Heads</t>
  </si>
  <si>
    <t>7x10 &amp; 7.5s10</t>
  </si>
  <si>
    <t>Size (diameter) vs Elite Spurs</t>
  </si>
  <si>
    <t>1 if Elite Spurs</t>
  </si>
  <si>
    <t>7x6 &amp; 8x6</t>
  </si>
  <si>
    <t>12x20  &amp; 14x20</t>
  </si>
  <si>
    <t>PM0045 Keystone</t>
  </si>
  <si>
    <t xml:space="preserve">Claws &amp; </t>
  </si>
  <si>
    <t>Claws vs T-Handles</t>
  </si>
  <si>
    <t>Keystone Claws</t>
  </si>
  <si>
    <t>"T"-Handles</t>
  </si>
  <si>
    <t>&gt;0 if error.</t>
  </si>
  <si>
    <t>T-Handles vs Keystone Claws</t>
  </si>
  <si>
    <t>T-Handles</t>
  </si>
  <si>
    <t>Rod/Claw Conflict</t>
  </si>
  <si>
    <t>20" deep BD vs Long Lugs</t>
  </si>
  <si>
    <t xml:space="preserve">1 if LL and 20" deep bass </t>
  </si>
  <si>
    <t>LL Tom Lugs vs Single Head Tom</t>
  </si>
  <si>
    <t>LL Tom Lugs</t>
  </si>
  <si>
    <t>Returns a 1 if error.</t>
  </si>
  <si>
    <t>Brass Hardware (Snare)</t>
  </si>
  <si>
    <t>Blue/Olive Badge (each)</t>
  </si>
  <si>
    <t>Small Keystone Badge (each)</t>
  </si>
  <si>
    <t>&amp; Claws</t>
  </si>
  <si>
    <t>Not compatable with Keystone claw hooks.</t>
  </si>
  <si>
    <t>Tom Holder (changed to allow chrome tom holders)</t>
  </si>
  <si>
    <t>(Bass Drum has Chrome Tom Holder)</t>
  </si>
  <si>
    <t>STa Satin Black w/Accent</t>
  </si>
  <si>
    <t>SNa Satin Natural w/Accent</t>
  </si>
  <si>
    <t>STa Satin Black w/Accent Inlay</t>
  </si>
  <si>
    <t>SNa Satin Natural w/Accent Inlay</t>
  </si>
  <si>
    <t>x</t>
  </si>
  <si>
    <t>PS3 Clear</t>
  </si>
  <si>
    <t>Clear Emperor</t>
  </si>
  <si>
    <t>Clear Ambassador</t>
  </si>
  <si>
    <t>Ctd Ambassador</t>
  </si>
  <si>
    <t>PS3 Ebony w/Logo</t>
  </si>
  <si>
    <t>PS3 Smth White w/Logo</t>
  </si>
  <si>
    <t>PS3 Clr w/Script Logo</t>
  </si>
  <si>
    <t>Unused</t>
  </si>
  <si>
    <t>Legacy Classic</t>
  </si>
  <si>
    <t>Legacy Mahogany</t>
  </si>
  <si>
    <t>Legacy Exotic</t>
  </si>
  <si>
    <t>ST Satinwood</t>
  </si>
  <si>
    <r>
      <rPr>
        <b/>
        <sz val="10"/>
        <color theme="1"/>
        <rFont val="Calibri"/>
        <family val="2"/>
        <scheme val="minor"/>
      </rPr>
      <t>L C B D</t>
    </r>
    <r>
      <rPr>
        <sz val="10"/>
        <color theme="1"/>
        <rFont val="Calibri"/>
        <family val="2"/>
        <scheme val="minor"/>
      </rPr>
      <t xml:space="preserve"> C U S T O M</t>
    </r>
  </si>
  <si>
    <r>
      <rPr>
        <b/>
        <sz val="10"/>
        <color theme="1"/>
        <rFont val="Calibri"/>
        <family val="2"/>
        <scheme val="minor"/>
      </rPr>
      <t>L M B D</t>
    </r>
    <r>
      <rPr>
        <sz val="10"/>
        <color theme="1"/>
        <rFont val="Calibri"/>
        <family val="2"/>
        <scheme val="minor"/>
      </rPr>
      <t xml:space="preserve"> C U S T O M</t>
    </r>
  </si>
  <si>
    <r>
      <rPr>
        <b/>
        <sz val="10"/>
        <color theme="1"/>
        <rFont val="Calibri"/>
        <family val="2"/>
        <scheme val="minor"/>
      </rPr>
      <t>L X B D</t>
    </r>
    <r>
      <rPr>
        <sz val="10"/>
        <color theme="1"/>
        <rFont val="Calibri"/>
        <family val="2"/>
        <scheme val="minor"/>
      </rPr>
      <t xml:space="preserve"> C U S T O M</t>
    </r>
  </si>
  <si>
    <r>
      <rPr>
        <b/>
        <sz val="10"/>
        <color theme="1"/>
        <rFont val="Calibri"/>
        <family val="2"/>
        <scheme val="minor"/>
      </rPr>
      <t>L C F T</t>
    </r>
    <r>
      <rPr>
        <sz val="10"/>
        <color theme="1"/>
        <rFont val="Calibri"/>
        <family val="2"/>
        <scheme val="minor"/>
      </rPr>
      <t xml:space="preserve"> C U S T O M </t>
    </r>
  </si>
  <si>
    <r>
      <rPr>
        <b/>
        <sz val="11"/>
        <color theme="1"/>
        <rFont val="Calibri"/>
        <family val="2"/>
        <scheme val="minor"/>
      </rPr>
      <t>L M F T</t>
    </r>
    <r>
      <rPr>
        <sz val="11"/>
        <color theme="1"/>
        <rFont val="Calibri"/>
        <family val="2"/>
        <scheme val="minor"/>
      </rPr>
      <t xml:space="preserve"> C U S T O M</t>
    </r>
  </si>
  <si>
    <r>
      <rPr>
        <b/>
        <sz val="10"/>
        <color theme="1"/>
        <rFont val="Calibri"/>
        <family val="2"/>
        <scheme val="minor"/>
      </rPr>
      <t>L X F T</t>
    </r>
    <r>
      <rPr>
        <sz val="10"/>
        <color theme="1"/>
        <rFont val="Calibri"/>
        <family val="2"/>
        <scheme val="minor"/>
      </rPr>
      <t xml:space="preserve"> C U S T O M</t>
    </r>
  </si>
  <si>
    <r>
      <rPr>
        <b/>
        <sz val="10"/>
        <color theme="1"/>
        <rFont val="Calibri"/>
        <family val="2"/>
        <scheme val="minor"/>
      </rPr>
      <t>L C T T</t>
    </r>
    <r>
      <rPr>
        <sz val="10"/>
        <color theme="1"/>
        <rFont val="Calibri"/>
        <family val="2"/>
        <scheme val="minor"/>
      </rPr>
      <t xml:space="preserve"> C U S T O M</t>
    </r>
  </si>
  <si>
    <r>
      <rPr>
        <b/>
        <sz val="11"/>
        <color theme="1"/>
        <rFont val="Calibri"/>
        <family val="2"/>
        <scheme val="minor"/>
      </rPr>
      <t>L M T T</t>
    </r>
    <r>
      <rPr>
        <sz val="11"/>
        <color theme="1"/>
        <rFont val="Calibri"/>
        <family val="2"/>
        <scheme val="minor"/>
      </rPr>
      <t xml:space="preserve"> C U S T O M</t>
    </r>
  </si>
  <si>
    <r>
      <rPr>
        <b/>
        <sz val="10"/>
        <color theme="1"/>
        <rFont val="Calibri"/>
        <family val="2"/>
        <scheme val="minor"/>
      </rPr>
      <t>L X T T</t>
    </r>
    <r>
      <rPr>
        <sz val="10"/>
        <color theme="1"/>
        <rFont val="Calibri"/>
        <family val="2"/>
        <scheme val="minor"/>
      </rPr>
      <t xml:space="preserve"> C U S T O M</t>
    </r>
  </si>
  <si>
    <r>
      <rPr>
        <b/>
        <sz val="10"/>
        <color theme="1"/>
        <rFont val="Calibri"/>
        <family val="2"/>
        <scheme val="minor"/>
      </rPr>
      <t>L C S D</t>
    </r>
    <r>
      <rPr>
        <sz val="10"/>
        <color theme="1"/>
        <rFont val="Calibri"/>
        <family val="2"/>
        <scheme val="minor"/>
      </rPr>
      <t xml:space="preserve"> C U S T O M</t>
    </r>
  </si>
  <si>
    <r>
      <rPr>
        <b/>
        <sz val="11"/>
        <color theme="1"/>
        <rFont val="Calibri"/>
        <family val="2"/>
        <scheme val="minor"/>
      </rPr>
      <t>L M S D</t>
    </r>
    <r>
      <rPr>
        <sz val="11"/>
        <color theme="1"/>
        <rFont val="Calibri"/>
        <family val="2"/>
        <scheme val="minor"/>
      </rPr>
      <t xml:space="preserve"> C U S T O M</t>
    </r>
  </si>
  <si>
    <r>
      <rPr>
        <b/>
        <sz val="10"/>
        <color theme="1"/>
        <rFont val="Calibri"/>
        <family val="2"/>
        <scheme val="minor"/>
      </rPr>
      <t>L X S D</t>
    </r>
    <r>
      <rPr>
        <sz val="10"/>
        <color theme="1"/>
        <rFont val="Calibri"/>
        <family val="2"/>
        <scheme val="minor"/>
      </rPr>
      <t xml:space="preserve"> C U S T O M</t>
    </r>
  </si>
  <si>
    <t>Shell / Finish Error</t>
  </si>
  <si>
    <t>LLB3</t>
  </si>
  <si>
    <t>LLB5</t>
  </si>
  <si>
    <t>LLB4</t>
  </si>
  <si>
    <t>LLF3</t>
  </si>
  <si>
    <t>LLF5</t>
  </si>
  <si>
    <t>LLF4</t>
  </si>
  <si>
    <t>LLT3</t>
  </si>
  <si>
    <t>LLT5</t>
  </si>
  <si>
    <t>LLT4</t>
  </si>
  <si>
    <t>LLS3</t>
  </si>
  <si>
    <t>LLS5</t>
  </si>
  <si>
    <t>LLS4</t>
  </si>
  <si>
    <t>LL</t>
  </si>
  <si>
    <t>AO  Aged Onyx</t>
  </si>
  <si>
    <t>0G  Black Cortex</t>
  </si>
  <si>
    <t>BG  Black Galaxy</t>
  </si>
  <si>
    <t>0R  Black Sparkle</t>
  </si>
  <si>
    <t>32  Blue Sparkle</t>
  </si>
  <si>
    <t>80  Blue Strata</t>
  </si>
  <si>
    <t>46  Brushed Gold</t>
  </si>
  <si>
    <t>45  Brushed Silver</t>
  </si>
  <si>
    <t>0C  Champagne Sparkle</t>
  </si>
  <si>
    <t>35  Customer Supply</t>
  </si>
  <si>
    <t>33  Gold Sparkle</t>
  </si>
  <si>
    <t>54  Green Sparkle</t>
  </si>
  <si>
    <t>JB  Jumbo Black Pearl</t>
  </si>
  <si>
    <t>36  Olive Sparkle</t>
  </si>
  <si>
    <t>2F  Orange Glitter</t>
  </si>
  <si>
    <t>27  Red Sparkle</t>
  </si>
  <si>
    <t>61  Red Swirl</t>
  </si>
  <si>
    <t>81  Ruby Strata</t>
  </si>
  <si>
    <t>1V  Silver Glass Glitter</t>
  </si>
  <si>
    <t>T5  Silver Mist Sparkle</t>
  </si>
  <si>
    <t>0S  Silver Sparkle</t>
  </si>
  <si>
    <t>52  Sky Blue Pearl</t>
  </si>
  <si>
    <t>37  Teal Blue Sparkle</t>
  </si>
  <si>
    <t>2A  Titanium Glitter</t>
  </si>
  <si>
    <t>T8  Turquois Glitter</t>
  </si>
  <si>
    <t>1Q  Vintage Black Oyster</t>
  </si>
  <si>
    <t>2Q  Vintage Blue Oyster</t>
  </si>
  <si>
    <t>NM  Vintage White Marine</t>
  </si>
  <si>
    <t>0F  White Cortex</t>
  </si>
  <si>
    <t>0P  White Marine Pearl</t>
  </si>
  <si>
    <t>T9  Yellow Glitter</t>
  </si>
  <si>
    <t>AB  Aqua Burst</t>
  </si>
  <si>
    <t>0Y  Charcoal Shadow</t>
  </si>
  <si>
    <t>0L  Cherry Stain</t>
  </si>
  <si>
    <t>0M  Mahogany Stain</t>
  </si>
  <si>
    <t>0N  Natural Maple</t>
  </si>
  <si>
    <t>0T  Sable Classic Coat</t>
  </si>
  <si>
    <t>SY  Satin Charcoal</t>
  </si>
  <si>
    <t>SL  Satin Cherry</t>
  </si>
  <si>
    <t>SM  Satin Mahogany</t>
  </si>
  <si>
    <t>SN  Satin Natural</t>
  </si>
  <si>
    <t>LK  ElectroStatic Black</t>
  </si>
  <si>
    <t>LB  ElectroStatic Blue</t>
  </si>
  <si>
    <t>LG  ElectroStatic Green</t>
  </si>
  <si>
    <t>LO  ElectroStatic Orange</t>
  </si>
  <si>
    <t>LC  ElectroStatic Red</t>
  </si>
  <si>
    <t>LY  ElectroStatic Yellow</t>
  </si>
  <si>
    <t>53  African Bubinga</t>
  </si>
  <si>
    <t>50  Birdseye Maple</t>
  </si>
  <si>
    <t>B1  Bubinga, Nat/Mahogany Burst</t>
  </si>
  <si>
    <t>FE  Fumed Eucalyptus</t>
  </si>
  <si>
    <t>S1  Lacewood, Nat-Red Burst</t>
  </si>
  <si>
    <t>S2  Lacewood, Supernatural</t>
  </si>
  <si>
    <t>L1  Limba, Nat/Mahogany Burst</t>
  </si>
  <si>
    <t>L2  Limba, Supernatural</t>
  </si>
  <si>
    <t>ST  Satinwood</t>
  </si>
  <si>
    <t>SO  Salmon Pearl</t>
  </si>
  <si>
    <t>BN  Burnt Natural</t>
  </si>
  <si>
    <t>RN  Golden Slumbers</t>
  </si>
  <si>
    <t>MHi Matching Hoop with Inlay</t>
  </si>
  <si>
    <t>Discontinued</t>
  </si>
  <si>
    <t>NO!</t>
  </si>
  <si>
    <t>PC4006 Folding Spurs</t>
  </si>
  <si>
    <t>PC4006 Folding Spur</t>
  </si>
  <si>
    <t>PLH1152 Triad Brkts/Legs</t>
  </si>
  <si>
    <t>PLH1150 Triad Bracket</t>
  </si>
  <si>
    <t>PLH1152 Triad Brkt/legs</t>
  </si>
  <si>
    <t>TM</t>
  </si>
  <si>
    <t>P35 Atlas butt</t>
  </si>
  <si>
    <t>Inlays Selected</t>
  </si>
  <si>
    <t>Club</t>
  </si>
  <si>
    <t>Date</t>
  </si>
  <si>
    <t>CD Club Date</t>
  </si>
  <si>
    <t>89 Blue Glitter</t>
  </si>
  <si>
    <t>51 Mod Orange</t>
  </si>
  <si>
    <t>06.STi</t>
  </si>
  <si>
    <t>06.SNi</t>
  </si>
  <si>
    <t>06.STa</t>
  </si>
  <si>
    <t>06.SNa</t>
  </si>
  <si>
    <t>06.ST</t>
  </si>
  <si>
    <t>06.SN</t>
  </si>
  <si>
    <t>06.0Ti</t>
  </si>
  <si>
    <t>06.0Ni</t>
  </si>
  <si>
    <t>06.0Ta</t>
  </si>
  <si>
    <t>06.0Na</t>
  </si>
  <si>
    <t>06.FF</t>
  </si>
  <si>
    <t>06.FFa</t>
  </si>
  <si>
    <t>06.0T</t>
  </si>
  <si>
    <t>06.0N</t>
  </si>
  <si>
    <t>26.STi</t>
  </si>
  <si>
    <t>26.SNi</t>
  </si>
  <si>
    <t>26.STa</t>
  </si>
  <si>
    <t>26.SNa</t>
  </si>
  <si>
    <t>26.ST</t>
  </si>
  <si>
    <t>26.SN</t>
  </si>
  <si>
    <t>26.0Ti</t>
  </si>
  <si>
    <t>26.0Ni</t>
  </si>
  <si>
    <t>26.0Ta</t>
  </si>
  <si>
    <t>26.0Na</t>
  </si>
  <si>
    <t>26.FF</t>
  </si>
  <si>
    <t>26.FFa</t>
  </si>
  <si>
    <t>26.0T</t>
  </si>
  <si>
    <t>26.0N</t>
  </si>
  <si>
    <t>27.STi</t>
  </si>
  <si>
    <t>27.SNi</t>
  </si>
  <si>
    <t>27.STa</t>
  </si>
  <si>
    <t>27.SNa</t>
  </si>
  <si>
    <t>27.ST</t>
  </si>
  <si>
    <t>27.SN</t>
  </si>
  <si>
    <t>27.0Ti</t>
  </si>
  <si>
    <t>27.0Ni</t>
  </si>
  <si>
    <t>27.0Ta</t>
  </si>
  <si>
    <t>27.0Na</t>
  </si>
  <si>
    <t>27.FF</t>
  </si>
  <si>
    <t>27.FFa</t>
  </si>
  <si>
    <t>27.0T</t>
  </si>
  <si>
    <t>27.0N</t>
  </si>
  <si>
    <t>32.STi</t>
  </si>
  <si>
    <t>32.SNi</t>
  </si>
  <si>
    <t>32.STa</t>
  </si>
  <si>
    <t>32.SNa</t>
  </si>
  <si>
    <t>32.ST</t>
  </si>
  <si>
    <t>32.SN</t>
  </si>
  <si>
    <t>32.0Ti</t>
  </si>
  <si>
    <t>32.0Ni</t>
  </si>
  <si>
    <t>32.0Ta</t>
  </si>
  <si>
    <t>32.0Na</t>
  </si>
  <si>
    <t>32.FF</t>
  </si>
  <si>
    <t>32.FFa</t>
  </si>
  <si>
    <t>32.0T</t>
  </si>
  <si>
    <t>32.0N</t>
  </si>
  <si>
    <t>33.STi</t>
  </si>
  <si>
    <t>33.SNi</t>
  </si>
  <si>
    <t>33.STa</t>
  </si>
  <si>
    <t>33.SNa</t>
  </si>
  <si>
    <t>33.ST</t>
  </si>
  <si>
    <t>33.SN</t>
  </si>
  <si>
    <t>33.0Ti</t>
  </si>
  <si>
    <t>33.0Ni</t>
  </si>
  <si>
    <t>33.0Ta</t>
  </si>
  <si>
    <t>33.0Na</t>
  </si>
  <si>
    <t>33.FF</t>
  </si>
  <si>
    <t>33.FFa</t>
  </si>
  <si>
    <t>33.0T</t>
  </si>
  <si>
    <t>33.0N</t>
  </si>
  <si>
    <t>35.STi</t>
  </si>
  <si>
    <t>35.SNi</t>
  </si>
  <si>
    <t>35.STa</t>
  </si>
  <si>
    <t>35.SNa</t>
  </si>
  <si>
    <t>35.ST</t>
  </si>
  <si>
    <t>35.SN</t>
  </si>
  <si>
    <t>35.0Ti</t>
  </si>
  <si>
    <t>35.0Ni</t>
  </si>
  <si>
    <t>35.0Ta</t>
  </si>
  <si>
    <t>35.0Na</t>
  </si>
  <si>
    <t>35.FF</t>
  </si>
  <si>
    <t>35.FFa</t>
  </si>
  <si>
    <t>35.0T</t>
  </si>
  <si>
    <t>35.0N</t>
  </si>
  <si>
    <t>36.STi</t>
  </si>
  <si>
    <t>36.SNi</t>
  </si>
  <si>
    <t>36.STa</t>
  </si>
  <si>
    <t>36.SNa</t>
  </si>
  <si>
    <t>36.ST</t>
  </si>
  <si>
    <t>36.SN</t>
  </si>
  <si>
    <t>36.0Ti</t>
  </si>
  <si>
    <t>36.0Ni</t>
  </si>
  <si>
    <t>36.0Ta</t>
  </si>
  <si>
    <t>36.0Na</t>
  </si>
  <si>
    <t>36.FF</t>
  </si>
  <si>
    <t>36.FFa</t>
  </si>
  <si>
    <t>36.0T</t>
  </si>
  <si>
    <t>36.0N</t>
  </si>
  <si>
    <t>37.STi</t>
  </si>
  <si>
    <t>37.SNi</t>
  </si>
  <si>
    <t>37.STa</t>
  </si>
  <si>
    <t>37.SNa</t>
  </si>
  <si>
    <t>37.ST</t>
  </si>
  <si>
    <t>37.SN</t>
  </si>
  <si>
    <t>37.0Ti</t>
  </si>
  <si>
    <t>37.0Ni</t>
  </si>
  <si>
    <t>37.0Ta</t>
  </si>
  <si>
    <t>37.0Na</t>
  </si>
  <si>
    <t>37.FF</t>
  </si>
  <si>
    <t>37.FFa</t>
  </si>
  <si>
    <t>37.0T</t>
  </si>
  <si>
    <t>37.0N</t>
  </si>
  <si>
    <t>38.STi</t>
  </si>
  <si>
    <t>38.SNi</t>
  </si>
  <si>
    <t>38.STa</t>
  </si>
  <si>
    <t>38.SNa</t>
  </si>
  <si>
    <t>38.ST</t>
  </si>
  <si>
    <t>38.SN</t>
  </si>
  <si>
    <t>38.0Ti</t>
  </si>
  <si>
    <t>38.0Ni</t>
  </si>
  <si>
    <t>38.0Ta</t>
  </si>
  <si>
    <t>38.0Na</t>
  </si>
  <si>
    <t>38.0T</t>
  </si>
  <si>
    <t>38.0N</t>
  </si>
  <si>
    <t>45.STi</t>
  </si>
  <si>
    <t>45.SNi</t>
  </si>
  <si>
    <t>45.STa</t>
  </si>
  <si>
    <t>45.SNa</t>
  </si>
  <si>
    <t>45.ST</t>
  </si>
  <si>
    <t>45.SN</t>
  </si>
  <si>
    <t>45.0Ti</t>
  </si>
  <si>
    <t>45.0Ni</t>
  </si>
  <si>
    <t>45.0Ta</t>
  </si>
  <si>
    <t>45.0Na</t>
  </si>
  <si>
    <t>45.FF</t>
  </si>
  <si>
    <t>45.FFa</t>
  </si>
  <si>
    <t>45.0T</t>
  </si>
  <si>
    <t>45.0N</t>
  </si>
  <si>
    <t>46.STi</t>
  </si>
  <si>
    <t>46.SNi</t>
  </si>
  <si>
    <t>46.STa</t>
  </si>
  <si>
    <t>46.SNa</t>
  </si>
  <si>
    <t>46.ST</t>
  </si>
  <si>
    <t>46.SN</t>
  </si>
  <si>
    <t>46.0Ti</t>
  </si>
  <si>
    <t>46.0Ni</t>
  </si>
  <si>
    <t>46.0Ta</t>
  </si>
  <si>
    <t>46.0Na</t>
  </si>
  <si>
    <t>46.FF</t>
  </si>
  <si>
    <t>46.FFa</t>
  </si>
  <si>
    <t>46.0T</t>
  </si>
  <si>
    <t>46.0N</t>
  </si>
  <si>
    <t>47.STi</t>
  </si>
  <si>
    <t>47.SNi</t>
  </si>
  <si>
    <t>47.STa</t>
  </si>
  <si>
    <t>47.SNa</t>
  </si>
  <si>
    <t>47.ST</t>
  </si>
  <si>
    <t>47.SN</t>
  </si>
  <si>
    <t>47.0Ti</t>
  </si>
  <si>
    <t>47.0Ni</t>
  </si>
  <si>
    <t>47.0Ta</t>
  </si>
  <si>
    <t>47.0Na</t>
  </si>
  <si>
    <t>47.0T</t>
  </si>
  <si>
    <t>47.0N</t>
  </si>
  <si>
    <t>50.MH</t>
  </si>
  <si>
    <t>50.MHi</t>
  </si>
  <si>
    <t>50.0N</t>
  </si>
  <si>
    <t>51.STi</t>
  </si>
  <si>
    <t>51.SNi</t>
  </si>
  <si>
    <t>51.STa</t>
  </si>
  <si>
    <t>51.SNa</t>
  </si>
  <si>
    <t>51.ST</t>
  </si>
  <si>
    <t>51.SN</t>
  </si>
  <si>
    <t>51.0Ti</t>
  </si>
  <si>
    <t>51.0Ni</t>
  </si>
  <si>
    <t>51.0Ta</t>
  </si>
  <si>
    <t>51.0Na</t>
  </si>
  <si>
    <t>51.FF</t>
  </si>
  <si>
    <t>51.FFa</t>
  </si>
  <si>
    <t>51.0T</t>
  </si>
  <si>
    <t>51.0N</t>
  </si>
  <si>
    <t>52.STi</t>
  </si>
  <si>
    <t>52.SNi</t>
  </si>
  <si>
    <t>52.STa</t>
  </si>
  <si>
    <t>52.SNa</t>
  </si>
  <si>
    <t>52.ST</t>
  </si>
  <si>
    <t>52.SN</t>
  </si>
  <si>
    <t>52.0Ti</t>
  </si>
  <si>
    <t>52.0Ni</t>
  </si>
  <si>
    <t>52.0Ta</t>
  </si>
  <si>
    <t>52.0Na</t>
  </si>
  <si>
    <t>52.FF</t>
  </si>
  <si>
    <t>52.FFa</t>
  </si>
  <si>
    <t>52.0T</t>
  </si>
  <si>
    <t>52.0N</t>
  </si>
  <si>
    <t>53.MH</t>
  </si>
  <si>
    <t>53.MHi</t>
  </si>
  <si>
    <t>53.0N</t>
  </si>
  <si>
    <t>54.STi</t>
  </si>
  <si>
    <t>54.SNi</t>
  </si>
  <si>
    <t>54.STa</t>
  </si>
  <si>
    <t>54.SNa</t>
  </si>
  <si>
    <t>54.ST</t>
  </si>
  <si>
    <t>54.SN</t>
  </si>
  <si>
    <t>54.0Ti</t>
  </si>
  <si>
    <t>54.0Ni</t>
  </si>
  <si>
    <t>54.0Ta</t>
  </si>
  <si>
    <t>54.0Na</t>
  </si>
  <si>
    <t>54.FF</t>
  </si>
  <si>
    <t>54.FFa</t>
  </si>
  <si>
    <t>54.0T</t>
  </si>
  <si>
    <t>54.0N</t>
  </si>
  <si>
    <t>55.STi</t>
  </si>
  <si>
    <t>55.SNi</t>
  </si>
  <si>
    <t>55.STa</t>
  </si>
  <si>
    <t>55.SNa</t>
  </si>
  <si>
    <t>55.ST</t>
  </si>
  <si>
    <t>55.SN</t>
  </si>
  <si>
    <t>55.0Ti</t>
  </si>
  <si>
    <t>55.0Ni</t>
  </si>
  <si>
    <t>55.0Ta</t>
  </si>
  <si>
    <t>55.0Na</t>
  </si>
  <si>
    <t>55.0T</t>
  </si>
  <si>
    <t>55.0N</t>
  </si>
  <si>
    <t>56.STi</t>
  </si>
  <si>
    <t>56.SNi</t>
  </si>
  <si>
    <t>56.STa</t>
  </si>
  <si>
    <t>56.SNa</t>
  </si>
  <si>
    <t>56.ST</t>
  </si>
  <si>
    <t>56.SN</t>
  </si>
  <si>
    <t>56.0Ti</t>
  </si>
  <si>
    <t>56.0Ni</t>
  </si>
  <si>
    <t>56.0Ta</t>
  </si>
  <si>
    <t>56.0Na</t>
  </si>
  <si>
    <t>56.0T</t>
  </si>
  <si>
    <t>56.0N</t>
  </si>
  <si>
    <t>61.STi</t>
  </si>
  <si>
    <t>61.SNi</t>
  </si>
  <si>
    <t>61.STa</t>
  </si>
  <si>
    <t>61.SNa</t>
  </si>
  <si>
    <t>61.ST</t>
  </si>
  <si>
    <t>61.SN</t>
  </si>
  <si>
    <t>61.0Ti</t>
  </si>
  <si>
    <t>61.0Ni</t>
  </si>
  <si>
    <t>61.0Ta</t>
  </si>
  <si>
    <t>61.0Na</t>
  </si>
  <si>
    <t>61.FF</t>
  </si>
  <si>
    <t>61.FFa</t>
  </si>
  <si>
    <t>61.0T</t>
  </si>
  <si>
    <t>61.0N</t>
  </si>
  <si>
    <t>68.MH</t>
  </si>
  <si>
    <t>68.MHi</t>
  </si>
  <si>
    <t>68.0N</t>
  </si>
  <si>
    <t>77.STi</t>
  </si>
  <si>
    <t>77.SNi</t>
  </si>
  <si>
    <t>77.STa</t>
  </si>
  <si>
    <t>77.SNa</t>
  </si>
  <si>
    <t>77.ST</t>
  </si>
  <si>
    <t>77.SN</t>
  </si>
  <si>
    <t>77.0Ti</t>
  </si>
  <si>
    <t>77.0Ni</t>
  </si>
  <si>
    <t>77.0Ta</t>
  </si>
  <si>
    <t>77.0Na</t>
  </si>
  <si>
    <t>77.FF</t>
  </si>
  <si>
    <t>77.FFa</t>
  </si>
  <si>
    <t>77.0T</t>
  </si>
  <si>
    <t>77.0N</t>
  </si>
  <si>
    <t>80.STi</t>
  </si>
  <si>
    <t>80.SNi</t>
  </si>
  <si>
    <t>80.STa</t>
  </si>
  <si>
    <t>80.SNa</t>
  </si>
  <si>
    <t>80.ST</t>
  </si>
  <si>
    <t>80.SN</t>
  </si>
  <si>
    <t>80.0Ti</t>
  </si>
  <si>
    <t>80.0Ni</t>
  </si>
  <si>
    <t>80.0Ta</t>
  </si>
  <si>
    <t>80.0Na</t>
  </si>
  <si>
    <t>80.FF</t>
  </si>
  <si>
    <t>80.FFa</t>
  </si>
  <si>
    <t>80.0T</t>
  </si>
  <si>
    <t>80.0N</t>
  </si>
  <si>
    <t>81.STi</t>
  </si>
  <si>
    <t>81.SNi</t>
  </si>
  <si>
    <t>81.STa</t>
  </si>
  <si>
    <t>81.SNa</t>
  </si>
  <si>
    <t>81.ST</t>
  </si>
  <si>
    <t>81.SN</t>
  </si>
  <si>
    <t>81.0Ti</t>
  </si>
  <si>
    <t>81.0Ni</t>
  </si>
  <si>
    <t>81.0Ta</t>
  </si>
  <si>
    <t>81.0Na</t>
  </si>
  <si>
    <t>81.FF</t>
  </si>
  <si>
    <t>81.FFa</t>
  </si>
  <si>
    <t>81.0T</t>
  </si>
  <si>
    <t>81.0N</t>
  </si>
  <si>
    <t>88.SNi</t>
  </si>
  <si>
    <t>88.STi</t>
  </si>
  <si>
    <t>88.SNa</t>
  </si>
  <si>
    <t>88.STa</t>
  </si>
  <si>
    <t>88.ST</t>
  </si>
  <si>
    <t>88.SN</t>
  </si>
  <si>
    <t>88.0Ti</t>
  </si>
  <si>
    <t>88.0Ni</t>
  </si>
  <si>
    <t>88.0Ta</t>
  </si>
  <si>
    <t>88.0Na</t>
  </si>
  <si>
    <t>88.FF</t>
  </si>
  <si>
    <t>88.FFa</t>
  </si>
  <si>
    <t>88.0T</t>
  </si>
  <si>
    <t>88.0N</t>
  </si>
  <si>
    <t>0A.MH</t>
  </si>
  <si>
    <t>0A.MHi</t>
  </si>
  <si>
    <t>0A.0N</t>
  </si>
  <si>
    <t>0B.STi</t>
  </si>
  <si>
    <t>0B.SNi</t>
  </si>
  <si>
    <t>0B.STa</t>
  </si>
  <si>
    <t>0B.SNa</t>
  </si>
  <si>
    <t>0B.ST</t>
  </si>
  <si>
    <t>0B.SN</t>
  </si>
  <si>
    <t>0B.0Ti</t>
  </si>
  <si>
    <t>0B.0Ni</t>
  </si>
  <si>
    <t>0B.0Ta</t>
  </si>
  <si>
    <t>0B.0Na</t>
  </si>
  <si>
    <t>0B.FF</t>
  </si>
  <si>
    <t>0B.FFa</t>
  </si>
  <si>
    <t>0B.0T</t>
  </si>
  <si>
    <t>0B.0N</t>
  </si>
  <si>
    <t>0C.SNi</t>
  </si>
  <si>
    <t>0C.STi</t>
  </si>
  <si>
    <t>0C.SNa</t>
  </si>
  <si>
    <t>0C.STa</t>
  </si>
  <si>
    <t>0C.ST</t>
  </si>
  <si>
    <t>0C.SN</t>
  </si>
  <si>
    <t>0C.0Ti</t>
  </si>
  <si>
    <t>0C.0Ni</t>
  </si>
  <si>
    <t>0C.0Ta</t>
  </si>
  <si>
    <t>0C.0Na</t>
  </si>
  <si>
    <t>0C.FF</t>
  </si>
  <si>
    <t>0C.FFa</t>
  </si>
  <si>
    <t>0C.0T</t>
  </si>
  <si>
    <t>0C.0N</t>
  </si>
  <si>
    <t>0F.STi</t>
  </si>
  <si>
    <t>0F.SNi</t>
  </si>
  <si>
    <t>0F.ST</t>
  </si>
  <si>
    <t>0F.SN</t>
  </si>
  <si>
    <t>0F.MH</t>
  </si>
  <si>
    <t>0F.MHi</t>
  </si>
  <si>
    <t>0G.STi</t>
  </si>
  <si>
    <t>0G.SNi</t>
  </si>
  <si>
    <t>0G.ST</t>
  </si>
  <si>
    <t>0G.SN</t>
  </si>
  <si>
    <t>0G.MH</t>
  </si>
  <si>
    <t>0G.MHi</t>
  </si>
  <si>
    <t>0L.MH</t>
  </si>
  <si>
    <t>0L.MHi</t>
  </si>
  <si>
    <t>0L.0N</t>
  </si>
  <si>
    <t>0M.MH</t>
  </si>
  <si>
    <t>0M.MHi</t>
  </si>
  <si>
    <t>0M.0N</t>
  </si>
  <si>
    <t>0N.MH</t>
  </si>
  <si>
    <t>0N.MHi</t>
  </si>
  <si>
    <t>0P.STi</t>
  </si>
  <si>
    <t>0P.SNi</t>
  </si>
  <si>
    <t>0P.STa</t>
  </si>
  <si>
    <t>0P.SNa</t>
  </si>
  <si>
    <t>0P.ST</t>
  </si>
  <si>
    <t>0P.SN</t>
  </si>
  <si>
    <t>0P.0Ti</t>
  </si>
  <si>
    <t>0P.0Ni</t>
  </si>
  <si>
    <t>0P.0Ta</t>
  </si>
  <si>
    <t>0P.0Na</t>
  </si>
  <si>
    <t>0P.FF</t>
  </si>
  <si>
    <t>0P.FFa</t>
  </si>
  <si>
    <t>0P.0T</t>
  </si>
  <si>
    <t>0P.0N</t>
  </si>
  <si>
    <t>0Q.STi</t>
  </si>
  <si>
    <t>0Q.SNi</t>
  </si>
  <si>
    <t>0Q.STa</t>
  </si>
  <si>
    <t>0Q.SNa</t>
  </si>
  <si>
    <t>0Q.ST</t>
  </si>
  <si>
    <t>0Q.SN</t>
  </si>
  <si>
    <t>0Q.0Ti</t>
  </si>
  <si>
    <t>0Q.0Ni</t>
  </si>
  <si>
    <t>0Q.0Ta</t>
  </si>
  <si>
    <t>0Q.0Na</t>
  </si>
  <si>
    <t>0Q.FF</t>
  </si>
  <si>
    <t>0Q.FFa</t>
  </si>
  <si>
    <t>0Q.0T</t>
  </si>
  <si>
    <t>0Q.0N</t>
  </si>
  <si>
    <t>0R.STi</t>
  </si>
  <si>
    <t>0R.SNi</t>
  </si>
  <si>
    <t>0R.STa</t>
  </si>
  <si>
    <t>0R.SNa</t>
  </si>
  <si>
    <t>0R.ST</t>
  </si>
  <si>
    <t>0R.SN</t>
  </si>
  <si>
    <t>0R.0Ti</t>
  </si>
  <si>
    <t>0R.0Ni</t>
  </si>
  <si>
    <t>0R.0Ta</t>
  </si>
  <si>
    <t>0R.0Na</t>
  </si>
  <si>
    <t>0R.FF</t>
  </si>
  <si>
    <t>0R.FFa</t>
  </si>
  <si>
    <t>0R.0T</t>
  </si>
  <si>
    <t>0R.0N</t>
  </si>
  <si>
    <t>0S.STi</t>
  </si>
  <si>
    <t>0S.SNi</t>
  </si>
  <si>
    <t>0S.STa</t>
  </si>
  <si>
    <t>0S.SNa</t>
  </si>
  <si>
    <t>0S.ST</t>
  </si>
  <si>
    <t>0S.SN</t>
  </si>
  <si>
    <t>0S.0Ti</t>
  </si>
  <si>
    <t>0S.0Ni</t>
  </si>
  <si>
    <t>0S.0Ta</t>
  </si>
  <si>
    <t>0S.0Na</t>
  </si>
  <si>
    <t>0S.FF</t>
  </si>
  <si>
    <t>0S.FFa</t>
  </si>
  <si>
    <t>0S.0T</t>
  </si>
  <si>
    <t>0S.0N</t>
  </si>
  <si>
    <t>0T.0Ta</t>
  </si>
  <si>
    <t>0T.MH</t>
  </si>
  <si>
    <t>0T.MHi</t>
  </si>
  <si>
    <t>0T.0N</t>
  </si>
  <si>
    <t>0Y.MH</t>
  </si>
  <si>
    <t>0Y.MHi</t>
  </si>
  <si>
    <t>0Y.0N</t>
  </si>
  <si>
    <t>1A.STi</t>
  </si>
  <si>
    <t>1A.SNi</t>
  </si>
  <si>
    <t>1A.STa</t>
  </si>
  <si>
    <t>1A.SNa</t>
  </si>
  <si>
    <t>1A.ST</t>
  </si>
  <si>
    <t>1A.SN</t>
  </si>
  <si>
    <t>1A.0Ti</t>
  </si>
  <si>
    <t>1A.0Ni</t>
  </si>
  <si>
    <t>1A.0Ta</t>
  </si>
  <si>
    <t>1A.0Na</t>
  </si>
  <si>
    <t>1A.FF</t>
  </si>
  <si>
    <t>1A.FFa</t>
  </si>
  <si>
    <t>1A.0T</t>
  </si>
  <si>
    <t>1A.0N</t>
  </si>
  <si>
    <t>1B.STi</t>
  </si>
  <si>
    <t>1B.SNi</t>
  </si>
  <si>
    <t>1B.STa</t>
  </si>
  <si>
    <t>1B.SNa</t>
  </si>
  <si>
    <t>1B.ST</t>
  </si>
  <si>
    <t>1B.SN</t>
  </si>
  <si>
    <t>1B.0Ti</t>
  </si>
  <si>
    <t>1B.0Ni</t>
  </si>
  <si>
    <t>1B.0Ta</t>
  </si>
  <si>
    <t>1B.0Na</t>
  </si>
  <si>
    <t>1B.FF</t>
  </si>
  <si>
    <t>1B.FFa</t>
  </si>
  <si>
    <t>1B.0T</t>
  </si>
  <si>
    <t>1B.0N</t>
  </si>
  <si>
    <t>1C.STi</t>
  </si>
  <si>
    <t>1C.SNi</t>
  </si>
  <si>
    <t>1C.STa</t>
  </si>
  <si>
    <t>1C.SNa</t>
  </si>
  <si>
    <t>1C.ST</t>
  </si>
  <si>
    <t>1C.SN</t>
  </si>
  <si>
    <t>1C.0Ti</t>
  </si>
  <si>
    <t>1C.0Ni</t>
  </si>
  <si>
    <t>1C.0Ta</t>
  </si>
  <si>
    <t>1C.0Na</t>
  </si>
  <si>
    <t>1C.FF</t>
  </si>
  <si>
    <t>1C.FFa</t>
  </si>
  <si>
    <t>1C.0T</t>
  </si>
  <si>
    <t>1C.0N</t>
  </si>
  <si>
    <t>1D.STi</t>
  </si>
  <si>
    <t>1D.SNi</t>
  </si>
  <si>
    <t>1D.STa</t>
  </si>
  <si>
    <t>1D.SNa</t>
  </si>
  <si>
    <t>1D.ST</t>
  </si>
  <si>
    <t>1D.SN</t>
  </si>
  <si>
    <t>1D.0Ti</t>
  </si>
  <si>
    <t>1D.0Ni</t>
  </si>
  <si>
    <t>1D.0Ta</t>
  </si>
  <si>
    <t>1D.0Na</t>
  </si>
  <si>
    <t>1D.FF</t>
  </si>
  <si>
    <t>1D.FFa</t>
  </si>
  <si>
    <t>1D.0T</t>
  </si>
  <si>
    <t>1D.0N</t>
  </si>
  <si>
    <t>1E.STi</t>
  </si>
  <si>
    <t>1E.SNi</t>
  </si>
  <si>
    <t>1E.STa</t>
  </si>
  <si>
    <t>1E.SNa</t>
  </si>
  <si>
    <t>1E.ST</t>
  </si>
  <si>
    <t>1E.SN</t>
  </si>
  <si>
    <t>1E.0Ti</t>
  </si>
  <si>
    <t>1E.0Ni</t>
  </si>
  <si>
    <t>1E.0Ta</t>
  </si>
  <si>
    <t>1E.0Na</t>
  </si>
  <si>
    <t>1E.FF</t>
  </si>
  <si>
    <t>1E.FFa</t>
  </si>
  <si>
    <t>1E.0T</t>
  </si>
  <si>
    <t>1E.0N</t>
  </si>
  <si>
    <t>1F.STi</t>
  </si>
  <si>
    <t>1F.SNi</t>
  </si>
  <si>
    <t>1F.STa</t>
  </si>
  <si>
    <t>1F.SNa</t>
  </si>
  <si>
    <t>1F.ST</t>
  </si>
  <si>
    <t>1F.SN</t>
  </si>
  <si>
    <t>1F.0Ti</t>
  </si>
  <si>
    <t>1F.0Ni</t>
  </si>
  <si>
    <t>1F.0Ta</t>
  </si>
  <si>
    <t>1F.0Na</t>
  </si>
  <si>
    <t>1F.FF</t>
  </si>
  <si>
    <t>1F.FFa</t>
  </si>
  <si>
    <t>1F.0T</t>
  </si>
  <si>
    <t>1F.0N</t>
  </si>
  <si>
    <t>1G.STi</t>
  </si>
  <si>
    <t>1G.SNi</t>
  </si>
  <si>
    <t>1G.STa</t>
  </si>
  <si>
    <t>1G.SNa</t>
  </si>
  <si>
    <t>1G.ST</t>
  </si>
  <si>
    <t>1G.SN</t>
  </si>
  <si>
    <t>1G.0Ti</t>
  </si>
  <si>
    <t>1G.0Ni</t>
  </si>
  <si>
    <t>1G.0Ta</t>
  </si>
  <si>
    <t>1G.0Na</t>
  </si>
  <si>
    <t>1G.FF</t>
  </si>
  <si>
    <t>1G.FFa</t>
  </si>
  <si>
    <t>1G.0T</t>
  </si>
  <si>
    <t>1G.0N</t>
  </si>
  <si>
    <t>1M.STi</t>
  </si>
  <si>
    <t>1M.SNi</t>
  </si>
  <si>
    <t>1M.STa</t>
  </si>
  <si>
    <t>1M.SNa</t>
  </si>
  <si>
    <t>1M.ST</t>
  </si>
  <si>
    <t>1M.SN</t>
  </si>
  <si>
    <t>1M.0Ti</t>
  </si>
  <si>
    <t>1M.0Ni</t>
  </si>
  <si>
    <t>1M.0Ta</t>
  </si>
  <si>
    <t>1M.0Na</t>
  </si>
  <si>
    <t>1M.FF</t>
  </si>
  <si>
    <t>1M.FFa</t>
  </si>
  <si>
    <t>1M.0T</t>
  </si>
  <si>
    <t>1M.0N</t>
  </si>
  <si>
    <t>1P.STi</t>
  </si>
  <si>
    <t>1P.SNi</t>
  </si>
  <si>
    <t>1P.STa</t>
  </si>
  <si>
    <t>1P.SNa</t>
  </si>
  <si>
    <t>1P.ST</t>
  </si>
  <si>
    <t>1P.SN</t>
  </si>
  <si>
    <t>1P.0Ti</t>
  </si>
  <si>
    <t>1P.0Ni</t>
  </si>
  <si>
    <t>1P.0Ta</t>
  </si>
  <si>
    <t>1P.0Na</t>
  </si>
  <si>
    <t>1P.FF</t>
  </si>
  <si>
    <t>1P.FFa</t>
  </si>
  <si>
    <t>1P.0T</t>
  </si>
  <si>
    <t>1P.0N</t>
  </si>
  <si>
    <t>1Q.STi</t>
  </si>
  <si>
    <t>1Q.SNi</t>
  </si>
  <si>
    <t>1Q.STa</t>
  </si>
  <si>
    <t>1Q.SNa</t>
  </si>
  <si>
    <t>1Q.ST</t>
  </si>
  <si>
    <t>1Q.SN</t>
  </si>
  <si>
    <t>1Q.0Ti</t>
  </si>
  <si>
    <t>1Q.0Ni</t>
  </si>
  <si>
    <t>1Q.0Ta</t>
  </si>
  <si>
    <t>1Q.0Na</t>
  </si>
  <si>
    <t>1Q.FF</t>
  </si>
  <si>
    <t>1Q.FFa</t>
  </si>
  <si>
    <t>1Q.0T</t>
  </si>
  <si>
    <t>1Q.0N</t>
  </si>
  <si>
    <t>1R.STi</t>
  </si>
  <si>
    <t>1R.SNi</t>
  </si>
  <si>
    <t>1R.STa</t>
  </si>
  <si>
    <t>1R.SNa</t>
  </si>
  <si>
    <t>1R.ST</t>
  </si>
  <si>
    <t>1R.SN</t>
  </si>
  <si>
    <t>1R.0Ti</t>
  </si>
  <si>
    <t>1R.0Ni</t>
  </si>
  <si>
    <t>1R.0Ta</t>
  </si>
  <si>
    <t>1R.0Na</t>
  </si>
  <si>
    <t>1R.FF</t>
  </si>
  <si>
    <t>1R.FFa</t>
  </si>
  <si>
    <t>1R.0T</t>
  </si>
  <si>
    <t>1R.0N</t>
  </si>
  <si>
    <t>1S.STi</t>
  </si>
  <si>
    <t>1S.SNi</t>
  </si>
  <si>
    <t>1S.STa</t>
  </si>
  <si>
    <t>1S.SNa</t>
  </si>
  <si>
    <t>1S.ST</t>
  </si>
  <si>
    <t>1S.SN</t>
  </si>
  <si>
    <t>1S.0Ti</t>
  </si>
  <si>
    <t>1S.0Ni</t>
  </si>
  <si>
    <t>1S.0Ta</t>
  </si>
  <si>
    <t>1S.0Na</t>
  </si>
  <si>
    <t>1S.FF</t>
  </si>
  <si>
    <t>1S.FFa</t>
  </si>
  <si>
    <t>1S.0T</t>
  </si>
  <si>
    <t>1S.0N</t>
  </si>
  <si>
    <t>1V.STi</t>
  </si>
  <si>
    <t>1V.SNi</t>
  </si>
  <si>
    <t>1V.STa</t>
  </si>
  <si>
    <t>1V.SNa</t>
  </si>
  <si>
    <t>1V.ST</t>
  </si>
  <si>
    <t>1V.SN</t>
  </si>
  <si>
    <t>1V.0Ti</t>
  </si>
  <si>
    <t>1V.0Ni</t>
  </si>
  <si>
    <t>1V.0Ta</t>
  </si>
  <si>
    <t>1V.0Na</t>
  </si>
  <si>
    <t>1V.FF</t>
  </si>
  <si>
    <t>1V.FFa</t>
  </si>
  <si>
    <t>1V.0T</t>
  </si>
  <si>
    <t>1V.0N</t>
  </si>
  <si>
    <t>2A.STi</t>
  </si>
  <si>
    <t>2A.SNi</t>
  </si>
  <si>
    <t>2A.STa</t>
  </si>
  <si>
    <t>2A.SNa</t>
  </si>
  <si>
    <t>2A.ST</t>
  </si>
  <si>
    <t>2A.SN</t>
  </si>
  <si>
    <t>2A.0Ti</t>
  </si>
  <si>
    <t>2A.0Ni</t>
  </si>
  <si>
    <t>2A.0Ta</t>
  </si>
  <si>
    <t>2A.0Na</t>
  </si>
  <si>
    <t>2A.FF</t>
  </si>
  <si>
    <t>2A.FFa</t>
  </si>
  <si>
    <t>2A.0T</t>
  </si>
  <si>
    <t>2A.0N</t>
  </si>
  <si>
    <t>2F.STi</t>
  </si>
  <si>
    <t>2F.SNi</t>
  </si>
  <si>
    <t>2F.STa</t>
  </si>
  <si>
    <t>2F.SNa</t>
  </si>
  <si>
    <t>2F.ST</t>
  </si>
  <si>
    <t>2F.SN</t>
  </si>
  <si>
    <t>2F.0Ti</t>
  </si>
  <si>
    <t>2F.0Ni</t>
  </si>
  <si>
    <t>2F.0Ta</t>
  </si>
  <si>
    <t>2F.0Na</t>
  </si>
  <si>
    <t>2F.FF</t>
  </si>
  <si>
    <t>2F.FFa</t>
  </si>
  <si>
    <t>2F.0T</t>
  </si>
  <si>
    <t>2F.0N</t>
  </si>
  <si>
    <t>2P.STi</t>
  </si>
  <si>
    <t>2P.SNi</t>
  </si>
  <si>
    <t>2P.STa</t>
  </si>
  <si>
    <t>2P.SNa</t>
  </si>
  <si>
    <t>2P.ST</t>
  </si>
  <si>
    <t>2P.SN</t>
  </si>
  <si>
    <t>2P.0Ti</t>
  </si>
  <si>
    <t>2P.0Ni</t>
  </si>
  <si>
    <t>2P.0Ta</t>
  </si>
  <si>
    <t>2P.0Na</t>
  </si>
  <si>
    <t>2P.FF</t>
  </si>
  <si>
    <t>2P.FFa</t>
  </si>
  <si>
    <t>2P.0T</t>
  </si>
  <si>
    <t>2P.0N</t>
  </si>
  <si>
    <t>2Q.STi</t>
  </si>
  <si>
    <t>2Q.SNi</t>
  </si>
  <si>
    <t>2Q.STa</t>
  </si>
  <si>
    <t>2Q.SNa</t>
  </si>
  <si>
    <t>2Q.ST</t>
  </si>
  <si>
    <t>2Q.SN</t>
  </si>
  <si>
    <t>2Q.0Ti</t>
  </si>
  <si>
    <t>2Q.0Ni</t>
  </si>
  <si>
    <t>2Q.0Ta</t>
  </si>
  <si>
    <t>2Q.0Na</t>
  </si>
  <si>
    <t>2Q.FF</t>
  </si>
  <si>
    <t>2Q.FFa</t>
  </si>
  <si>
    <t>2Q.0T</t>
  </si>
  <si>
    <t>2Q.0N</t>
  </si>
  <si>
    <t>2S.STi</t>
  </si>
  <si>
    <t>2S.SNi</t>
  </si>
  <si>
    <t>2S.STa</t>
  </si>
  <si>
    <t>2S.SNa</t>
  </si>
  <si>
    <t>2S.ST</t>
  </si>
  <si>
    <t>2S.SN</t>
  </si>
  <si>
    <t>2S.0Ti</t>
  </si>
  <si>
    <t>2S.0Ni</t>
  </si>
  <si>
    <t>2S.0Ta</t>
  </si>
  <si>
    <t>2S.0Na</t>
  </si>
  <si>
    <t>2S.FF</t>
  </si>
  <si>
    <t>2S.FFa</t>
  </si>
  <si>
    <t>2S.0T</t>
  </si>
  <si>
    <t>2S.0N</t>
  </si>
  <si>
    <t>A1.MH</t>
  </si>
  <si>
    <t>A1.MHi</t>
  </si>
  <si>
    <t>A1.0N</t>
  </si>
  <si>
    <t>A2.MH</t>
  </si>
  <si>
    <t>A2.MHi</t>
  </si>
  <si>
    <t>A2.0N</t>
  </si>
  <si>
    <t>A3.MH</t>
  </si>
  <si>
    <t>A3.MHi</t>
  </si>
  <si>
    <t>A3.0N</t>
  </si>
  <si>
    <t>A4.MH</t>
  </si>
  <si>
    <t>A4.MHi</t>
  </si>
  <si>
    <t>A4.0N</t>
  </si>
  <si>
    <t>AB.MH</t>
  </si>
  <si>
    <t>AB.MHi</t>
  </si>
  <si>
    <t>AB.0N</t>
  </si>
  <si>
    <t>AG.STi</t>
  </si>
  <si>
    <t>AG.SNi</t>
  </si>
  <si>
    <t>AG.STa</t>
  </si>
  <si>
    <t>AG.SNa</t>
  </si>
  <si>
    <t>AG.ST</t>
  </si>
  <si>
    <t>AG.SN</t>
  </si>
  <si>
    <t>AG.0Ti</t>
  </si>
  <si>
    <t>AG.0Ni</t>
  </si>
  <si>
    <t>AG.0Ta</t>
  </si>
  <si>
    <t>AG.0Na</t>
  </si>
  <si>
    <t>AG.FF</t>
  </si>
  <si>
    <t>AG.FFa</t>
  </si>
  <si>
    <t>AG.0T</t>
  </si>
  <si>
    <t>AG.0N</t>
  </si>
  <si>
    <t>AO.STi</t>
  </si>
  <si>
    <t>AO.SNi</t>
  </si>
  <si>
    <t>AO.STa</t>
  </si>
  <si>
    <t>AO.SNa</t>
  </si>
  <si>
    <t>AO.ST</t>
  </si>
  <si>
    <t>AO.SN</t>
  </si>
  <si>
    <t>AO.0Ti</t>
  </si>
  <si>
    <t>AO.0Ni</t>
  </si>
  <si>
    <t>AO.0Ta</t>
  </si>
  <si>
    <t>AO.0Na</t>
  </si>
  <si>
    <t>AO.FF</t>
  </si>
  <si>
    <t>AO.FFa</t>
  </si>
  <si>
    <t>AO.0T</t>
  </si>
  <si>
    <t>AO.0N</t>
  </si>
  <si>
    <t>B1.MH</t>
  </si>
  <si>
    <t>B1.MHi</t>
  </si>
  <si>
    <t>B1.0N</t>
  </si>
  <si>
    <t>BA.STi</t>
  </si>
  <si>
    <t>BA.SNi</t>
  </si>
  <si>
    <t>BA.STa</t>
  </si>
  <si>
    <t>BA.SNa</t>
  </si>
  <si>
    <t>BA.ST</t>
  </si>
  <si>
    <t>BA.SN</t>
  </si>
  <si>
    <t>BA.0Ti</t>
  </si>
  <si>
    <t>BA.0Ni</t>
  </si>
  <si>
    <t>BA.0Ta</t>
  </si>
  <si>
    <t>BA.0Na</t>
  </si>
  <si>
    <t>BA.FF</t>
  </si>
  <si>
    <t>BA.FFa</t>
  </si>
  <si>
    <t>BA.0T</t>
  </si>
  <si>
    <t>BA.0N</t>
  </si>
  <si>
    <t>BG.STi</t>
  </si>
  <si>
    <t>BG.SNi</t>
  </si>
  <si>
    <t>BG.STa</t>
  </si>
  <si>
    <t>BG.SNa</t>
  </si>
  <si>
    <t>BG.ST</t>
  </si>
  <si>
    <t>BG.SN</t>
  </si>
  <si>
    <t>BG.0Ti</t>
  </si>
  <si>
    <t>BG.0Ni</t>
  </si>
  <si>
    <t>BG.0Ta</t>
  </si>
  <si>
    <t>BG.0Na</t>
  </si>
  <si>
    <t>BG.FF</t>
  </si>
  <si>
    <t>BG.FFa</t>
  </si>
  <si>
    <t>BG.0T</t>
  </si>
  <si>
    <t>BG.0N</t>
  </si>
  <si>
    <t>BN.MH</t>
  </si>
  <si>
    <t>BN.MHi</t>
  </si>
  <si>
    <t>BN.0N</t>
  </si>
  <si>
    <t>BS.STi</t>
  </si>
  <si>
    <t>BS.SNi</t>
  </si>
  <si>
    <t>BS.STa</t>
  </si>
  <si>
    <t>BS.SNa</t>
  </si>
  <si>
    <t>BS.ST</t>
  </si>
  <si>
    <t>BS.SN</t>
  </si>
  <si>
    <t>BS.0Ti</t>
  </si>
  <si>
    <t>BS.0Ni</t>
  </si>
  <si>
    <t>BS.0Ta</t>
  </si>
  <si>
    <t>BS.0Na</t>
  </si>
  <si>
    <t>BS.FF</t>
  </si>
  <si>
    <t>BS.FFa</t>
  </si>
  <si>
    <t>BS.0T</t>
  </si>
  <si>
    <t>BS.0N</t>
  </si>
  <si>
    <t>CM.STi</t>
  </si>
  <si>
    <t>CM.SNi</t>
  </si>
  <si>
    <t>CM.STa</t>
  </si>
  <si>
    <t>CM.SNa</t>
  </si>
  <si>
    <t>CM.ST</t>
  </si>
  <si>
    <t>CM.SN</t>
  </si>
  <si>
    <t>CM.0Ti</t>
  </si>
  <si>
    <t>CM.0Ni</t>
  </si>
  <si>
    <t>CM.0Ta</t>
  </si>
  <si>
    <t>CM.0Na</t>
  </si>
  <si>
    <t>CM.FF</t>
  </si>
  <si>
    <t>CM.FFa</t>
  </si>
  <si>
    <t>CM.0T</t>
  </si>
  <si>
    <t>CM.0N</t>
  </si>
  <si>
    <t>CP.STi</t>
  </si>
  <si>
    <t>CP.SNi</t>
  </si>
  <si>
    <t>CP.STa</t>
  </si>
  <si>
    <t>CP.SNa</t>
  </si>
  <si>
    <t>CP.ST</t>
  </si>
  <si>
    <t>CP.SN</t>
  </si>
  <si>
    <t>CP.0Ti</t>
  </si>
  <si>
    <t>CP.0Ni</t>
  </si>
  <si>
    <t>CP.0Ta</t>
  </si>
  <si>
    <t>CP.0Na</t>
  </si>
  <si>
    <t>CP.FF</t>
  </si>
  <si>
    <t>CP.FFa</t>
  </si>
  <si>
    <t>CP.0T</t>
  </si>
  <si>
    <t>CP.0N</t>
  </si>
  <si>
    <t>FE.MH</t>
  </si>
  <si>
    <t>FE.MHi</t>
  </si>
  <si>
    <t>FE.0N</t>
  </si>
  <si>
    <t>GB.STi</t>
  </si>
  <si>
    <t>GB.SNi</t>
  </si>
  <si>
    <t>GB.STa</t>
  </si>
  <si>
    <t>GB.SNa</t>
  </si>
  <si>
    <t>GB.ST</t>
  </si>
  <si>
    <t>GB.SN</t>
  </si>
  <si>
    <t>GB.0Ti</t>
  </si>
  <si>
    <t>GB.0Ni</t>
  </si>
  <si>
    <t>GB.0Ta</t>
  </si>
  <si>
    <t>GB.0Na</t>
  </si>
  <si>
    <t>GB.FF</t>
  </si>
  <si>
    <t>GB.FFa</t>
  </si>
  <si>
    <t>GB.0T</t>
  </si>
  <si>
    <t>GB.0N</t>
  </si>
  <si>
    <t>GM.STi</t>
  </si>
  <si>
    <t>GM.SNi</t>
  </si>
  <si>
    <t>GM.STa</t>
  </si>
  <si>
    <t>GM.SNa</t>
  </si>
  <si>
    <t>GM.ST</t>
  </si>
  <si>
    <t>GM.SN</t>
  </si>
  <si>
    <t>GM.0Ti</t>
  </si>
  <si>
    <t>GM.0Ni</t>
  </si>
  <si>
    <t>GM.0Ta</t>
  </si>
  <si>
    <t>GM.0Na</t>
  </si>
  <si>
    <t>GM.FF</t>
  </si>
  <si>
    <t>GM.FFa</t>
  </si>
  <si>
    <t>GM.0T</t>
  </si>
  <si>
    <t>GM.0N</t>
  </si>
  <si>
    <t>JB.STi</t>
  </si>
  <si>
    <t>JB.SNi</t>
  </si>
  <si>
    <t>JB.STa</t>
  </si>
  <si>
    <t>JB.SNa</t>
  </si>
  <si>
    <t>JB.ST</t>
  </si>
  <si>
    <t>JB.SN</t>
  </si>
  <si>
    <t>JB.0Ti</t>
  </si>
  <si>
    <t>JB.0Ni</t>
  </si>
  <si>
    <t>JB.0Ta</t>
  </si>
  <si>
    <t>JB.0Na</t>
  </si>
  <si>
    <t>JB.FF</t>
  </si>
  <si>
    <t>JB.FFa</t>
  </si>
  <si>
    <t>JB.0T</t>
  </si>
  <si>
    <t>JB.0N</t>
  </si>
  <si>
    <t>JW.STi</t>
  </si>
  <si>
    <t>JW.SNi</t>
  </si>
  <si>
    <t>JW.STa</t>
  </si>
  <si>
    <t>JW.SNa</t>
  </si>
  <si>
    <t>JW.ST</t>
  </si>
  <si>
    <t>JW.SN</t>
  </si>
  <si>
    <t>JW.0Ti</t>
  </si>
  <si>
    <t>JW.0Ni</t>
  </si>
  <si>
    <t>JW.0Ta</t>
  </si>
  <si>
    <t>JW.0Na</t>
  </si>
  <si>
    <t>JW.FF</t>
  </si>
  <si>
    <t>JW.FFa</t>
  </si>
  <si>
    <t>JW.0T</t>
  </si>
  <si>
    <t>JW.0N</t>
  </si>
  <si>
    <t>L1.MH</t>
  </si>
  <si>
    <t>L1.MHi</t>
  </si>
  <si>
    <t>L1.0N</t>
  </si>
  <si>
    <t>L2.MH</t>
  </si>
  <si>
    <t>L2.MHi</t>
  </si>
  <si>
    <t>L2.0N</t>
  </si>
  <si>
    <t>L3.MH</t>
  </si>
  <si>
    <t>L3.MHi</t>
  </si>
  <si>
    <t>L3.0N</t>
  </si>
  <si>
    <t>L4.MH</t>
  </si>
  <si>
    <t>L4.MHi</t>
  </si>
  <si>
    <t>L4.0N</t>
  </si>
  <si>
    <t>LB.MH</t>
  </si>
  <si>
    <t>LB.MHi</t>
  </si>
  <si>
    <t>LB.0N</t>
  </si>
  <si>
    <t>LC.MH</t>
  </si>
  <si>
    <t>LC.MHi</t>
  </si>
  <si>
    <t>LC.0N</t>
  </si>
  <si>
    <t>LG.MH</t>
  </si>
  <si>
    <t>LG.MHi</t>
  </si>
  <si>
    <t>LG.0N</t>
  </si>
  <si>
    <t>LK.MH</t>
  </si>
  <si>
    <t>LK.MHi</t>
  </si>
  <si>
    <t>LK.0N</t>
  </si>
  <si>
    <t>LO.MH</t>
  </si>
  <si>
    <t>LO.MHi</t>
  </si>
  <si>
    <t>LO.0N</t>
  </si>
  <si>
    <t>LY.MH</t>
  </si>
  <si>
    <t>LY.MHi</t>
  </si>
  <si>
    <t>LY.0N</t>
  </si>
  <si>
    <t>MC.STi</t>
  </si>
  <si>
    <t>MC.SNi</t>
  </si>
  <si>
    <t>MC.STa</t>
  </si>
  <si>
    <t>MC.SNa</t>
  </si>
  <si>
    <t>MC.ST</t>
  </si>
  <si>
    <t>MC.SN</t>
  </si>
  <si>
    <t>MC.0Ti</t>
  </si>
  <si>
    <t>MC.0Ni</t>
  </si>
  <si>
    <t>MC.0Ta</t>
  </si>
  <si>
    <t>MC.0Na</t>
  </si>
  <si>
    <t>MC.FF</t>
  </si>
  <si>
    <t>MC.FFa</t>
  </si>
  <si>
    <t>MC.0T</t>
  </si>
  <si>
    <t>MC.0N</t>
  </si>
  <si>
    <t>NM.STi</t>
  </si>
  <si>
    <t>NM.SNi</t>
  </si>
  <si>
    <t>NM.STa</t>
  </si>
  <si>
    <t>NM.SNa</t>
  </si>
  <si>
    <t>NM.ST</t>
  </si>
  <si>
    <t>NM.SN</t>
  </si>
  <si>
    <t>NM.0Ti</t>
  </si>
  <si>
    <t>NM.0Ni</t>
  </si>
  <si>
    <t>NM.0Ta</t>
  </si>
  <si>
    <t>NM.0Na</t>
  </si>
  <si>
    <t>NM.FF</t>
  </si>
  <si>
    <t>NM.FFa</t>
  </si>
  <si>
    <t>NM.0T</t>
  </si>
  <si>
    <t>NM.0N</t>
  </si>
  <si>
    <t>NS.STi</t>
  </si>
  <si>
    <t>NS.SNi</t>
  </si>
  <si>
    <t>NS.STa</t>
  </si>
  <si>
    <t>NS.SNa</t>
  </si>
  <si>
    <t>NS.ST</t>
  </si>
  <si>
    <t>NS.SN</t>
  </si>
  <si>
    <t>NS.0Ti</t>
  </si>
  <si>
    <t>NS.0Ni</t>
  </si>
  <si>
    <t>NS.0Ta</t>
  </si>
  <si>
    <t>NS.0Na</t>
  </si>
  <si>
    <t>NS.FF</t>
  </si>
  <si>
    <t>NS.FFa</t>
  </si>
  <si>
    <t>NS.0T</t>
  </si>
  <si>
    <t>NS.0N</t>
  </si>
  <si>
    <t>PO.STi</t>
  </si>
  <si>
    <t>PO.SNi</t>
  </si>
  <si>
    <t>PO.STa</t>
  </si>
  <si>
    <t>PO.SNa</t>
  </si>
  <si>
    <t>PO.ST</t>
  </si>
  <si>
    <t>PO.SN</t>
  </si>
  <si>
    <t>PO.0Ti</t>
  </si>
  <si>
    <t>PO.0Ni</t>
  </si>
  <si>
    <t>PO.0Ta</t>
  </si>
  <si>
    <t>PO.0Na</t>
  </si>
  <si>
    <t>PO.FF</t>
  </si>
  <si>
    <t>PO.FFa</t>
  </si>
  <si>
    <t>PO.0T</t>
  </si>
  <si>
    <t>PO.0N</t>
  </si>
  <si>
    <t>RN.MH</t>
  </si>
  <si>
    <t>RN.MHi</t>
  </si>
  <si>
    <t>RN.0N</t>
  </si>
  <si>
    <t>RP.STi</t>
  </si>
  <si>
    <t>RP.SNi</t>
  </si>
  <si>
    <t>RP.STa</t>
  </si>
  <si>
    <t>RP.SNa</t>
  </si>
  <si>
    <t>RP.ST</t>
  </si>
  <si>
    <t>RP.SN</t>
  </si>
  <si>
    <t>RP.0Ti</t>
  </si>
  <si>
    <t>RP.0Ni</t>
  </si>
  <si>
    <t>RP.0Ta</t>
  </si>
  <si>
    <t>RP.0Na</t>
  </si>
  <si>
    <t>RP.FF</t>
  </si>
  <si>
    <t>RP.FFa</t>
  </si>
  <si>
    <t>RP.0T</t>
  </si>
  <si>
    <t>RP.0N</t>
  </si>
  <si>
    <t>S1.MH</t>
  </si>
  <si>
    <t>S1.MHi</t>
  </si>
  <si>
    <t>S1.0N</t>
  </si>
  <si>
    <t>S2.MH</t>
  </si>
  <si>
    <t>S2.MHi</t>
  </si>
  <si>
    <t>S2.0N</t>
  </si>
  <si>
    <t>S3.MH</t>
  </si>
  <si>
    <t>S3.MHi</t>
  </si>
  <si>
    <t>S3.0N</t>
  </si>
  <si>
    <t>S4.MH</t>
  </si>
  <si>
    <t>S4.MHi</t>
  </si>
  <si>
    <t>S4.0N</t>
  </si>
  <si>
    <t>SL.MH</t>
  </si>
  <si>
    <t>SL.MHi</t>
  </si>
  <si>
    <t>SL.SN</t>
  </si>
  <si>
    <t>SM.MH</t>
  </si>
  <si>
    <t>SM.MHi</t>
  </si>
  <si>
    <t>SM.SN</t>
  </si>
  <si>
    <t>SN.MH</t>
  </si>
  <si>
    <t>SN.MHi</t>
  </si>
  <si>
    <t>SO.STi</t>
  </si>
  <si>
    <t>SO.SNi</t>
  </si>
  <si>
    <t>SO.STa</t>
  </si>
  <si>
    <t>SO.SNa</t>
  </si>
  <si>
    <t>SO.ST</t>
  </si>
  <si>
    <t>SO.SN</t>
  </si>
  <si>
    <t>SO.0Ti</t>
  </si>
  <si>
    <t>SO.0Ni</t>
  </si>
  <si>
    <t>SO.0Ta</t>
  </si>
  <si>
    <t>SO.0Na</t>
  </si>
  <si>
    <t>SO.FF</t>
  </si>
  <si>
    <t>SO.FFa</t>
  </si>
  <si>
    <t>SO.0T</t>
  </si>
  <si>
    <t>SO.0N</t>
  </si>
  <si>
    <t>SP.STi</t>
  </si>
  <si>
    <t>SP.SNi</t>
  </si>
  <si>
    <t>SP.STa</t>
  </si>
  <si>
    <t>SP.SNa</t>
  </si>
  <si>
    <t>SP.ST</t>
  </si>
  <si>
    <t>SP.SN</t>
  </si>
  <si>
    <t>SP.0Ti</t>
  </si>
  <si>
    <t>SP.0Ni</t>
  </si>
  <si>
    <t>SP.0Ta</t>
  </si>
  <si>
    <t>SP.0Na</t>
  </si>
  <si>
    <t>SP.FF</t>
  </si>
  <si>
    <t>SP.FFa</t>
  </si>
  <si>
    <t>SP.0T</t>
  </si>
  <si>
    <t>SP.0N</t>
  </si>
  <si>
    <t>SY.MH</t>
  </si>
  <si>
    <t>SY.MHi</t>
  </si>
  <si>
    <t>SY.SN</t>
  </si>
  <si>
    <t>T5.STi</t>
  </si>
  <si>
    <t>T5.SNi</t>
  </si>
  <si>
    <t>T5.STa</t>
  </si>
  <si>
    <t>T5.SNa</t>
  </si>
  <si>
    <t>T5.ST</t>
  </si>
  <si>
    <t>T5.SN</t>
  </si>
  <si>
    <t>T5.0Ti</t>
  </si>
  <si>
    <t>T5.0Ni</t>
  </si>
  <si>
    <t>T5.0Ta</t>
  </si>
  <si>
    <t>T5.0Na</t>
  </si>
  <si>
    <t>T5.FF</t>
  </si>
  <si>
    <t>T5.FFa</t>
  </si>
  <si>
    <t>T5.0T</t>
  </si>
  <si>
    <t>T5.0N</t>
  </si>
  <si>
    <t>T8.STi</t>
  </si>
  <si>
    <t>T8.SNi</t>
  </si>
  <si>
    <t>T8.STa</t>
  </si>
  <si>
    <t>T8.SNa</t>
  </si>
  <si>
    <t>T8.ST</t>
  </si>
  <si>
    <t>T8.SN</t>
  </si>
  <si>
    <t>T8.0Ti</t>
  </si>
  <si>
    <t>T8.0Ni</t>
  </si>
  <si>
    <t>T8.0Ta</t>
  </si>
  <si>
    <t>T8.0Na</t>
  </si>
  <si>
    <t>T8.FF</t>
  </si>
  <si>
    <t>T8.FFa</t>
  </si>
  <si>
    <t>T8.0T</t>
  </si>
  <si>
    <t>T8.0N</t>
  </si>
  <si>
    <t>T9.STi</t>
  </si>
  <si>
    <t>T9.SNi</t>
  </si>
  <si>
    <t>T9.STa</t>
  </si>
  <si>
    <t>T9.SNa</t>
  </si>
  <si>
    <t>T9.ST</t>
  </si>
  <si>
    <t>T9.SN</t>
  </si>
  <si>
    <t>T9.0Ti</t>
  </si>
  <si>
    <t>T9.0Ni</t>
  </si>
  <si>
    <t>T9.0Ta</t>
  </si>
  <si>
    <t>T9.0Na</t>
  </si>
  <si>
    <t>T9.FF</t>
  </si>
  <si>
    <t>T9.FFa</t>
  </si>
  <si>
    <t>T9.0T</t>
  </si>
  <si>
    <t>T9.0N</t>
  </si>
  <si>
    <t>TQ.STi</t>
  </si>
  <si>
    <t>TQ.SNi</t>
  </si>
  <si>
    <t>TQ.STa</t>
  </si>
  <si>
    <t>TQ.SNa</t>
  </si>
  <si>
    <t>TQ.ST</t>
  </si>
  <si>
    <t>TQ.SN</t>
  </si>
  <si>
    <t>TQ.0Ti</t>
  </si>
  <si>
    <t>TQ.0Ni</t>
  </si>
  <si>
    <t>TQ.0Ta</t>
  </si>
  <si>
    <t>TQ.0Na</t>
  </si>
  <si>
    <t>TQ.FF</t>
  </si>
  <si>
    <t>TQ.FFa</t>
  </si>
  <si>
    <t>TQ.0T</t>
  </si>
  <si>
    <t>TQ.0N</t>
  </si>
  <si>
    <t>Z1.MH</t>
  </si>
  <si>
    <t>Z1.MHi</t>
  </si>
  <si>
    <t>Z1.0N</t>
  </si>
  <si>
    <t>Z2.MH</t>
  </si>
  <si>
    <t>Z2.MHi</t>
  </si>
  <si>
    <t>Z2.0N</t>
  </si>
  <si>
    <t>Z3.MH</t>
  </si>
  <si>
    <t>Z3.MHi</t>
  </si>
  <si>
    <t>Z3.0N</t>
  </si>
  <si>
    <t>Z4.MH</t>
  </si>
  <si>
    <t>Z4.MHi</t>
  </si>
  <si>
    <t>Z4.0N</t>
  </si>
  <si>
    <t>Z5.MH</t>
  </si>
  <si>
    <t>Z5.MHi</t>
  </si>
  <si>
    <t>Z5.0N</t>
  </si>
  <si>
    <t>Z6.MH</t>
  </si>
  <si>
    <t>Z6.MHi</t>
  </si>
  <si>
    <t>Z6.0N</t>
  </si>
  <si>
    <t>ZZ.STa</t>
  </si>
  <si>
    <t>ZZ.SNa</t>
  </si>
  <si>
    <t>ZZ.ST</t>
  </si>
  <si>
    <t>ZZ.SN</t>
  </si>
  <si>
    <t>ZZ.0Ta</t>
  </si>
  <si>
    <t>ZZ.0Na</t>
  </si>
  <si>
    <t>ZZ.FFa</t>
  </si>
  <si>
    <t>ZZ.MH</t>
  </si>
  <si>
    <t>ZZ.MHi</t>
  </si>
  <si>
    <t>ZZ.0N</t>
  </si>
  <si>
    <t>ZZ.0T</t>
  </si>
  <si>
    <t>86.STi</t>
  </si>
  <si>
    <t>86.SNi</t>
  </si>
  <si>
    <t>86.STa</t>
  </si>
  <si>
    <t>86.SNa</t>
  </si>
  <si>
    <t>86.ST</t>
  </si>
  <si>
    <t>86.SN</t>
  </si>
  <si>
    <t>86.0Ti</t>
  </si>
  <si>
    <t>86.0Ni</t>
  </si>
  <si>
    <t>86.0Ta</t>
  </si>
  <si>
    <t>86.0Na</t>
  </si>
  <si>
    <t>86.FF</t>
  </si>
  <si>
    <t>86.FFa</t>
  </si>
  <si>
    <t>86.0T</t>
  </si>
  <si>
    <t>86.0N</t>
  </si>
  <si>
    <t>87.STi</t>
  </si>
  <si>
    <t>87.SNi</t>
  </si>
  <si>
    <t>87.STa</t>
  </si>
  <si>
    <t>87.SNa</t>
  </si>
  <si>
    <t>87.ST</t>
  </si>
  <si>
    <t>87.SN</t>
  </si>
  <si>
    <t>87.0Ti</t>
  </si>
  <si>
    <t>87.0Ni</t>
  </si>
  <si>
    <t>87.0Ta</t>
  </si>
  <si>
    <t>87.0Na</t>
  </si>
  <si>
    <t>87.FF</t>
  </si>
  <si>
    <t>87.FFa</t>
  </si>
  <si>
    <t>87.0T</t>
  </si>
  <si>
    <t>87.0N</t>
  </si>
  <si>
    <t>89.STi</t>
  </si>
  <si>
    <t>89.SNi</t>
  </si>
  <si>
    <t>89.STa</t>
  </si>
  <si>
    <t>89.SNa</t>
  </si>
  <si>
    <t>89.ST</t>
  </si>
  <si>
    <t>89.SN</t>
  </si>
  <si>
    <t>89.0Ti</t>
  </si>
  <si>
    <t>89.0Ni</t>
  </si>
  <si>
    <t>89.0Ta</t>
  </si>
  <si>
    <t>89.0Na</t>
  </si>
  <si>
    <t>89.FF</t>
  </si>
  <si>
    <t>89.FFa</t>
  </si>
  <si>
    <t>89.0T</t>
  </si>
  <si>
    <t>89.0N</t>
  </si>
  <si>
    <t>90.STi</t>
  </si>
  <si>
    <t>90.SNi</t>
  </si>
  <si>
    <t>90.STa</t>
  </si>
  <si>
    <t>90.SNa</t>
  </si>
  <si>
    <t>90.ST</t>
  </si>
  <si>
    <t>90.SN</t>
  </si>
  <si>
    <t>90.0Ti</t>
  </si>
  <si>
    <t>90.0Ni</t>
  </si>
  <si>
    <t>90.0Ta</t>
  </si>
  <si>
    <t>90.0Na</t>
  </si>
  <si>
    <t>90.FF</t>
  </si>
  <si>
    <t>90.FFa</t>
  </si>
  <si>
    <t>90.0T</t>
  </si>
  <si>
    <t>90.0N</t>
  </si>
  <si>
    <t>Chosen finish w/all possible hoops</t>
  </si>
  <si>
    <t>Chosen Finish</t>
  </si>
  <si>
    <t>Chosen Hoop</t>
  </si>
  <si>
    <t>TR</t>
  </si>
  <si>
    <t>1 if error</t>
  </si>
  <si>
    <t>error if ch5&lt;&gt;"" and ch8&lt;&gt;""and valid finish/hoop choice.</t>
  </si>
  <si>
    <t>Bass Hoop choice</t>
  </si>
  <si>
    <t xml:space="preserve">Down on row 162 is a concatenation of all </t>
  </si>
  <si>
    <t xml:space="preserve">the available combinations of finish and </t>
  </si>
  <si>
    <t>bdHoops.  This is created in CPT_Comp_Drums</t>
  </si>
  <si>
    <t>and copied over here.  When you make new</t>
  </si>
  <si>
    <t xml:space="preserve">finishes, this will have to be updated. </t>
  </si>
  <si>
    <t>PLH1150 Triad Brkt</t>
  </si>
  <si>
    <t>Sum of non 9.9 brackets</t>
  </si>
  <si>
    <t>Atlas or Triad Tom Bracket</t>
  </si>
  <si>
    <t>Ludwig Tom Brackets and Triad FT Legs</t>
  </si>
  <si>
    <t>Keystone Tom Brackets and Triad FT Legs</t>
  </si>
  <si>
    <t>Triad Tom Brkt</t>
  </si>
  <si>
    <t>Ludwig Tom Brkt</t>
  </si>
  <si>
    <t>Triad FT Legs</t>
  </si>
  <si>
    <t>Keystone Tom Brackets</t>
  </si>
  <si>
    <t>Triad Tom Bracket and Keystone FT Legs</t>
  </si>
  <si>
    <t>Triad Tom Bracket and Ludwig FT Legs</t>
  </si>
  <si>
    <t>Size vs. Small Twin/ClubDate</t>
  </si>
  <si>
    <t>Club Date Lug</t>
  </si>
  <si>
    <t>Size vs Throwoff, part 2</t>
  </si>
  <si>
    <t>No Steinway finishes</t>
  </si>
  <si>
    <t>left in this order guide,</t>
  </si>
  <si>
    <t>But Satinwood is still</t>
  </si>
  <si>
    <t>configurable</t>
  </si>
  <si>
    <t>Mini Lugs</t>
  </si>
  <si>
    <t>LG Twin</t>
  </si>
  <si>
    <t>Club Date</t>
  </si>
  <si>
    <t>P88 Atlas Throwoff</t>
  </si>
  <si>
    <t>P32 Stamped Butt</t>
  </si>
  <si>
    <t>P35 Atlas Butt</t>
  </si>
  <si>
    <t>Z6  Birdseye Maple FF</t>
  </si>
  <si>
    <t>Z4  Bubinga Gloss FF</t>
  </si>
  <si>
    <t>Z5  Fumed Eucalyptus FF</t>
  </si>
  <si>
    <t>Z1  Macassar Ebony FF</t>
  </si>
  <si>
    <t>Z2  Makore' Gloss FF</t>
  </si>
  <si>
    <t>Z3  Teak Gloss FF</t>
  </si>
  <si>
    <t>87 Olive Pearl</t>
  </si>
  <si>
    <t>86  Olive Oyster</t>
  </si>
  <si>
    <t>90  Pink Glitter</t>
  </si>
  <si>
    <t>68  Quilted Makore'</t>
  </si>
  <si>
    <t>SP  ShamPayne Sparkle</t>
  </si>
  <si>
    <t>Tom Holder Selected</t>
  </si>
  <si>
    <t>P88 Atlas Strainer</t>
  </si>
  <si>
    <t>MHi Matching Hoop w/Inlay</t>
  </si>
  <si>
    <t>Bass Hoop Choice</t>
  </si>
  <si>
    <t>error if CL5&lt;&gt;"" and CL8&lt;&gt;""and invalid finish/hoop choice.</t>
  </si>
  <si>
    <t xml:space="preserve">Down on row 96 is a concatenation of all </t>
  </si>
  <si>
    <t>1 if chosen finish can have</t>
  </si>
  <si>
    <t>the hoop in Column CJ.</t>
  </si>
  <si>
    <t>CJ</t>
  </si>
  <si>
    <t>CK</t>
  </si>
  <si>
    <t>Chosen finish w/all valid hoops</t>
  </si>
  <si>
    <t>Shell vs Finish</t>
  </si>
  <si>
    <t>1 if Wrap Finish</t>
  </si>
  <si>
    <t>1 if Painted Finish</t>
  </si>
  <si>
    <t>L8.10_12T.53</t>
  </si>
  <si>
    <t>L8.10_12T.AO</t>
  </si>
  <si>
    <t>L8.10_12T.AB</t>
  </si>
  <si>
    <t>L8.10_12T.50</t>
  </si>
  <si>
    <t>L8.10_12T.Z6</t>
  </si>
  <si>
    <t>L8.10_12T.0G</t>
  </si>
  <si>
    <t>L8.10_12T.BG</t>
  </si>
  <si>
    <t>L8.10_12T.0R</t>
  </si>
  <si>
    <t>L8.10_12T.89</t>
  </si>
  <si>
    <t>L8.10_12T.32</t>
  </si>
  <si>
    <t>L8.10_12T.80</t>
  </si>
  <si>
    <t>L8.10_12T.46</t>
  </si>
  <si>
    <t>L8.10_12T.45</t>
  </si>
  <si>
    <t>L8.10_12T.B1</t>
  </si>
  <si>
    <t>L8.10_12T.Z4</t>
  </si>
  <si>
    <t>L8.10_12T.BN</t>
  </si>
  <si>
    <t>L8.10_12T.0C</t>
  </si>
  <si>
    <t>L8.10_12T.0Y</t>
  </si>
  <si>
    <t>L8.10_12T.0L</t>
  </si>
  <si>
    <t>L8.10_12T.87</t>
  </si>
  <si>
    <t>L8.10_12T.CP</t>
  </si>
  <si>
    <t>L8.10_12T.35</t>
  </si>
  <si>
    <t>L8.10_12T.LK</t>
  </si>
  <si>
    <t>L8.10_12T.LB</t>
  </si>
  <si>
    <t>L8.10_12T.LG</t>
  </si>
  <si>
    <t>L8.10_12T.LO</t>
  </si>
  <si>
    <t>L8.10_12T.LC</t>
  </si>
  <si>
    <t>L8.10_12T.LY</t>
  </si>
  <si>
    <t>L8.10_12T.FE</t>
  </si>
  <si>
    <t>L8.10_12T.Z5</t>
  </si>
  <si>
    <t>L8.10_12T.33</t>
  </si>
  <si>
    <t>L8.10_12T.RN</t>
  </si>
  <si>
    <t>L8.10_12T.54</t>
  </si>
  <si>
    <t>L8.10_12T.JB</t>
  </si>
  <si>
    <t>L8.10_12T.S2</t>
  </si>
  <si>
    <t>L8.10_12T.S1</t>
  </si>
  <si>
    <t>L8.10_12T.L2</t>
  </si>
  <si>
    <t>L8.10_12T.L1</t>
  </si>
  <si>
    <t>L8.10_12T.Z1</t>
  </si>
  <si>
    <t>L8.10_12T.0M</t>
  </si>
  <si>
    <t>L8.10_12T.Z2</t>
  </si>
  <si>
    <t>L8.10_12T.51</t>
  </si>
  <si>
    <t>L8.10_12T.0N</t>
  </si>
  <si>
    <t>L8.10_12T.NS</t>
  </si>
  <si>
    <t>L8.10_12T.86</t>
  </si>
  <si>
    <t>L8.10_12T.36</t>
  </si>
  <si>
    <t>L8.10_12T.2F</t>
  </si>
  <si>
    <t>L8.10_12T.90</t>
  </si>
  <si>
    <t>L8.10_12T.68</t>
  </si>
  <si>
    <t>L8.10_12T.27</t>
  </si>
  <si>
    <t>L8.10_12T.61</t>
  </si>
  <si>
    <t>L8.10_12T.81</t>
  </si>
  <si>
    <t>L8.10_12T.0T</t>
  </si>
  <si>
    <t>L8.10_12T.SO</t>
  </si>
  <si>
    <t>L8.10_12T.SY</t>
  </si>
  <si>
    <t>L8.10_12T.SL</t>
  </si>
  <si>
    <t>L8.10_12T.SM</t>
  </si>
  <si>
    <t>L8.10_12T.SN</t>
  </si>
  <si>
    <t>L8.10_12T.SP</t>
  </si>
  <si>
    <t>L8.10_12T.1V</t>
  </si>
  <si>
    <t>L8.10_12T.T5</t>
  </si>
  <si>
    <t>L8.10_12T.0S</t>
  </si>
  <si>
    <t>L8.10_12T.52</t>
  </si>
  <si>
    <t>L8.10_12T.77</t>
  </si>
  <si>
    <t>L8.10_12T.Z3</t>
  </si>
  <si>
    <t>L8.10_12T.37</t>
  </si>
  <si>
    <t>L8.10_12T.2A</t>
  </si>
  <si>
    <t>L8.10_12T.T8</t>
  </si>
  <si>
    <t>L8.10_12T.1Q</t>
  </si>
  <si>
    <t>L8.10_12T.2Q</t>
  </si>
  <si>
    <t>L8.10_12T.NM</t>
  </si>
  <si>
    <t>L8.10_12T.0F</t>
  </si>
  <si>
    <t>L8.10_12T.MC</t>
  </si>
  <si>
    <t>L8.10_12T.0P</t>
  </si>
  <si>
    <t>L8.10_12T.T9</t>
  </si>
  <si>
    <t>L8.10_12T.ZZ</t>
  </si>
  <si>
    <t>L8.10_13T.53</t>
  </si>
  <si>
    <t>L8.10_13T.AO</t>
  </si>
  <si>
    <t>L8.10_13T.AB</t>
  </si>
  <si>
    <t>L8.10_13T.50</t>
  </si>
  <si>
    <t>L8.10_13T.Z6</t>
  </si>
  <si>
    <t>L8.10_13T.0G</t>
  </si>
  <si>
    <t>L8.10_13T.BG</t>
  </si>
  <si>
    <t>L8.10_13T.0R</t>
  </si>
  <si>
    <t>L8.10_13T.89</t>
  </si>
  <si>
    <t>L8.10_13T.32</t>
  </si>
  <si>
    <t>L8.10_13T.80</t>
  </si>
  <si>
    <t>L8.10_13T.46</t>
  </si>
  <si>
    <t>L8.10_13T.45</t>
  </si>
  <si>
    <t>L8.10_13T.B1</t>
  </si>
  <si>
    <t>L8.10_13T.Z4</t>
  </si>
  <si>
    <t>L8.10_13T.BN</t>
  </si>
  <si>
    <t>L8.10_13T.0C</t>
  </si>
  <si>
    <t>L8.10_13T.0Y</t>
  </si>
  <si>
    <t>L8.10_13T.0L</t>
  </si>
  <si>
    <t>L8.10_13T.87</t>
  </si>
  <si>
    <t>L8.10_13T.CP</t>
  </si>
  <si>
    <t>L8.10_13T.35</t>
  </si>
  <si>
    <t>L8.10_13T.LK</t>
  </si>
  <si>
    <t>L8.10_13T.LB</t>
  </si>
  <si>
    <t>L8.10_13T.LG</t>
  </si>
  <si>
    <t>L8.10_13T.LO</t>
  </si>
  <si>
    <t>L8.10_13T.LC</t>
  </si>
  <si>
    <t>L8.10_13T.LY</t>
  </si>
  <si>
    <t>L8.10_13T.FE</t>
  </si>
  <si>
    <t>L8.10_13T.Z5</t>
  </si>
  <si>
    <t>L8.10_13T.33</t>
  </si>
  <si>
    <t>L8.10_13T.RN</t>
  </si>
  <si>
    <t>L8.10_13T.54</t>
  </si>
  <si>
    <t>L8.10_13T.JB</t>
  </si>
  <si>
    <t>L8.10_13T.S2</t>
  </si>
  <si>
    <t>L8.10_13T.S1</t>
  </si>
  <si>
    <t>L8.10_13T.L2</t>
  </si>
  <si>
    <t>L8.10_13T.L1</t>
  </si>
  <si>
    <t>L8.10_13T.Z1</t>
  </si>
  <si>
    <t>L8.10_13T.0M</t>
  </si>
  <si>
    <t>L8.10_13T.Z2</t>
  </si>
  <si>
    <t>L8.10_13T.51</t>
  </si>
  <si>
    <t>L8.10_13T.0N</t>
  </si>
  <si>
    <t>L8.10_13T.NS</t>
  </si>
  <si>
    <t>L8.10_13T.86</t>
  </si>
  <si>
    <t>L8.10_13T.36</t>
  </si>
  <si>
    <t>L8.10_13T.2F</t>
  </si>
  <si>
    <t>L8.10_13T.90</t>
  </si>
  <si>
    <t>L8.10_13T.68</t>
  </si>
  <si>
    <t>L8.10_13T.27</t>
  </si>
  <si>
    <t>L8.10_13T.61</t>
  </si>
  <si>
    <t>L8.10_13T.81</t>
  </si>
  <si>
    <t>L8.10_13T.0T</t>
  </si>
  <si>
    <t>L8.10_13T.SO</t>
  </si>
  <si>
    <t>L8.10_13T.SY</t>
  </si>
  <si>
    <t>L8.10_13T.SL</t>
  </si>
  <si>
    <t>L8.10_13T.SM</t>
  </si>
  <si>
    <t>L8.10_13T.SN</t>
  </si>
  <si>
    <t>L8.10_13T.SP</t>
  </si>
  <si>
    <t>L8.10_13T.1V</t>
  </si>
  <si>
    <t>L8.10_13T.T5</t>
  </si>
  <si>
    <t>L8.10_13T.0S</t>
  </si>
  <si>
    <t>L8.10_13T.52</t>
  </si>
  <si>
    <t>L8.10_13T.77</t>
  </si>
  <si>
    <t>L8.10_13T.Z3</t>
  </si>
  <si>
    <t>L8.10_13T.37</t>
  </si>
  <si>
    <t>L8.10_13T.2A</t>
  </si>
  <si>
    <t>L8.10_13T.T8</t>
  </si>
  <si>
    <t>L8.10_13T.1Q</t>
  </si>
  <si>
    <t>L8.10_13T.2Q</t>
  </si>
  <si>
    <t>L8.10_13T.NM</t>
  </si>
  <si>
    <t>L8.10_13T.0F</t>
  </si>
  <si>
    <t>L8.10_13T.MC</t>
  </si>
  <si>
    <t>L8.10_13T.0P</t>
  </si>
  <si>
    <t>L8.10_13T.T9</t>
  </si>
  <si>
    <t>L8.10_13T.ZZ</t>
  </si>
  <si>
    <t>L8.10_14S.53</t>
  </si>
  <si>
    <t>L8.10_14S.AO</t>
  </si>
  <si>
    <t>L8.10_14S.AB</t>
  </si>
  <si>
    <t>L8.10_14S.50</t>
  </si>
  <si>
    <t>L8.10_14S.Z6</t>
  </si>
  <si>
    <t>L8.10_14S.0G</t>
  </si>
  <si>
    <t>L8.10_14S.BG</t>
  </si>
  <si>
    <t>L8.10_14S.0R</t>
  </si>
  <si>
    <t>L8.10_14S.89</t>
  </si>
  <si>
    <t>L8.10_14S.32</t>
  </si>
  <si>
    <t>L8.10_14S.80</t>
  </si>
  <si>
    <t>L8.10_14S.46</t>
  </si>
  <si>
    <t>L8.10_14S.45</t>
  </si>
  <si>
    <t>L8.10_14S.B1</t>
  </si>
  <si>
    <t>L8.10_14S.Z4</t>
  </si>
  <si>
    <t>L8.10_14S.BN</t>
  </si>
  <si>
    <t>L8.10_14S.0C</t>
  </si>
  <si>
    <t>L8.10_14S.0Y</t>
  </si>
  <si>
    <t>L8.10_14S.0L</t>
  </si>
  <si>
    <t>L8.10_14S.87</t>
  </si>
  <si>
    <t>L8.10_14S.CP</t>
  </si>
  <si>
    <t>L8.10_14S.35</t>
  </si>
  <si>
    <t>L8.10_14S.LK</t>
  </si>
  <si>
    <t>L8.10_14S.LB</t>
  </si>
  <si>
    <t>L8.10_14S.LG</t>
  </si>
  <si>
    <t>L8.10_14S.LO</t>
  </si>
  <si>
    <t>L8.10_14S.LC</t>
  </si>
  <si>
    <t>L8.10_14S.LY</t>
  </si>
  <si>
    <t>L8.10_14S.FE</t>
  </si>
  <si>
    <t>L8.10_14S.Z5</t>
  </si>
  <si>
    <t>L8.10_14S.33</t>
  </si>
  <si>
    <t>L8.10_14S.RN</t>
  </si>
  <si>
    <t>L8.10_14S.54</t>
  </si>
  <si>
    <t>L8.10_14S.JB</t>
  </si>
  <si>
    <t>L8.10_14S.S2</t>
  </si>
  <si>
    <t>L8.10_14S.S1</t>
  </si>
  <si>
    <t>L8.10_14S.L2</t>
  </si>
  <si>
    <t>L8.10_14S.L1</t>
  </si>
  <si>
    <t>L8.10_14S.Z1</t>
  </si>
  <si>
    <t>L8.10_14S.0M</t>
  </si>
  <si>
    <t>L8.10_14S.Z2</t>
  </si>
  <si>
    <t>L8.10_14S.51</t>
  </si>
  <si>
    <t>L8.10_14S.0N</t>
  </si>
  <si>
    <t>L8.10_14S.NS</t>
  </si>
  <si>
    <t>L8.10_14S.86</t>
  </si>
  <si>
    <t>L8.10_14S.36</t>
  </si>
  <si>
    <t>L8.10_14S.2F</t>
  </si>
  <si>
    <t>L8.10_14S.90</t>
  </si>
  <si>
    <t>L8.10_14S.68</t>
  </si>
  <si>
    <t>L8.10_14S.27</t>
  </si>
  <si>
    <t>L8.10_14S.61</t>
  </si>
  <si>
    <t>L8.10_14S.81</t>
  </si>
  <si>
    <t>L8.10_14S.0T</t>
  </si>
  <si>
    <t>L8.10_14S.SY</t>
  </si>
  <si>
    <t>L8.10_14S.SL</t>
  </si>
  <si>
    <t>L8.10_14S.SM</t>
  </si>
  <si>
    <t>L8.10_14S.SN</t>
  </si>
  <si>
    <t>L8.10_14S.1V</t>
  </si>
  <si>
    <t>L8.10_14S.T5</t>
  </si>
  <si>
    <t>L8.10_14S.0S</t>
  </si>
  <si>
    <t>L8.10_14S.52</t>
  </si>
  <si>
    <t>L8.10_14S.77</t>
  </si>
  <si>
    <t>L8.10_14S.Z3</t>
  </si>
  <si>
    <t>L8.10_14S.37</t>
  </si>
  <si>
    <t>L8.10_14S.2A</t>
  </si>
  <si>
    <t>L8.10_14S.T8</t>
  </si>
  <si>
    <t>L8.10_14S.1Q</t>
  </si>
  <si>
    <t>L8.10_14S.2Q</t>
  </si>
  <si>
    <t>L8.10_14S.NM</t>
  </si>
  <si>
    <t>L8.10_14S.0F</t>
  </si>
  <si>
    <t>L8.10_14S.MC</t>
  </si>
  <si>
    <t>L8.10_14S.0P</t>
  </si>
  <si>
    <t>L8.10_14S.T9</t>
  </si>
  <si>
    <t>L8.10_14S.ZZ</t>
  </si>
  <si>
    <t>L8.10_14T.53</t>
  </si>
  <si>
    <t>L8.10_14T.AO</t>
  </si>
  <si>
    <t>L8.10_14T.AB</t>
  </si>
  <si>
    <t>L8.10_14T.50</t>
  </si>
  <si>
    <t>L8.10_14T.Z6</t>
  </si>
  <si>
    <t>L8.10_14T.0G</t>
  </si>
  <si>
    <t>L8.10_14T.BG</t>
  </si>
  <si>
    <t>L8.10_14T.0R</t>
  </si>
  <si>
    <t>L8.10_14T.89</t>
  </si>
  <si>
    <t>L8.10_14T.32</t>
  </si>
  <si>
    <t>L8.10_14T.80</t>
  </si>
  <si>
    <t>L8.10_14T.46</t>
  </si>
  <si>
    <t>L8.10_14T.45</t>
  </si>
  <si>
    <t>L8.10_14T.B1</t>
  </si>
  <si>
    <t>L8.10_14T.Z4</t>
  </si>
  <si>
    <t>L8.10_14T.BN</t>
  </si>
  <si>
    <t>L8.10_14T.0C</t>
  </si>
  <si>
    <t>L8.10_14T.0Y</t>
  </si>
  <si>
    <t>L8.10_14T.0L</t>
  </si>
  <si>
    <t>L8.10_14T.87</t>
  </si>
  <si>
    <t>L8.10_14T.CP</t>
  </si>
  <si>
    <t>L8.10_14T.35</t>
  </si>
  <si>
    <t>L8.10_14T.LK</t>
  </si>
  <si>
    <t>L8.10_14T.LB</t>
  </si>
  <si>
    <t>L8.10_14T.LG</t>
  </si>
  <si>
    <t>L8.10_14T.LO</t>
  </si>
  <si>
    <t>L8.10_14T.LC</t>
  </si>
  <si>
    <t>L8.10_14T.LY</t>
  </si>
  <si>
    <t>L8.10_14T.FE</t>
  </si>
  <si>
    <t>L8.10_14T.Z5</t>
  </si>
  <si>
    <t>L8.10_14T.33</t>
  </si>
  <si>
    <t>L8.10_14T.RN</t>
  </si>
  <si>
    <t>L8.10_14T.54</t>
  </si>
  <si>
    <t>L8.10_14T.JB</t>
  </si>
  <si>
    <t>L8.10_14T.S2</t>
  </si>
  <si>
    <t>L8.10_14T.S1</t>
  </si>
  <si>
    <t>L8.10_14T.L2</t>
  </si>
  <si>
    <t>L8.10_14T.L1</t>
  </si>
  <si>
    <t>L8.10_14T.Z1</t>
  </si>
  <si>
    <t>L8.10_14T.0M</t>
  </si>
  <si>
    <t>L8.10_14T.Z2</t>
  </si>
  <si>
    <t>L8.10_14T.51</t>
  </si>
  <si>
    <t>L8.10_14T.0N</t>
  </si>
  <si>
    <t>L8.10_14T.NS</t>
  </si>
  <si>
    <t>L8.10_14T.86</t>
  </si>
  <si>
    <t>L8.10_14T.36</t>
  </si>
  <si>
    <t>L8.10_14T.2F</t>
  </si>
  <si>
    <t>L8.10_14T.90</t>
  </si>
  <si>
    <t>L8.10_14T.68</t>
  </si>
  <si>
    <t>L8.10_14T.27</t>
  </si>
  <si>
    <t>L8.10_14T.61</t>
  </si>
  <si>
    <t>L8.10_14T.81</t>
  </si>
  <si>
    <t>L8.10_14T.0T</t>
  </si>
  <si>
    <t>L8.10_14T.SO</t>
  </si>
  <si>
    <t>L8.10_14T.SY</t>
  </si>
  <si>
    <t>L8.10_14T.SL</t>
  </si>
  <si>
    <t>L8.10_14T.SM</t>
  </si>
  <si>
    <t>L8.10_14T.SN</t>
  </si>
  <si>
    <t>L8.10_14T.SP</t>
  </si>
  <si>
    <t>L8.10_14T.1V</t>
  </si>
  <si>
    <t>L8.10_14T.T5</t>
  </si>
  <si>
    <t>L8.10_14T.0S</t>
  </si>
  <si>
    <t>L8.10_14T.52</t>
  </si>
  <si>
    <t>L8.10_14T.77</t>
  </si>
  <si>
    <t>L8.10_14T.Z3</t>
  </si>
  <si>
    <t>L8.10_14T.37</t>
  </si>
  <si>
    <t>L8.10_14T.2A</t>
  </si>
  <si>
    <t>L8.10_14T.T8</t>
  </si>
  <si>
    <t>L8.10_14T.1Q</t>
  </si>
  <si>
    <t>L8.10_14T.2Q</t>
  </si>
  <si>
    <t>L8.10_14T.NM</t>
  </si>
  <si>
    <t>L8.10_14T.0F</t>
  </si>
  <si>
    <t>L8.10_14T.MC</t>
  </si>
  <si>
    <t>L8.10_14T.0P</t>
  </si>
  <si>
    <t>L8.10_14T.T9</t>
  </si>
  <si>
    <t>L8.10_14T.ZZ</t>
  </si>
  <si>
    <t>L8.11_12T.53</t>
  </si>
  <si>
    <t>L8.11_12T.AO</t>
  </si>
  <si>
    <t>L8.11_12T.AB</t>
  </si>
  <si>
    <t>L8.11_12T.50</t>
  </si>
  <si>
    <t>L8.11_12T.Z6</t>
  </si>
  <si>
    <t>L8.11_12T.0G</t>
  </si>
  <si>
    <t>L8.11_12T.BG</t>
  </si>
  <si>
    <t>L8.11_12T.0R</t>
  </si>
  <si>
    <t>L8.11_12T.89</t>
  </si>
  <si>
    <t>L8.11_12T.32</t>
  </si>
  <si>
    <t>L8.11_12T.80</t>
  </si>
  <si>
    <t>L8.11_12T.46</t>
  </si>
  <si>
    <t>L8.11_12T.45</t>
  </si>
  <si>
    <t>L8.11_12T.B1</t>
  </si>
  <si>
    <t>L8.11_12T.Z4</t>
  </si>
  <si>
    <t>L8.11_12T.BN</t>
  </si>
  <si>
    <t>L8.11_12T.0C</t>
  </si>
  <si>
    <t>L8.11_12T.0Y</t>
  </si>
  <si>
    <t>L8.11_12T.0L</t>
  </si>
  <si>
    <t>L8.11_12T.87</t>
  </si>
  <si>
    <t>L8.11_12T.CP</t>
  </si>
  <si>
    <t>L8.11_12T.35</t>
  </si>
  <si>
    <t>L8.11_12T.LK</t>
  </si>
  <si>
    <t>L8.11_12T.LB</t>
  </si>
  <si>
    <t>L8.11_12T.LG</t>
  </si>
  <si>
    <t>L8.11_12T.LO</t>
  </si>
  <si>
    <t>L8.11_12T.LC</t>
  </si>
  <si>
    <t>L8.11_12T.LY</t>
  </si>
  <si>
    <t>L8.11_12T.FE</t>
  </si>
  <si>
    <t>L8.11_12T.Z5</t>
  </si>
  <si>
    <t>L8.11_12T.33</t>
  </si>
  <si>
    <t>L8.11_12T.RN</t>
  </si>
  <si>
    <t>L8.11_12T.54</t>
  </si>
  <si>
    <t>L8.11_12T.JB</t>
  </si>
  <si>
    <t>L8.11_12T.S2</t>
  </si>
  <si>
    <t>L8.11_12T.S1</t>
  </si>
  <si>
    <t>L8.11_12T.L2</t>
  </si>
  <si>
    <t>L8.11_12T.L1</t>
  </si>
  <si>
    <t>L8.11_12T.Z1</t>
  </si>
  <si>
    <t>L8.11_12T.0M</t>
  </si>
  <si>
    <t>L8.11_12T.Z2</t>
  </si>
  <si>
    <t>L8.11_12T.51</t>
  </si>
  <si>
    <t>L8.11_12T.0N</t>
  </si>
  <si>
    <t>L8.11_12T.NS</t>
  </si>
  <si>
    <t>L8.11_12T.86</t>
  </si>
  <si>
    <t>L8.11_12T.36</t>
  </si>
  <si>
    <t>L8.11_12T.2F</t>
  </si>
  <si>
    <t>L8.11_12T.90</t>
  </si>
  <si>
    <t>L8.11_12T.68</t>
  </si>
  <si>
    <t>L8.11_12T.27</t>
  </si>
  <si>
    <t>L8.11_12T.61</t>
  </si>
  <si>
    <t>L8.11_12T.81</t>
  </si>
  <si>
    <t>L8.11_12T.0T</t>
  </si>
  <si>
    <t>L8.11_12T.SO</t>
  </si>
  <si>
    <t>L8.11_12T.SY</t>
  </si>
  <si>
    <t>L8.11_12T.SL</t>
  </si>
  <si>
    <t>L8.11_12T.SM</t>
  </si>
  <si>
    <t>L8.11_12T.SN</t>
  </si>
  <si>
    <t>L8.11_12T.SP</t>
  </si>
  <si>
    <t>L8.11_12T.1V</t>
  </si>
  <si>
    <t>L8.11_12T.T5</t>
  </si>
  <si>
    <t>L8.11_12T.0S</t>
  </si>
  <si>
    <t>L8.11_12T.52</t>
  </si>
  <si>
    <t>L8.11_12T.77</t>
  </si>
  <si>
    <t>L8.11_12T.Z3</t>
  </si>
  <si>
    <t>L8.11_12T.37</t>
  </si>
  <si>
    <t>L8.11_12T.2A</t>
  </si>
  <si>
    <t>L8.11_12T.T8</t>
  </si>
  <si>
    <t>L8.11_12T.1Q</t>
  </si>
  <si>
    <t>L8.11_12T.2Q</t>
  </si>
  <si>
    <t>L8.11_12T.NM</t>
  </si>
  <si>
    <t>L8.11_12T.0F</t>
  </si>
  <si>
    <t>L8.11_12T.MC</t>
  </si>
  <si>
    <t>L8.11_12T.0P</t>
  </si>
  <si>
    <t>L8.11_12T.T9</t>
  </si>
  <si>
    <t>L8.11_12T.ZZ</t>
  </si>
  <si>
    <t>L8.11_13T.53</t>
  </si>
  <si>
    <t>L8.11_13T.AO</t>
  </si>
  <si>
    <t>L8.11_13T.AB</t>
  </si>
  <si>
    <t>L8.11_13T.50</t>
  </si>
  <si>
    <t>L8.11_13T.Z6</t>
  </si>
  <si>
    <t>L8.11_13T.0G</t>
  </si>
  <si>
    <t>L8.11_13T.BG</t>
  </si>
  <si>
    <t>L8.11_13T.0R</t>
  </si>
  <si>
    <t>L8.11_13T.89</t>
  </si>
  <si>
    <t>L8.11_13T.32</t>
  </si>
  <si>
    <t>L8.11_13T.80</t>
  </si>
  <si>
    <t>L8.11_13T.46</t>
  </si>
  <si>
    <t>L8.11_13T.45</t>
  </si>
  <si>
    <t>L8.11_13T.B1</t>
  </si>
  <si>
    <t>L8.11_13T.Z4</t>
  </si>
  <si>
    <t>L8.11_13T.BN</t>
  </si>
  <si>
    <t>L8.11_13T.0C</t>
  </si>
  <si>
    <t>L8.11_13T.0Y</t>
  </si>
  <si>
    <t>L8.11_13T.0L</t>
  </si>
  <si>
    <t>L8.11_13T.87</t>
  </si>
  <si>
    <t>L8.11_13T.CP</t>
  </si>
  <si>
    <t>L8.11_13T.35</t>
  </si>
  <si>
    <t>L8.11_13T.LK</t>
  </si>
  <si>
    <t>L8.11_13T.LB</t>
  </si>
  <si>
    <t>L8.11_13T.LG</t>
  </si>
  <si>
    <t>L8.11_13T.LO</t>
  </si>
  <si>
    <t>L8.11_13T.LC</t>
  </si>
  <si>
    <t>L8.11_13T.LY</t>
  </si>
  <si>
    <t>L8.11_13T.FE</t>
  </si>
  <si>
    <t>L8.11_13T.Z5</t>
  </si>
  <si>
    <t>L8.11_13T.33</t>
  </si>
  <si>
    <t>L8.11_13T.RN</t>
  </si>
  <si>
    <t>L8.11_13T.54</t>
  </si>
  <si>
    <t>L8.11_13T.JB</t>
  </si>
  <si>
    <t>L8.11_13T.S2</t>
  </si>
  <si>
    <t>L8.11_13T.S1</t>
  </si>
  <si>
    <t>L8.11_13T.L2</t>
  </si>
  <si>
    <t>L8.11_13T.L1</t>
  </si>
  <si>
    <t>L8.11_13T.Z1</t>
  </si>
  <si>
    <t>L8.11_13T.0M</t>
  </si>
  <si>
    <t>L8.11_13T.Z2</t>
  </si>
  <si>
    <t>L8.11_13T.51</t>
  </si>
  <si>
    <t>L8.11_13T.0N</t>
  </si>
  <si>
    <t>L8.11_13T.NS</t>
  </si>
  <si>
    <t>L8.11_13T.86</t>
  </si>
  <si>
    <t>L8.11_13T.36</t>
  </si>
  <si>
    <t>L8.11_13T.2F</t>
  </si>
  <si>
    <t>L8.11_13T.90</t>
  </si>
  <si>
    <t>L8.11_13T.68</t>
  </si>
  <si>
    <t>L8.11_13T.27</t>
  </si>
  <si>
    <t>L8.11_13T.61</t>
  </si>
  <si>
    <t>L8.11_13T.81</t>
  </si>
  <si>
    <t>L8.11_13T.0T</t>
  </si>
  <si>
    <t>L8.11_13T.SO</t>
  </si>
  <si>
    <t>L8.11_13T.SY</t>
  </si>
  <si>
    <t>L8.11_13T.SL</t>
  </si>
  <si>
    <t>L8.11_13T.SM</t>
  </si>
  <si>
    <t>L8.11_13T.SN</t>
  </si>
  <si>
    <t>L8.11_13T.SP</t>
  </si>
  <si>
    <t>L8.11_13T.1V</t>
  </si>
  <si>
    <t>L8.11_13T.T5</t>
  </si>
  <si>
    <t>L8.11_13T.0S</t>
  </si>
  <si>
    <t>L8.11_13T.52</t>
  </si>
  <si>
    <t>L8.11_13T.77</t>
  </si>
  <si>
    <t>L8.11_13T.Z3</t>
  </si>
  <si>
    <t>L8.11_13T.37</t>
  </si>
  <si>
    <t>L8.11_13T.2A</t>
  </si>
  <si>
    <t>L8.11_13T.T8</t>
  </si>
  <si>
    <t>L8.11_13T.1Q</t>
  </si>
  <si>
    <t>L8.11_13T.2Q</t>
  </si>
  <si>
    <t>L8.11_13T.NM</t>
  </si>
  <si>
    <t>L8.11_13T.0F</t>
  </si>
  <si>
    <t>L8.11_13T.MC</t>
  </si>
  <si>
    <t>L8.11_13T.0P</t>
  </si>
  <si>
    <t>L8.11_13T.T9</t>
  </si>
  <si>
    <t>L8.11_13T.ZZ</t>
  </si>
  <si>
    <t>L8.11_14T.53</t>
  </si>
  <si>
    <t>L8.11_14T.AO</t>
  </si>
  <si>
    <t>L8.11_14T.AB</t>
  </si>
  <si>
    <t>L8.11_14T.50</t>
  </si>
  <si>
    <t>L8.11_14T.Z6</t>
  </si>
  <si>
    <t>L8.11_14T.0G</t>
  </si>
  <si>
    <t>L8.11_14T.BG</t>
  </si>
  <si>
    <t>L8.11_14T.0R</t>
  </si>
  <si>
    <t>L8.11_14T.89</t>
  </si>
  <si>
    <t>L8.11_14T.32</t>
  </si>
  <si>
    <t>L8.11_14T.80</t>
  </si>
  <si>
    <t>L8.11_14T.46</t>
  </si>
  <si>
    <t>L8.11_14T.45</t>
  </si>
  <si>
    <t>L8.11_14T.B1</t>
  </si>
  <si>
    <t>L8.11_14T.Z4</t>
  </si>
  <si>
    <t>L8.11_14T.BN</t>
  </si>
  <si>
    <t>L8.11_14T.0C</t>
  </si>
  <si>
    <t>L8.11_14T.0Y</t>
  </si>
  <si>
    <t>L8.11_14T.0L</t>
  </si>
  <si>
    <t>L8.11_14T.87</t>
  </si>
  <si>
    <t>L8.11_14T.CP</t>
  </si>
  <si>
    <t>L8.11_14T.35</t>
  </si>
  <si>
    <t>L8.11_14T.LK</t>
  </si>
  <si>
    <t>L8.11_14T.LB</t>
  </si>
  <si>
    <t>L8.11_14T.LG</t>
  </si>
  <si>
    <t>L8.11_14T.LO</t>
  </si>
  <si>
    <t>L8.11_14T.LC</t>
  </si>
  <si>
    <t>L8.11_14T.LY</t>
  </si>
  <si>
    <t>L8.11_14T.FE</t>
  </si>
  <si>
    <t>L8.11_14T.Z5</t>
  </si>
  <si>
    <t>L8.11_14T.33</t>
  </si>
  <si>
    <t>L8.11_14T.RN</t>
  </si>
  <si>
    <t>L8.11_14T.54</t>
  </si>
  <si>
    <t>L8.11_14T.JB</t>
  </si>
  <si>
    <t>L8.11_14T.S2</t>
  </si>
  <si>
    <t>L8.11_14T.S1</t>
  </si>
  <si>
    <t>L8.11_14T.L2</t>
  </si>
  <si>
    <t>L8.11_14T.L1</t>
  </si>
  <si>
    <t>L8.11_14T.Z1</t>
  </si>
  <si>
    <t>L8.11_14T.0M</t>
  </si>
  <si>
    <t>L8.11_14T.Z2</t>
  </si>
  <si>
    <t>L8.11_14T.51</t>
  </si>
  <si>
    <t>L8.11_14T.0N</t>
  </si>
  <si>
    <t>L8.11_14T.NS</t>
  </si>
  <si>
    <t>L8.11_14T.86</t>
  </si>
  <si>
    <t>L8.11_14T.36</t>
  </si>
  <si>
    <t>L8.11_14T.2F</t>
  </si>
  <si>
    <t>L8.11_14T.90</t>
  </si>
  <si>
    <t>L8.11_14T.68</t>
  </si>
  <si>
    <t>L8.11_14T.27</t>
  </si>
  <si>
    <t>L8.11_14T.61</t>
  </si>
  <si>
    <t>L8.11_14T.81</t>
  </si>
  <si>
    <t>L8.11_14T.0T</t>
  </si>
  <si>
    <t>L8.11_14T.SO</t>
  </si>
  <si>
    <t>L8.11_14T.SY</t>
  </si>
  <si>
    <t>L8.11_14T.SL</t>
  </si>
  <si>
    <t>L8.11_14T.SM</t>
  </si>
  <si>
    <t>L8.11_14T.SN</t>
  </si>
  <si>
    <t>L8.11_14T.SP</t>
  </si>
  <si>
    <t>L8.11_14T.1V</t>
  </si>
  <si>
    <t>L8.11_14T.T5</t>
  </si>
  <si>
    <t>L8.11_14T.0S</t>
  </si>
  <si>
    <t>L8.11_14T.52</t>
  </si>
  <si>
    <t>L8.11_14T.77</t>
  </si>
  <si>
    <t>L8.11_14T.Z3</t>
  </si>
  <si>
    <t>L8.11_14T.37</t>
  </si>
  <si>
    <t>L8.11_14T.2A</t>
  </si>
  <si>
    <t>L8.11_14T.T8</t>
  </si>
  <si>
    <t>L8.11_14T.1Q</t>
  </si>
  <si>
    <t>L8.11_14T.2Q</t>
  </si>
  <si>
    <t>L8.11_14T.NM</t>
  </si>
  <si>
    <t>L8.11_14T.0F</t>
  </si>
  <si>
    <t>L8.11_14T.MC</t>
  </si>
  <si>
    <t>L8.11_14T.0P</t>
  </si>
  <si>
    <t>L8.11_14T.T9</t>
  </si>
  <si>
    <t>L8.11_14T.ZZ</t>
  </si>
  <si>
    <t>L8.12_13T.53</t>
  </si>
  <si>
    <t>L8.12_13T.AO</t>
  </si>
  <si>
    <t>L8.12_13T.AB</t>
  </si>
  <si>
    <t>L8.12_13T.50</t>
  </si>
  <si>
    <t>L8.12_13T.Z6</t>
  </si>
  <si>
    <t>L8.12_13T.0G</t>
  </si>
  <si>
    <t>L8.12_13T.BG</t>
  </si>
  <si>
    <t>L8.12_13T.0R</t>
  </si>
  <si>
    <t>L8.12_13T.89</t>
  </si>
  <si>
    <t>L8.12_13T.32</t>
  </si>
  <si>
    <t>L8.12_13T.80</t>
  </si>
  <si>
    <t>L8.12_13T.46</t>
  </si>
  <si>
    <t>L8.12_13T.45</t>
  </si>
  <si>
    <t>L8.12_13T.B1</t>
  </si>
  <si>
    <t>L8.12_13T.Z4</t>
  </si>
  <si>
    <t>L8.12_13T.BN</t>
  </si>
  <si>
    <t>L8.12_13T.0C</t>
  </si>
  <si>
    <t>L8.12_13T.0Y</t>
  </si>
  <si>
    <t>L8.12_13T.0L</t>
  </si>
  <si>
    <t>L8.12_13T.87</t>
  </si>
  <si>
    <t>L8.12_13T.CP</t>
  </si>
  <si>
    <t>L8.12_13T.35</t>
  </si>
  <si>
    <t>L8.12_13T.LK</t>
  </si>
  <si>
    <t>L8.12_13T.LB</t>
  </si>
  <si>
    <t>L8.12_13T.LG</t>
  </si>
  <si>
    <t>L8.12_13T.LO</t>
  </si>
  <si>
    <t>L8.12_13T.LC</t>
  </si>
  <si>
    <t>L8.12_13T.LY</t>
  </si>
  <si>
    <t>L8.12_13T.FE</t>
  </si>
  <si>
    <t>L8.12_13T.Z5</t>
  </si>
  <si>
    <t>L8.12_13T.33</t>
  </si>
  <si>
    <t>L8.12_13T.RN</t>
  </si>
  <si>
    <t>L8.12_13T.54</t>
  </si>
  <si>
    <t>L8.12_13T.JB</t>
  </si>
  <si>
    <t>L8.12_13T.S2</t>
  </si>
  <si>
    <t>L8.12_13T.S1</t>
  </si>
  <si>
    <t>L8.12_13T.L2</t>
  </si>
  <si>
    <t>L8.12_13T.L1</t>
  </si>
  <si>
    <t>L8.12_13T.Z1</t>
  </si>
  <si>
    <t>L8.12_13T.0M</t>
  </si>
  <si>
    <t>L8.12_13T.Z2</t>
  </si>
  <si>
    <t>L8.12_13T.51</t>
  </si>
  <si>
    <t>L8.12_13T.0N</t>
  </si>
  <si>
    <t>L8.12_13T.NS</t>
  </si>
  <si>
    <t>L8.12_13T.86</t>
  </si>
  <si>
    <t>L8.12_13T.36</t>
  </si>
  <si>
    <t>L8.12_13T.2F</t>
  </si>
  <si>
    <t>L8.12_13T.90</t>
  </si>
  <si>
    <t>L8.12_13T.68</t>
  </si>
  <si>
    <t>L8.12_13T.27</t>
  </si>
  <si>
    <t>L8.12_13T.61</t>
  </si>
  <si>
    <t>L8.12_13T.81</t>
  </si>
  <si>
    <t>L8.12_13T.0T</t>
  </si>
  <si>
    <t>L8.12_13T.SO</t>
  </si>
  <si>
    <t>L8.12_13T.SY</t>
  </si>
  <si>
    <t>L8.12_13T.SL</t>
  </si>
  <si>
    <t>L8.12_13T.SM</t>
  </si>
  <si>
    <t>L8.12_13T.SN</t>
  </si>
  <si>
    <t>L8.12_13T.SP</t>
  </si>
  <si>
    <t>L8.12_13T.1V</t>
  </si>
  <si>
    <t>L8.12_13T.T5</t>
  </si>
  <si>
    <t>L8.12_13T.0S</t>
  </si>
  <si>
    <t>L8.12_13T.52</t>
  </si>
  <si>
    <t>L8.12_13T.77</t>
  </si>
  <si>
    <t>L8.12_13T.Z3</t>
  </si>
  <si>
    <t>L8.12_13T.37</t>
  </si>
  <si>
    <t>L8.12_13T.2A</t>
  </si>
  <si>
    <t>L8.12_13T.T8</t>
  </si>
  <si>
    <t>L8.12_13T.1Q</t>
  </si>
  <si>
    <t>L8.12_13T.2Q</t>
  </si>
  <si>
    <t>L8.12_13T.NM</t>
  </si>
  <si>
    <t>L8.12_13T.0F</t>
  </si>
  <si>
    <t>L8.12_13T.MC</t>
  </si>
  <si>
    <t>L8.12_13T.0P</t>
  </si>
  <si>
    <t>L8.12_13T.T9</t>
  </si>
  <si>
    <t>L8.12_13T.ZZ</t>
  </si>
  <si>
    <t>L8.12_14F.53</t>
  </si>
  <si>
    <t>L8.12_14F.AO</t>
  </si>
  <si>
    <t>L8.12_14F.AB</t>
  </si>
  <si>
    <t>L8.12_14F.50</t>
  </si>
  <si>
    <t>L8.12_14F.Z6</t>
  </si>
  <si>
    <t>L8.12_14F.0G</t>
  </si>
  <si>
    <t>L8.12_14F.BG</t>
  </si>
  <si>
    <t>L8.12_14F.0R</t>
  </si>
  <si>
    <t>L8.12_14F.89</t>
  </si>
  <si>
    <t>L8.12_14F.32</t>
  </si>
  <si>
    <t>L8.12_14F.80</t>
  </si>
  <si>
    <t>L8.12_14F.46</t>
  </si>
  <si>
    <t>L8.12_14F.45</t>
  </si>
  <si>
    <t>L8.12_14F.B1</t>
  </si>
  <si>
    <t>L8.12_14F.Z4</t>
  </si>
  <si>
    <t>L8.12_14F.BN</t>
  </si>
  <si>
    <t>L8.12_14F.0C</t>
  </si>
  <si>
    <t>L8.12_14F.0Y</t>
  </si>
  <si>
    <t>L8.12_14F.0L</t>
  </si>
  <si>
    <t>L8.12_14F.87</t>
  </si>
  <si>
    <t>L8.12_14F.CP</t>
  </si>
  <si>
    <t>L8.12_14F.35</t>
  </si>
  <si>
    <t>L8.12_14F.LK</t>
  </si>
  <si>
    <t>L8.12_14F.LB</t>
  </si>
  <si>
    <t>L8.12_14F.LG</t>
  </si>
  <si>
    <t>L8.12_14F.LO</t>
  </si>
  <si>
    <t>L8.12_14F.LC</t>
  </si>
  <si>
    <t>L8.12_14F.LY</t>
  </si>
  <si>
    <t>L8.12_14F.FE</t>
  </si>
  <si>
    <t>L8.12_14F.Z5</t>
  </si>
  <si>
    <t>L8.12_14F.33</t>
  </si>
  <si>
    <t>L8.12_14F.RN</t>
  </si>
  <si>
    <t>L8.12_14F.54</t>
  </si>
  <si>
    <t>L8.12_14F.JB</t>
  </si>
  <si>
    <t>L8.12_14F.S2</t>
  </si>
  <si>
    <t>L8.12_14F.S1</t>
  </si>
  <si>
    <t>L8.12_14F.L2</t>
  </si>
  <si>
    <t>L8.12_14F.L1</t>
  </si>
  <si>
    <t>L8.12_14F.Z1</t>
  </si>
  <si>
    <t>L8.12_14F.0M</t>
  </si>
  <si>
    <t>L8.12_14F.Z2</t>
  </si>
  <si>
    <t>L8.12_14F.51</t>
  </si>
  <si>
    <t>L8.12_14F.0N</t>
  </si>
  <si>
    <t>L8.12_14F.NS</t>
  </si>
  <si>
    <t>L8.12_14F.86</t>
  </si>
  <si>
    <t>L8.12_14F.36</t>
  </si>
  <si>
    <t>L8.12_14F.2F</t>
  </si>
  <si>
    <t>L8.12_14F.90</t>
  </si>
  <si>
    <t>L8.12_14F.68</t>
  </si>
  <si>
    <t>L8.12_14F.27</t>
  </si>
  <si>
    <t>L8.12_14F.61</t>
  </si>
  <si>
    <t>L8.12_14F.81</t>
  </si>
  <si>
    <t>L8.12_14F.0T</t>
  </si>
  <si>
    <t>L8.12_14F.SO</t>
  </si>
  <si>
    <t>L8.12_14F.SY</t>
  </si>
  <si>
    <t>L8.12_14F.SL</t>
  </si>
  <si>
    <t>L8.12_14F.SM</t>
  </si>
  <si>
    <t>L8.12_14F.SN</t>
  </si>
  <si>
    <t>L8.12_14F.SP</t>
  </si>
  <si>
    <t>L8.12_14F.1V</t>
  </si>
  <si>
    <t>L8.12_14F.T5</t>
  </si>
  <si>
    <t>L8.12_14F.0S</t>
  </si>
  <si>
    <t>L8.12_14F.52</t>
  </si>
  <si>
    <t>L8.12_14F.77</t>
  </si>
  <si>
    <t>L8.12_14F.Z3</t>
  </si>
  <si>
    <t>L8.12_14F.37</t>
  </si>
  <si>
    <t>L8.12_14F.2A</t>
  </si>
  <si>
    <t>L8.12_14F.T8</t>
  </si>
  <si>
    <t>L8.12_14F.1Q</t>
  </si>
  <si>
    <t>L8.12_14F.2Q</t>
  </si>
  <si>
    <t>L8.12_14F.NM</t>
  </si>
  <si>
    <t>L8.12_14F.0F</t>
  </si>
  <si>
    <t>L8.12_14F.MC</t>
  </si>
  <si>
    <t>L8.12_14F.0P</t>
  </si>
  <si>
    <t>L8.12_14F.T9</t>
  </si>
  <si>
    <t>L8.12_14F.ZZ</t>
  </si>
  <si>
    <t>L8.12_14T.53</t>
  </si>
  <si>
    <t>L8.12_14T.AO</t>
  </si>
  <si>
    <t>L8.12_14T.AB</t>
  </si>
  <si>
    <t>L8.12_14T.50</t>
  </si>
  <si>
    <t>L8.12_14T.Z6</t>
  </si>
  <si>
    <t>L8.12_14T.0G</t>
  </si>
  <si>
    <t>L8.12_14T.BG</t>
  </si>
  <si>
    <t>L8.12_14T.0R</t>
  </si>
  <si>
    <t>L8.12_14T.89</t>
  </si>
  <si>
    <t>L8.12_14T.32</t>
  </si>
  <si>
    <t>L8.12_14T.80</t>
  </si>
  <si>
    <t>L8.12_14T.46</t>
  </si>
  <si>
    <t>L8.12_14T.45</t>
  </si>
  <si>
    <t>L8.12_14T.B1</t>
  </si>
  <si>
    <t>L8.12_14T.Z4</t>
  </si>
  <si>
    <t>L8.12_14T.BN</t>
  </si>
  <si>
    <t>L8.12_14T.0C</t>
  </si>
  <si>
    <t>L8.12_14T.0Y</t>
  </si>
  <si>
    <t>L8.12_14T.0L</t>
  </si>
  <si>
    <t>L8.12_14T.87</t>
  </si>
  <si>
    <t>L8.12_14T.CP</t>
  </si>
  <si>
    <t>L8.12_14T.35</t>
  </si>
  <si>
    <t>L8.12_14T.LK</t>
  </si>
  <si>
    <t>L8.12_14T.LB</t>
  </si>
  <si>
    <t>L8.12_14T.LG</t>
  </si>
  <si>
    <t>L8.12_14T.LO</t>
  </si>
  <si>
    <t>L8.12_14T.LC</t>
  </si>
  <si>
    <t>L8.12_14T.LY</t>
  </si>
  <si>
    <t>L8.12_14T.FE</t>
  </si>
  <si>
    <t>L8.12_14T.Z5</t>
  </si>
  <si>
    <t>L8.12_14T.33</t>
  </si>
  <si>
    <t>L8.12_14T.RN</t>
  </si>
  <si>
    <t>L8.12_14T.54</t>
  </si>
  <si>
    <t>L8.12_14T.JB</t>
  </si>
  <si>
    <t>L8.12_14T.S2</t>
  </si>
  <si>
    <t>L8.12_14T.S1</t>
  </si>
  <si>
    <t>L8.12_14T.L2</t>
  </si>
  <si>
    <t>L8.12_14T.L1</t>
  </si>
  <si>
    <t>L8.12_14T.Z1</t>
  </si>
  <si>
    <t>L8.12_14T.0M</t>
  </si>
  <si>
    <t>L8.12_14T.Z2</t>
  </si>
  <si>
    <t>L8.12_14T.51</t>
  </si>
  <si>
    <t>L8.12_14T.0N</t>
  </si>
  <si>
    <t>L8.12_14T.NS</t>
  </si>
  <si>
    <t>L8.12_14T.86</t>
  </si>
  <si>
    <t>L8.12_14T.36</t>
  </si>
  <si>
    <t>L8.12_14T.2F</t>
  </si>
  <si>
    <t>L8.12_14T.90</t>
  </si>
  <si>
    <t>L8.12_14T.68</t>
  </si>
  <si>
    <t>L8.12_14T.27</t>
  </si>
  <si>
    <t>L8.12_14T.61</t>
  </si>
  <si>
    <t>L8.12_14T.81</t>
  </si>
  <si>
    <t>L8.12_14T.0T</t>
  </si>
  <si>
    <t>L8.12_14T.SO</t>
  </si>
  <si>
    <t>L8.12_14T.SY</t>
  </si>
  <si>
    <t>L8.12_14T.SL</t>
  </si>
  <si>
    <t>L8.12_14T.SM</t>
  </si>
  <si>
    <t>L8.12_14T.SN</t>
  </si>
  <si>
    <t>L8.12_14T.SP</t>
  </si>
  <si>
    <t>L8.12_14T.1V</t>
  </si>
  <si>
    <t>L8.12_14T.T5</t>
  </si>
  <si>
    <t>L8.12_14T.0S</t>
  </si>
  <si>
    <t>L8.12_14T.52</t>
  </si>
  <si>
    <t>L8.12_14T.77</t>
  </si>
  <si>
    <t>L8.12_14T.Z3</t>
  </si>
  <si>
    <t>L8.12_14T.37</t>
  </si>
  <si>
    <t>L8.12_14T.2A</t>
  </si>
  <si>
    <t>L8.12_14T.T8</t>
  </si>
  <si>
    <t>L8.12_14T.1Q</t>
  </si>
  <si>
    <t>L8.12_14T.2Q</t>
  </si>
  <si>
    <t>L8.12_14T.NM</t>
  </si>
  <si>
    <t>L8.12_14T.0F</t>
  </si>
  <si>
    <t>L8.12_14T.MC</t>
  </si>
  <si>
    <t>L8.12_14T.0P</t>
  </si>
  <si>
    <t>L8.12_14T.T9</t>
  </si>
  <si>
    <t>L8.12_14T.ZZ</t>
  </si>
  <si>
    <t>L8.12_15T.53</t>
  </si>
  <si>
    <t>L8.12_15T.AO</t>
  </si>
  <si>
    <t>L8.12_15T.AB</t>
  </si>
  <si>
    <t>L8.12_15T.50</t>
  </si>
  <si>
    <t>L8.12_15T.Z6</t>
  </si>
  <si>
    <t>L8.12_15T.0G</t>
  </si>
  <si>
    <t>L8.12_15T.BG</t>
  </si>
  <si>
    <t>L8.12_15T.0R</t>
  </si>
  <si>
    <t>L8.12_15T.89</t>
  </si>
  <si>
    <t>L8.12_15T.32</t>
  </si>
  <si>
    <t>L8.12_15T.80</t>
  </si>
  <si>
    <t>L8.12_15T.46</t>
  </si>
  <si>
    <t>L8.12_15T.45</t>
  </si>
  <si>
    <t>L8.12_15T.B1</t>
  </si>
  <si>
    <t>L8.12_15T.Z4</t>
  </si>
  <si>
    <t>L8.12_15T.BN</t>
  </si>
  <si>
    <t>L8.12_15T.0C</t>
  </si>
  <si>
    <t>L8.12_15T.0Y</t>
  </si>
  <si>
    <t>L8.12_15T.0L</t>
  </si>
  <si>
    <t>L8.12_15T.87</t>
  </si>
  <si>
    <t>L8.12_15T.CP</t>
  </si>
  <si>
    <t>L8.12_15T.35</t>
  </si>
  <si>
    <t>L8.12_15T.LK</t>
  </si>
  <si>
    <t>L8.12_15T.LB</t>
  </si>
  <si>
    <t>L8.12_15T.LG</t>
  </si>
  <si>
    <t>L8.12_15T.LO</t>
  </si>
  <si>
    <t>L8.12_15T.LC</t>
  </si>
  <si>
    <t>L8.12_15T.LY</t>
  </si>
  <si>
    <t>L8.12_15T.FE</t>
  </si>
  <si>
    <t>L8.12_15T.Z5</t>
  </si>
  <si>
    <t>L8.12_15T.33</t>
  </si>
  <si>
    <t>L8.12_15T.RN</t>
  </si>
  <si>
    <t>L8.12_15T.54</t>
  </si>
  <si>
    <t>L8.12_15T.JB</t>
  </si>
  <si>
    <t>L8.12_15T.S2</t>
  </si>
  <si>
    <t>L8.12_15T.S1</t>
  </si>
  <si>
    <t>L8.12_15T.L2</t>
  </si>
  <si>
    <t>L8.12_15T.L1</t>
  </si>
  <si>
    <t>L8.12_15T.Z1</t>
  </si>
  <si>
    <t>L8.12_15T.0M</t>
  </si>
  <si>
    <t>L8.12_15T.Z2</t>
  </si>
  <si>
    <t>L8.12_15T.51</t>
  </si>
  <si>
    <t>L8.12_15T.0N</t>
  </si>
  <si>
    <t>L8.12_15T.NS</t>
  </si>
  <si>
    <t>L8.12_15T.86</t>
  </si>
  <si>
    <t>L8.12_15T.36</t>
  </si>
  <si>
    <t>L8.12_15T.2F</t>
  </si>
  <si>
    <t>L8.12_15T.90</t>
  </si>
  <si>
    <t>L8.12_15T.68</t>
  </si>
  <si>
    <t>L8.12_15T.27</t>
  </si>
  <si>
    <t>L8.12_15T.61</t>
  </si>
  <si>
    <t>L8.12_15T.81</t>
  </si>
  <si>
    <t>L8.12_15T.0T</t>
  </si>
  <si>
    <t>L8.12_15T.SO</t>
  </si>
  <si>
    <t>L8.12_15T.SY</t>
  </si>
  <si>
    <t>L8.12_15T.SL</t>
  </si>
  <si>
    <t>L8.12_15T.SM</t>
  </si>
  <si>
    <t>L8.12_15T.SN</t>
  </si>
  <si>
    <t>L8.12_15T.SP</t>
  </si>
  <si>
    <t>L8.12_15T.1V</t>
  </si>
  <si>
    <t>L8.12_15T.T5</t>
  </si>
  <si>
    <t>L8.12_15T.0S</t>
  </si>
  <si>
    <t>L8.12_15T.52</t>
  </si>
  <si>
    <t>L8.12_15T.77</t>
  </si>
  <si>
    <t>L8.12_15T.Z3</t>
  </si>
  <si>
    <t>L8.12_15T.37</t>
  </si>
  <si>
    <t>L8.12_15T.2A</t>
  </si>
  <si>
    <t>L8.12_15T.T8</t>
  </si>
  <si>
    <t>L8.12_15T.1Q</t>
  </si>
  <si>
    <t>L8.12_15T.2Q</t>
  </si>
  <si>
    <t>L8.12_15T.NM</t>
  </si>
  <si>
    <t>L8.12_15T.0F</t>
  </si>
  <si>
    <t>L8.12_15T.MC</t>
  </si>
  <si>
    <t>L8.12_15T.0P</t>
  </si>
  <si>
    <t>L8.12_15T.T9</t>
  </si>
  <si>
    <t>L8.12_15T.ZZ</t>
  </si>
  <si>
    <t>L8.12_18B.53</t>
  </si>
  <si>
    <t>L8.12_18B.AO</t>
  </si>
  <si>
    <t>L8.12_18B.AB</t>
  </si>
  <si>
    <t>L8.12_18B.50</t>
  </si>
  <si>
    <t>L8.12_18B.Z6</t>
  </si>
  <si>
    <t>L8.12_18B.0G</t>
  </si>
  <si>
    <t>L8.12_18B.BG</t>
  </si>
  <si>
    <t>L8.12_18B.0R</t>
  </si>
  <si>
    <t>L8.12_18B.89</t>
  </si>
  <si>
    <t>L8.12_18B.32</t>
  </si>
  <si>
    <t>L8.12_18B.80</t>
  </si>
  <si>
    <t>L8.12_18B.46</t>
  </si>
  <si>
    <t>L8.12_18B.45</t>
  </si>
  <si>
    <t>L8.12_18B.B1</t>
  </si>
  <si>
    <t>L8.12_18B.Z4</t>
  </si>
  <si>
    <t>L8.12_18B.BN</t>
  </si>
  <si>
    <t>L8.12_18B.0C</t>
  </si>
  <si>
    <t>L8.12_18B.0Y</t>
  </si>
  <si>
    <t>L8.12_18B.0L</t>
  </si>
  <si>
    <t>L8.12_18B.87</t>
  </si>
  <si>
    <t>L8.12_18B.CP</t>
  </si>
  <si>
    <t>L8.12_18B.35</t>
  </si>
  <si>
    <t>L8.12_18B.LK</t>
  </si>
  <si>
    <t>L8.12_18B.LB</t>
  </si>
  <si>
    <t>L8.12_18B.LG</t>
  </si>
  <si>
    <t>L8.12_18B.LO</t>
  </si>
  <si>
    <t>L8.12_18B.LC</t>
  </si>
  <si>
    <t>L8.12_18B.LY</t>
  </si>
  <si>
    <t>L8.12_18B.FE</t>
  </si>
  <si>
    <t>L8.12_18B.Z5</t>
  </si>
  <si>
    <t>L8.12_18B.33</t>
  </si>
  <si>
    <t>L8.12_18B.RN</t>
  </si>
  <si>
    <t>L8.12_18B.54</t>
  </si>
  <si>
    <t>L8.12_18B.JB</t>
  </si>
  <si>
    <t>L8.12_18B.S2</t>
  </si>
  <si>
    <t>L8.12_18B.S1</t>
  </si>
  <si>
    <t>L8.12_18B.L2</t>
  </si>
  <si>
    <t>L8.12_18B.L1</t>
  </si>
  <si>
    <t>L8.12_18B.Z1</t>
  </si>
  <si>
    <t>L8.12_18B.0M</t>
  </si>
  <si>
    <t>L8.12_18B.Z2</t>
  </si>
  <si>
    <t>L8.12_18B.51</t>
  </si>
  <si>
    <t>L8.12_18B.0N</t>
  </si>
  <si>
    <t>L8.12_18B.NS</t>
  </si>
  <si>
    <t>L8.12_18B.86</t>
  </si>
  <si>
    <t>L8.12_18B.36</t>
  </si>
  <si>
    <t>L8.12_18B.2F</t>
  </si>
  <si>
    <t>L8.12_18B.90</t>
  </si>
  <si>
    <t>L8.12_18B.68</t>
  </si>
  <si>
    <t>L8.12_18B.27</t>
  </si>
  <si>
    <t>L8.12_18B.61</t>
  </si>
  <si>
    <t>L8.12_18B.81</t>
  </si>
  <si>
    <t>L8.12_18B.0T</t>
  </si>
  <si>
    <t>L8.12_18B.SO</t>
  </si>
  <si>
    <t>L8.12_18B.SY</t>
  </si>
  <si>
    <t>L8.12_18B.SL</t>
  </si>
  <si>
    <t>L8.12_18B.SM</t>
  </si>
  <si>
    <t>L8.12_18B.SN</t>
  </si>
  <si>
    <t>L8.12_18B.SP</t>
  </si>
  <si>
    <t>L8.12_18B.1V</t>
  </si>
  <si>
    <t>L8.12_18B.T5</t>
  </si>
  <si>
    <t>L8.12_18B.0S</t>
  </si>
  <si>
    <t>L8.12_18B.52</t>
  </si>
  <si>
    <t>L8.12_18B.77</t>
  </si>
  <si>
    <t>L8.12_18B.Z3</t>
  </si>
  <si>
    <t>L8.12_18B.37</t>
  </si>
  <si>
    <t>L8.12_18B.2A</t>
  </si>
  <si>
    <t>L8.12_18B.T8</t>
  </si>
  <si>
    <t>L8.12_18B.1Q</t>
  </si>
  <si>
    <t>L8.12_18B.2Q</t>
  </si>
  <si>
    <t>L8.12_18B.NM</t>
  </si>
  <si>
    <t>L8.12_18B.0F</t>
  </si>
  <si>
    <t>L8.12_18B.MC</t>
  </si>
  <si>
    <t>L8.12_18B.0P</t>
  </si>
  <si>
    <t>L8.12_18B.T9</t>
  </si>
  <si>
    <t>L8.12_18B.ZZ</t>
  </si>
  <si>
    <t>L8.12_20B.53</t>
  </si>
  <si>
    <t>L8.12_20B.AO</t>
  </si>
  <si>
    <t>L8.12_20B.AB</t>
  </si>
  <si>
    <t>L8.12_20B.50</t>
  </si>
  <si>
    <t>L8.12_20B.Z6</t>
  </si>
  <si>
    <t>L8.12_20B.0G</t>
  </si>
  <si>
    <t>L8.12_20B.BG</t>
  </si>
  <si>
    <t>L8.12_20B.0R</t>
  </si>
  <si>
    <t>L8.12_20B.89</t>
  </si>
  <si>
    <t>L8.12_20B.32</t>
  </si>
  <si>
    <t>L8.12_20B.80</t>
  </si>
  <si>
    <t>L8.12_20B.46</t>
  </si>
  <si>
    <t>L8.12_20B.45</t>
  </si>
  <si>
    <t>L8.12_20B.B1</t>
  </si>
  <si>
    <t>L8.12_20B.Z4</t>
  </si>
  <si>
    <t>L8.12_20B.BN</t>
  </si>
  <si>
    <t>L8.12_20B.0C</t>
  </si>
  <si>
    <t>L8.12_20B.0Y</t>
  </si>
  <si>
    <t>L8.12_20B.0L</t>
  </si>
  <si>
    <t>L8.12_20B.87</t>
  </si>
  <si>
    <t>L8.12_20B.CP</t>
  </si>
  <si>
    <t>L8.12_20B.35</t>
  </si>
  <si>
    <t>L8.12_20B.LK</t>
  </si>
  <si>
    <t>L8.12_20B.LB</t>
  </si>
  <si>
    <t>L8.12_20B.LG</t>
  </si>
  <si>
    <t>L8.12_20B.LO</t>
  </si>
  <si>
    <t>L8.12_20B.LC</t>
  </si>
  <si>
    <t>L8.12_20B.LY</t>
  </si>
  <si>
    <t>L8.12_20B.FE</t>
  </si>
  <si>
    <t>L8.12_20B.Z5</t>
  </si>
  <si>
    <t>L8.12_20B.33</t>
  </si>
  <si>
    <t>L8.12_20B.RN</t>
  </si>
  <si>
    <t>L8.12_20B.54</t>
  </si>
  <si>
    <t>L8.12_20B.JB</t>
  </si>
  <si>
    <t>L8.12_20B.S2</t>
  </si>
  <si>
    <t>L8.12_20B.S1</t>
  </si>
  <si>
    <t>L8.12_20B.L2</t>
  </si>
  <si>
    <t>L8.12_20B.L1</t>
  </si>
  <si>
    <t>L8.12_20B.Z1</t>
  </si>
  <si>
    <t>L8.12_20B.0M</t>
  </si>
  <si>
    <t>L8.12_20B.Z2</t>
  </si>
  <si>
    <t>L8.12_20B.51</t>
  </si>
  <si>
    <t>L8.12_20B.0N</t>
  </si>
  <si>
    <t>L8.12_20B.NS</t>
  </si>
  <si>
    <t>L8.12_20B.86</t>
  </si>
  <si>
    <t>L8.12_20B.36</t>
  </si>
  <si>
    <t>L8.12_20B.2F</t>
  </si>
  <si>
    <t>L8.12_20B.90</t>
  </si>
  <si>
    <t>L8.12_20B.68</t>
  </si>
  <si>
    <t>L8.12_20B.27</t>
  </si>
  <si>
    <t>L8.12_20B.61</t>
  </si>
  <si>
    <t>L8.12_20B.81</t>
  </si>
  <si>
    <t>L8.12_20B.0T</t>
  </si>
  <si>
    <t>L8.12_20B.SO</t>
  </si>
  <si>
    <t>L8.12_20B.SY</t>
  </si>
  <si>
    <t>L8.12_20B.SL</t>
  </si>
  <si>
    <t>L8.12_20B.SM</t>
  </si>
  <si>
    <t>L8.12_20B.SN</t>
  </si>
  <si>
    <t>L8.12_20B.SP</t>
  </si>
  <si>
    <t>L8.12_20B.T5</t>
  </si>
  <si>
    <t>L8.12_20B.0S</t>
  </si>
  <si>
    <t>L8.12_20B.52</t>
  </si>
  <si>
    <t>L8.12_20B.77</t>
  </si>
  <si>
    <t>L8.12_20B.Z3</t>
  </si>
  <si>
    <t>L8.12_20B.37</t>
  </si>
  <si>
    <t>L8.12_20B.2A</t>
  </si>
  <si>
    <t>L8.12_20B.T8</t>
  </si>
  <si>
    <t>L8.12_20B.1Q</t>
  </si>
  <si>
    <t>L8.12_20B.2Q</t>
  </si>
  <si>
    <t>L8.12_20B.NM</t>
  </si>
  <si>
    <t>L8.12_20B.0F</t>
  </si>
  <si>
    <t>L8.12_20B.MC</t>
  </si>
  <si>
    <t>L8.12_20B.0P</t>
  </si>
  <si>
    <t>L8.12_20B.T9</t>
  </si>
  <si>
    <t>L8.12_20B.ZZ</t>
  </si>
  <si>
    <t>L8.12_22B.53</t>
  </si>
  <si>
    <t>L8.12_22B.AO</t>
  </si>
  <si>
    <t>L8.12_22B.AB</t>
  </si>
  <si>
    <t>L8.12_22B.50</t>
  </si>
  <si>
    <t>L8.12_22B.Z6</t>
  </si>
  <si>
    <t>L8.12_22B.0G</t>
  </si>
  <si>
    <t>L8.12_22B.BG</t>
  </si>
  <si>
    <t>L8.12_22B.0R</t>
  </si>
  <si>
    <t>L8.12_22B.89</t>
  </si>
  <si>
    <t>L8.12_22B.32</t>
  </si>
  <si>
    <t>L8.12_22B.80</t>
  </si>
  <si>
    <t>L8.12_22B.46</t>
  </si>
  <si>
    <t>L8.12_22B.45</t>
  </si>
  <si>
    <t>L8.12_22B.B1</t>
  </si>
  <si>
    <t>L8.12_22B.Z4</t>
  </si>
  <si>
    <t>L8.12_22B.BN</t>
  </si>
  <si>
    <t>L8.12_22B.0C</t>
  </si>
  <si>
    <t>L8.12_22B.0Y</t>
  </si>
  <si>
    <t>L8.12_22B.0L</t>
  </si>
  <si>
    <t>L8.12_22B.87</t>
  </si>
  <si>
    <t>L8.12_22B.CP</t>
  </si>
  <si>
    <t>L8.12_22B.35</t>
  </si>
  <si>
    <t>L8.12_22B.LK</t>
  </si>
  <si>
    <t>L8.12_22B.LB</t>
  </si>
  <si>
    <t>L8.12_22B.LG</t>
  </si>
  <si>
    <t>L8.12_22B.LO</t>
  </si>
  <si>
    <t>L8.12_22B.LC</t>
  </si>
  <si>
    <t>L8.12_22B.LY</t>
  </si>
  <si>
    <t>L8.12_22B.FE</t>
  </si>
  <si>
    <t>L8.12_22B.Z5</t>
  </si>
  <si>
    <t>L8.12_22B.33</t>
  </si>
  <si>
    <t>L8.12_22B.RN</t>
  </si>
  <si>
    <t>L8.12_22B.54</t>
  </si>
  <si>
    <t>L8.12_22B.JB</t>
  </si>
  <si>
    <t>L8.12_22B.S2</t>
  </si>
  <si>
    <t>L8.12_22B.S1</t>
  </si>
  <si>
    <t>L8.12_22B.L2</t>
  </si>
  <si>
    <t>L8.12_22B.L1</t>
  </si>
  <si>
    <t>L8.12_22B.Z1</t>
  </si>
  <si>
    <t>L8.12_22B.0M</t>
  </si>
  <si>
    <t>L8.12_22B.Z2</t>
  </si>
  <si>
    <t>L8.12_22B.51</t>
  </si>
  <si>
    <t>L8.12_22B.0N</t>
  </si>
  <si>
    <t>L8.12_22B.NS</t>
  </si>
  <si>
    <t>L8.12_22B.86</t>
  </si>
  <si>
    <t>L8.12_22B.36</t>
  </si>
  <si>
    <t>L8.12_22B.2F</t>
  </si>
  <si>
    <t>L8.12_22B.90</t>
  </si>
  <si>
    <t>L8.12_22B.68</t>
  </si>
  <si>
    <t>L8.12_22B.27</t>
  </si>
  <si>
    <t>L8.12_22B.61</t>
  </si>
  <si>
    <t>L8.12_22B.81</t>
  </si>
  <si>
    <t>L8.12_22B.0T</t>
  </si>
  <si>
    <t>L8.12_22B.SO</t>
  </si>
  <si>
    <t>L8.12_22B.SY</t>
  </si>
  <si>
    <t>L8.12_22B.SL</t>
  </si>
  <si>
    <t>L8.12_22B.SM</t>
  </si>
  <si>
    <t>L8.12_22B.SN</t>
  </si>
  <si>
    <t>L8.12_22B.SP</t>
  </si>
  <si>
    <t>L8.12_22B.T5</t>
  </si>
  <si>
    <t>L8.12_22B.0S</t>
  </si>
  <si>
    <t>L8.12_22B.52</t>
  </si>
  <si>
    <t>L8.12_22B.77</t>
  </si>
  <si>
    <t>L8.12_22B.Z3</t>
  </si>
  <si>
    <t>L8.12_22B.37</t>
  </si>
  <si>
    <t>L8.12_22B.2A</t>
  </si>
  <si>
    <t>L8.12_22B.T8</t>
  </si>
  <si>
    <t>L8.12_22B.1Q</t>
  </si>
  <si>
    <t>L8.12_22B.2Q</t>
  </si>
  <si>
    <t>L8.12_22B.NM</t>
  </si>
  <si>
    <t>L8.12_22B.0F</t>
  </si>
  <si>
    <t>L8.12_22B.MC</t>
  </si>
  <si>
    <t>L8.12_22B.0P</t>
  </si>
  <si>
    <t>L8.12_22B.T9</t>
  </si>
  <si>
    <t>L8.12_22B.ZZ</t>
  </si>
  <si>
    <t>L8.12_24B.53</t>
  </si>
  <si>
    <t>L8.12_24B.AO</t>
  </si>
  <si>
    <t>L8.12_24B.AB</t>
  </si>
  <si>
    <t>L8.12_24B.50</t>
  </si>
  <si>
    <t>L8.12_24B.Z6</t>
  </si>
  <si>
    <t>L8.12_24B.0G</t>
  </si>
  <si>
    <t>L8.12_24B.BG</t>
  </si>
  <si>
    <t>L8.12_24B.0R</t>
  </si>
  <si>
    <t>L8.12_24B.89</t>
  </si>
  <si>
    <t>L8.12_24B.32</t>
  </si>
  <si>
    <t>L8.12_24B.80</t>
  </si>
  <si>
    <t>L8.12_24B.46</t>
  </si>
  <si>
    <t>L8.12_24B.45</t>
  </si>
  <si>
    <t>L8.12_24B.B1</t>
  </si>
  <si>
    <t>L8.12_24B.Z4</t>
  </si>
  <si>
    <t>L8.12_24B.BN</t>
  </si>
  <si>
    <t>L8.12_24B.0C</t>
  </si>
  <si>
    <t>L8.12_24B.0Y</t>
  </si>
  <si>
    <t>L8.12_24B.0L</t>
  </si>
  <si>
    <t>L8.12_24B.87</t>
  </si>
  <si>
    <t>L8.12_24B.CP</t>
  </si>
  <si>
    <t>L8.12_24B.35</t>
  </si>
  <si>
    <t>L8.12_24B.LK</t>
  </si>
  <si>
    <t>L8.12_24B.LB</t>
  </si>
  <si>
    <t>L8.12_24B.LG</t>
  </si>
  <si>
    <t>L8.12_24B.LO</t>
  </si>
  <si>
    <t>L8.12_24B.LC</t>
  </si>
  <si>
    <t>L8.12_24B.LY</t>
  </si>
  <si>
    <t>L8.12_24B.FE</t>
  </si>
  <si>
    <t>L8.12_24B.Z5</t>
  </si>
  <si>
    <t>L8.12_24B.33</t>
  </si>
  <si>
    <t>L8.12_24B.RN</t>
  </si>
  <si>
    <t>L8.12_24B.54</t>
  </si>
  <si>
    <t>L8.12_24B.JB</t>
  </si>
  <si>
    <t>L8.12_24B.S2</t>
  </si>
  <si>
    <t>L8.12_24B.S1</t>
  </si>
  <si>
    <t>L8.12_24B.L2</t>
  </si>
  <si>
    <t>L8.12_24B.L1</t>
  </si>
  <si>
    <t>L8.12_24B.Z1</t>
  </si>
  <si>
    <t>L8.12_24B.0M</t>
  </si>
  <si>
    <t>L8.12_24B.Z2</t>
  </si>
  <si>
    <t>L8.12_24B.51</t>
  </si>
  <si>
    <t>L8.12_24B.0N</t>
  </si>
  <si>
    <t>L8.12_24B.NS</t>
  </si>
  <si>
    <t>L8.12_24B.86</t>
  </si>
  <si>
    <t>L8.12_24B.36</t>
  </si>
  <si>
    <t>L8.12_24B.2F</t>
  </si>
  <si>
    <t>L8.12_24B.90</t>
  </si>
  <si>
    <t>L8.12_24B.68</t>
  </si>
  <si>
    <t>L8.12_24B.27</t>
  </si>
  <si>
    <t>L8.12_24B.61</t>
  </si>
  <si>
    <t>L8.12_24B.81</t>
  </si>
  <si>
    <t>L8.12_24B.0T</t>
  </si>
  <si>
    <t>L8.12_24B.SO</t>
  </si>
  <si>
    <t>L8.12_24B.SY</t>
  </si>
  <si>
    <t>L8.12_24B.SL</t>
  </si>
  <si>
    <t>L8.12_24B.SM</t>
  </si>
  <si>
    <t>L8.12_24B.SN</t>
  </si>
  <si>
    <t>L8.12_24B.SP</t>
  </si>
  <si>
    <t>L8.12_24B.T5</t>
  </si>
  <si>
    <t>L8.12_24B.0S</t>
  </si>
  <si>
    <t>L8.12_24B.52</t>
  </si>
  <si>
    <t>L8.12_24B.77</t>
  </si>
  <si>
    <t>L8.12_24B.Z3</t>
  </si>
  <si>
    <t>L8.12_24B.37</t>
  </si>
  <si>
    <t>L8.12_24B.2A</t>
  </si>
  <si>
    <t>L8.12_24B.T8</t>
  </si>
  <si>
    <t>L8.12_24B.1Q</t>
  </si>
  <si>
    <t>L8.12_24B.2Q</t>
  </si>
  <si>
    <t>L8.12_24B.NM</t>
  </si>
  <si>
    <t>L8.12_24B.0F</t>
  </si>
  <si>
    <t>L8.12_24B.MC</t>
  </si>
  <si>
    <t>L8.12_24B.0P</t>
  </si>
  <si>
    <t>L8.12_24B.T9</t>
  </si>
  <si>
    <t>L8.12_24B.ZZ</t>
  </si>
  <si>
    <t>L8.12_26B.53</t>
  </si>
  <si>
    <t>L8.12_26B.AO</t>
  </si>
  <si>
    <t>L8.12_26B.AB</t>
  </si>
  <si>
    <t>L8.12_26B.50</t>
  </si>
  <si>
    <t>L8.12_26B.Z6</t>
  </si>
  <si>
    <t>L8.12_26B.0G</t>
  </si>
  <si>
    <t>L8.12_26B.BG</t>
  </si>
  <si>
    <t>L8.12_26B.0R</t>
  </si>
  <si>
    <t>L8.12_26B.89</t>
  </si>
  <si>
    <t>L8.12_26B.32</t>
  </si>
  <si>
    <t>L8.12_26B.80</t>
  </si>
  <si>
    <t>L8.12_26B.46</t>
  </si>
  <si>
    <t>L8.12_26B.45</t>
  </si>
  <si>
    <t>L8.12_26B.B1</t>
  </si>
  <si>
    <t>L8.12_26B.Z4</t>
  </si>
  <si>
    <t>L8.12_26B.BN</t>
  </si>
  <si>
    <t>L8.12_26B.0C</t>
  </si>
  <si>
    <t>L8.12_26B.0Y</t>
  </si>
  <si>
    <t>L8.12_26B.0L</t>
  </si>
  <si>
    <t>L8.12_26B.87</t>
  </si>
  <si>
    <t>L8.12_26B.CP</t>
  </si>
  <si>
    <t>L8.12_26B.35</t>
  </si>
  <si>
    <t>L8.12_26B.LK</t>
  </si>
  <si>
    <t>L8.12_26B.LB</t>
  </si>
  <si>
    <t>L8.12_26B.LG</t>
  </si>
  <si>
    <t>L8.12_26B.LO</t>
  </si>
  <si>
    <t>L8.12_26B.LC</t>
  </si>
  <si>
    <t>L8.12_26B.LY</t>
  </si>
  <si>
    <t>L8.12_26B.FE</t>
  </si>
  <si>
    <t>L8.12_26B.Z5</t>
  </si>
  <si>
    <t>L8.12_26B.33</t>
  </si>
  <si>
    <t>L8.12_26B.RN</t>
  </si>
  <si>
    <t>L8.12_26B.54</t>
  </si>
  <si>
    <t>L8.12_26B.JB</t>
  </si>
  <si>
    <t>L8.12_26B.S2</t>
  </si>
  <si>
    <t>L8.12_26B.S1</t>
  </si>
  <si>
    <t>L8.12_26B.L2</t>
  </si>
  <si>
    <t>L8.12_26B.L1</t>
  </si>
  <si>
    <t>L8.12_26B.Z1</t>
  </si>
  <si>
    <t>L8.12_26B.0M</t>
  </si>
  <si>
    <t>L8.12_26B.Z2</t>
  </si>
  <si>
    <t>L8.12_26B.51</t>
  </si>
  <si>
    <t>L8.12_26B.0N</t>
  </si>
  <si>
    <t>L8.12_26B.NS</t>
  </si>
  <si>
    <t>L8.12_26B.86</t>
  </si>
  <si>
    <t>L8.12_26B.36</t>
  </si>
  <si>
    <t>L8.12_26B.2F</t>
  </si>
  <si>
    <t>L8.12_26B.90</t>
  </si>
  <si>
    <t>L8.12_26B.68</t>
  </si>
  <si>
    <t>L8.12_26B.27</t>
  </si>
  <si>
    <t>L8.12_26B.61</t>
  </si>
  <si>
    <t>L8.12_26B.81</t>
  </si>
  <si>
    <t>L8.12_26B.0T</t>
  </si>
  <si>
    <t>L8.12_26B.SO</t>
  </si>
  <si>
    <t>L8.12_26B.SY</t>
  </si>
  <si>
    <t>L8.12_26B.SL</t>
  </si>
  <si>
    <t>L8.12_26B.SM</t>
  </si>
  <si>
    <t>L8.12_26B.SN</t>
  </si>
  <si>
    <t>L8.12_26B.SP</t>
  </si>
  <si>
    <t>L8.12_26B.T5</t>
  </si>
  <si>
    <t>L8.12_26B.0S</t>
  </si>
  <si>
    <t>L8.12_26B.52</t>
  </si>
  <si>
    <t>L8.12_26B.77</t>
  </si>
  <si>
    <t>L8.12_26B.Z3</t>
  </si>
  <si>
    <t>L8.12_26B.37</t>
  </si>
  <si>
    <t>L8.12_26B.2A</t>
  </si>
  <si>
    <t>L8.12_26B.T8</t>
  </si>
  <si>
    <t>L8.12_26B.1Q</t>
  </si>
  <si>
    <t>L8.12_26B.2Q</t>
  </si>
  <si>
    <t>L8.12_26B.NM</t>
  </si>
  <si>
    <t>L8.12_26B.0F</t>
  </si>
  <si>
    <t>L8.12_26B.MC</t>
  </si>
  <si>
    <t>L8.12_26B.0P</t>
  </si>
  <si>
    <t>L8.12_26B.T9</t>
  </si>
  <si>
    <t>L8.12_26B.ZZ</t>
  </si>
  <si>
    <t>L8.13_14F.53</t>
  </si>
  <si>
    <t>L8.13_14F.AO</t>
  </si>
  <si>
    <t>L8.13_14F.AB</t>
  </si>
  <si>
    <t>L8.13_14F.50</t>
  </si>
  <si>
    <t>L8.13_14F.Z6</t>
  </si>
  <si>
    <t>L8.13_14F.0G</t>
  </si>
  <si>
    <t>L8.13_14F.BG</t>
  </si>
  <si>
    <t>L8.13_14F.0R</t>
  </si>
  <si>
    <t>L8.13_14F.89</t>
  </si>
  <si>
    <t>L8.13_14F.32</t>
  </si>
  <si>
    <t>L8.13_14F.80</t>
  </si>
  <si>
    <t>L8.13_14F.46</t>
  </si>
  <si>
    <t>L8.13_14F.45</t>
  </si>
  <si>
    <t>L8.13_14F.B1</t>
  </si>
  <si>
    <t>L8.13_14F.Z4</t>
  </si>
  <si>
    <t>L8.13_14F.BN</t>
  </si>
  <si>
    <t>L8.13_14F.0C</t>
  </si>
  <si>
    <t>L8.13_14F.0Y</t>
  </si>
  <si>
    <t>L8.13_14F.0L</t>
  </si>
  <si>
    <t>L8.13_14F.87</t>
  </si>
  <si>
    <t>L8.13_14F.CP</t>
  </si>
  <si>
    <t>L8.13_14F.35</t>
  </si>
  <si>
    <t>L8.13_14F.LK</t>
  </si>
  <si>
    <t>L8.13_14F.LB</t>
  </si>
  <si>
    <t>L8.13_14F.LG</t>
  </si>
  <si>
    <t>L8.13_14F.LO</t>
  </si>
  <si>
    <t>L8.13_14F.LC</t>
  </si>
  <si>
    <t>L8.13_14F.LY</t>
  </si>
  <si>
    <t>L8.13_14F.FE</t>
  </si>
  <si>
    <t>L8.13_14F.Z5</t>
  </si>
  <si>
    <t>L8.13_14F.33</t>
  </si>
  <si>
    <t>L8.13_14F.RN</t>
  </si>
  <si>
    <t>L8.13_14F.54</t>
  </si>
  <si>
    <t>L8.13_14F.JB</t>
  </si>
  <si>
    <t>L8.13_14F.S2</t>
  </si>
  <si>
    <t>L8.13_14F.S1</t>
  </si>
  <si>
    <t>L8.13_14F.L2</t>
  </si>
  <si>
    <t>L8.13_14F.L1</t>
  </si>
  <si>
    <t>L8.13_14F.Z1</t>
  </si>
  <si>
    <t>L8.13_14F.0M</t>
  </si>
  <si>
    <t>L8.13_14F.Z2</t>
  </si>
  <si>
    <t>L8.13_14F.51</t>
  </si>
  <si>
    <t>L8.13_14F.0N</t>
  </si>
  <si>
    <t>L8.13_14F.NS</t>
  </si>
  <si>
    <t>L8.13_14F.86</t>
  </si>
  <si>
    <t>L8.13_14F.36</t>
  </si>
  <si>
    <t>L8.13_14F.2F</t>
  </si>
  <si>
    <t>L8.13_14F.90</t>
  </si>
  <si>
    <t>L8.13_14F.68</t>
  </si>
  <si>
    <t>L8.13_14F.27</t>
  </si>
  <si>
    <t>L8.13_14F.61</t>
  </si>
  <si>
    <t>L8.13_14F.81</t>
  </si>
  <si>
    <t>L8.13_14F.0T</t>
  </si>
  <si>
    <t>L8.13_14F.SO</t>
  </si>
  <si>
    <t>L8.13_14F.SY</t>
  </si>
  <si>
    <t>L8.13_14F.SL</t>
  </si>
  <si>
    <t>L8.13_14F.SM</t>
  </si>
  <si>
    <t>L8.13_14F.SN</t>
  </si>
  <si>
    <t>L8.13_14F.SP</t>
  </si>
  <si>
    <t>L8.13_14F.1V</t>
  </si>
  <si>
    <t>L8.13_14F.T5</t>
  </si>
  <si>
    <t>L8.13_14F.0S</t>
  </si>
  <si>
    <t>L8.13_14F.52</t>
  </si>
  <si>
    <t>L8.13_14F.77</t>
  </si>
  <si>
    <t>L8.13_14F.Z3</t>
  </si>
  <si>
    <t>L8.13_14F.37</t>
  </si>
  <si>
    <t>L8.13_14F.2A</t>
  </si>
  <si>
    <t>L8.13_14F.T8</t>
  </si>
  <si>
    <t>L8.13_14F.1Q</t>
  </si>
  <si>
    <t>L8.13_14F.2Q</t>
  </si>
  <si>
    <t>L8.13_14F.NM</t>
  </si>
  <si>
    <t>L8.13_14F.0F</t>
  </si>
  <si>
    <t>L8.13_14F.MC</t>
  </si>
  <si>
    <t>L8.13_14F.0P</t>
  </si>
  <si>
    <t>L8.13_14F.T9</t>
  </si>
  <si>
    <t>L8.13_14F.ZZ</t>
  </si>
  <si>
    <t>L8.13_14T.53</t>
  </si>
  <si>
    <t>L8.13_14T.AO</t>
  </si>
  <si>
    <t>L8.13_14T.AB</t>
  </si>
  <si>
    <t>L8.13_14T.50</t>
  </si>
  <si>
    <t>L8.13_14T.Z6</t>
  </si>
  <si>
    <t>L8.13_14T.0G</t>
  </si>
  <si>
    <t>L8.13_14T.BG</t>
  </si>
  <si>
    <t>L8.13_14T.0R</t>
  </si>
  <si>
    <t>L8.13_14T.89</t>
  </si>
  <si>
    <t>L8.13_14T.32</t>
  </si>
  <si>
    <t>L8.13_14T.80</t>
  </si>
  <si>
    <t>L8.13_14T.46</t>
  </si>
  <si>
    <t>L8.13_14T.45</t>
  </si>
  <si>
    <t>L8.13_14T.B1</t>
  </si>
  <si>
    <t>L8.13_14T.Z4</t>
  </si>
  <si>
    <t>L8.13_14T.BN</t>
  </si>
  <si>
    <t>L8.13_14T.0C</t>
  </si>
  <si>
    <t>L8.13_14T.0Y</t>
  </si>
  <si>
    <t>L8.13_14T.0L</t>
  </si>
  <si>
    <t>L8.13_14T.87</t>
  </si>
  <si>
    <t>L8.13_14T.CP</t>
  </si>
  <si>
    <t>L8.13_14T.35</t>
  </si>
  <si>
    <t>L8.13_14T.LK</t>
  </si>
  <si>
    <t>L8.13_14T.LB</t>
  </si>
  <si>
    <t>L8.13_14T.LG</t>
  </si>
  <si>
    <t>L8.13_14T.LO</t>
  </si>
  <si>
    <t>L8.13_14T.LC</t>
  </si>
  <si>
    <t>L8.13_14T.LY</t>
  </si>
  <si>
    <t>L8.13_14T.FE</t>
  </si>
  <si>
    <t>L8.13_14T.Z5</t>
  </si>
  <si>
    <t>L8.13_14T.33</t>
  </si>
  <si>
    <t>L8.13_14T.RN</t>
  </si>
  <si>
    <t>L8.13_14T.54</t>
  </si>
  <si>
    <t>L8.13_14T.JB</t>
  </si>
  <si>
    <t>L8.13_14T.S2</t>
  </si>
  <si>
    <t>L8.13_14T.S1</t>
  </si>
  <si>
    <t>L8.13_14T.L2</t>
  </si>
  <si>
    <t>L8.13_14T.L1</t>
  </si>
  <si>
    <t>L8.13_14T.Z1</t>
  </si>
  <si>
    <t>L8.13_14T.0M</t>
  </si>
  <si>
    <t>L8.13_14T.Z2</t>
  </si>
  <si>
    <t>L8.13_14T.51</t>
  </si>
  <si>
    <t>L8.13_14T.0N</t>
  </si>
  <si>
    <t>L8.13_14T.NS</t>
  </si>
  <si>
    <t>L8.13_14T.86</t>
  </si>
  <si>
    <t>L8.13_14T.36</t>
  </si>
  <si>
    <t>L8.13_14T.2F</t>
  </si>
  <si>
    <t>L8.13_14T.90</t>
  </si>
  <si>
    <t>L8.13_14T.68</t>
  </si>
  <si>
    <t>L8.13_14T.27</t>
  </si>
  <si>
    <t>L8.13_14T.61</t>
  </si>
  <si>
    <t>L8.13_14T.81</t>
  </si>
  <si>
    <t>L8.13_14T.0T</t>
  </si>
  <si>
    <t>L8.13_14T.SO</t>
  </si>
  <si>
    <t>L8.13_14T.SY</t>
  </si>
  <si>
    <t>L8.13_14T.SL</t>
  </si>
  <si>
    <t>L8.13_14T.SM</t>
  </si>
  <si>
    <t>L8.13_14T.SN</t>
  </si>
  <si>
    <t>L8.13_14T.SP</t>
  </si>
  <si>
    <t>L8.13_14T.1V</t>
  </si>
  <si>
    <t>L8.13_14T.T5</t>
  </si>
  <si>
    <t>L8.13_14T.0S</t>
  </si>
  <si>
    <t>L8.13_14T.52</t>
  </si>
  <si>
    <t>L8.13_14T.77</t>
  </si>
  <si>
    <t>L8.13_14T.Z3</t>
  </si>
  <si>
    <t>L8.13_14T.37</t>
  </si>
  <si>
    <t>L8.13_14T.2A</t>
  </si>
  <si>
    <t>L8.13_14T.T8</t>
  </si>
  <si>
    <t>L8.13_14T.1Q</t>
  </si>
  <si>
    <t>L8.13_14T.2Q</t>
  </si>
  <si>
    <t>L8.13_14T.NM</t>
  </si>
  <si>
    <t>L8.13_14T.0F</t>
  </si>
  <si>
    <t>L8.13_14T.MC</t>
  </si>
  <si>
    <t>L8.13_14T.0P</t>
  </si>
  <si>
    <t>L8.13_14T.T9</t>
  </si>
  <si>
    <t>L8.13_14T.ZZ</t>
  </si>
  <si>
    <t>L8.13_15F.53</t>
  </si>
  <si>
    <t>L8.13_15F.AO</t>
  </si>
  <si>
    <t>L8.13_15F.AB</t>
  </si>
  <si>
    <t>L8.13_15F.50</t>
  </si>
  <si>
    <t>L8.13_15F.Z6</t>
  </si>
  <si>
    <t>L8.13_15F.0G</t>
  </si>
  <si>
    <t>L8.13_15F.BG</t>
  </si>
  <si>
    <t>L8.13_15F.0R</t>
  </si>
  <si>
    <t>L8.13_15F.89</t>
  </si>
  <si>
    <t>L8.13_15F.32</t>
  </si>
  <si>
    <t>L8.13_15F.80</t>
  </si>
  <si>
    <t>L8.13_15F.46</t>
  </si>
  <si>
    <t>L8.13_15F.45</t>
  </si>
  <si>
    <t>L8.13_15F.B1</t>
  </si>
  <si>
    <t>L8.13_15F.Z4</t>
  </si>
  <si>
    <t>L8.13_15F.BN</t>
  </si>
  <si>
    <t>L8.13_15F.0C</t>
  </si>
  <si>
    <t>L8.13_15F.0Y</t>
  </si>
  <si>
    <t>L8.13_15F.0L</t>
  </si>
  <si>
    <t>L8.13_15F.87</t>
  </si>
  <si>
    <t>L8.13_15F.CP</t>
  </si>
  <si>
    <t>L8.13_15F.35</t>
  </si>
  <si>
    <t>L8.13_15F.LK</t>
  </si>
  <si>
    <t>L8.13_15F.LB</t>
  </si>
  <si>
    <t>L8.13_15F.LG</t>
  </si>
  <si>
    <t>L8.13_15F.LO</t>
  </si>
  <si>
    <t>L8.13_15F.LC</t>
  </si>
  <si>
    <t>L8.13_15F.LY</t>
  </si>
  <si>
    <t>L8.13_15F.FE</t>
  </si>
  <si>
    <t>L8.13_15F.Z5</t>
  </si>
  <si>
    <t>L8.13_15F.33</t>
  </si>
  <si>
    <t>L8.13_15F.RN</t>
  </si>
  <si>
    <t>L8.13_15F.54</t>
  </si>
  <si>
    <t>L8.13_15F.JB</t>
  </si>
  <si>
    <t>L8.13_15F.S2</t>
  </si>
  <si>
    <t>L8.13_15F.S1</t>
  </si>
  <si>
    <t>L8.13_15F.L2</t>
  </si>
  <si>
    <t>L8.13_15F.L1</t>
  </si>
  <si>
    <t>L8.13_15F.Z1</t>
  </si>
  <si>
    <t>L8.13_15F.0M</t>
  </si>
  <si>
    <t>L8.13_15F.Z2</t>
  </si>
  <si>
    <t>L8.13_15F.51</t>
  </si>
  <si>
    <t>L8.13_15F.0N</t>
  </si>
  <si>
    <t>L8.13_15F.NS</t>
  </si>
  <si>
    <t>L8.13_15F.86</t>
  </si>
  <si>
    <t>L8.13_15F.36</t>
  </si>
  <si>
    <t>L8.13_15F.2F</t>
  </si>
  <si>
    <t>L8.13_15F.90</t>
  </si>
  <si>
    <t>L8.13_15F.68</t>
  </si>
  <si>
    <t>L8.13_15F.27</t>
  </si>
  <si>
    <t>L8.13_15F.61</t>
  </si>
  <si>
    <t>L8.13_15F.81</t>
  </si>
  <si>
    <t>L8.13_15F.0T</t>
  </si>
  <si>
    <t>L8.13_15F.SO</t>
  </si>
  <si>
    <t>L8.13_15F.SY</t>
  </si>
  <si>
    <t>L8.13_15F.SL</t>
  </si>
  <si>
    <t>L8.13_15F.SM</t>
  </si>
  <si>
    <t>L8.13_15F.SN</t>
  </si>
  <si>
    <t>L8.13_15F.SP</t>
  </si>
  <si>
    <t>L8.13_15F.1V</t>
  </si>
  <si>
    <t>L8.13_15F.T5</t>
  </si>
  <si>
    <t>L8.13_15F.0S</t>
  </si>
  <si>
    <t>L8.13_15F.52</t>
  </si>
  <si>
    <t>L8.13_15F.77</t>
  </si>
  <si>
    <t>L8.13_15F.Z3</t>
  </si>
  <si>
    <t>L8.13_15F.37</t>
  </si>
  <si>
    <t>L8.13_15F.2A</t>
  </si>
  <si>
    <t>L8.13_15F.T8</t>
  </si>
  <si>
    <t>L8.13_15F.1Q</t>
  </si>
  <si>
    <t>L8.13_15F.2Q</t>
  </si>
  <si>
    <t>L8.13_15F.NM</t>
  </si>
  <si>
    <t>L8.13_15F.0F</t>
  </si>
  <si>
    <t>L8.13_15F.MC</t>
  </si>
  <si>
    <t>L8.13_15F.0P</t>
  </si>
  <si>
    <t>L8.13_15F.T9</t>
  </si>
  <si>
    <t>L8.13_15F.ZZ</t>
  </si>
  <si>
    <t>L8.13_15T.53</t>
  </si>
  <si>
    <t>L8.13_15T.AO</t>
  </si>
  <si>
    <t>L8.13_15T.AB</t>
  </si>
  <si>
    <t>L8.13_15T.50</t>
  </si>
  <si>
    <t>L8.13_15T.Z6</t>
  </si>
  <si>
    <t>L8.13_15T.0G</t>
  </si>
  <si>
    <t>L8.13_15T.BG</t>
  </si>
  <si>
    <t>L8.13_15T.0R</t>
  </si>
  <si>
    <t>L8.13_15T.89</t>
  </si>
  <si>
    <t>L8.13_15T.32</t>
  </si>
  <si>
    <t>L8.13_15T.80</t>
  </si>
  <si>
    <t>L8.13_15T.46</t>
  </si>
  <si>
    <t>L8.13_15T.45</t>
  </si>
  <si>
    <t>L8.13_15T.B1</t>
  </si>
  <si>
    <t>L8.13_15T.Z4</t>
  </si>
  <si>
    <t>L8.13_15T.BN</t>
  </si>
  <si>
    <t>L8.13_15T.0C</t>
  </si>
  <si>
    <t>L8.13_15T.0Y</t>
  </si>
  <si>
    <t>L8.13_15T.0L</t>
  </si>
  <si>
    <t>L8.13_15T.87</t>
  </si>
  <si>
    <t>L8.13_15T.CP</t>
  </si>
  <si>
    <t>L8.13_15T.35</t>
  </si>
  <si>
    <t>L8.13_15T.LK</t>
  </si>
  <si>
    <t>L8.13_15T.LB</t>
  </si>
  <si>
    <t>L8.13_15T.LG</t>
  </si>
  <si>
    <t>L8.13_15T.LO</t>
  </si>
  <si>
    <t>L8.13_15T.LC</t>
  </si>
  <si>
    <t>L8.13_15T.LY</t>
  </si>
  <si>
    <t>L8.13_15T.FE</t>
  </si>
  <si>
    <t>L8.13_15T.Z5</t>
  </si>
  <si>
    <t>L8.13_15T.33</t>
  </si>
  <si>
    <t>L8.13_15T.RN</t>
  </si>
  <si>
    <t>L8.13_15T.54</t>
  </si>
  <si>
    <t>L8.13_15T.JB</t>
  </si>
  <si>
    <t>L8.13_15T.S2</t>
  </si>
  <si>
    <t>L8.13_15T.S1</t>
  </si>
  <si>
    <t>L8.13_15T.L2</t>
  </si>
  <si>
    <t>L8.13_15T.L1</t>
  </si>
  <si>
    <t>L8.13_15T.Z1</t>
  </si>
  <si>
    <t>L8.13_15T.0M</t>
  </si>
  <si>
    <t>L8.13_15T.Z2</t>
  </si>
  <si>
    <t>L8.13_15T.51</t>
  </si>
  <si>
    <t>L8.13_15T.0N</t>
  </si>
  <si>
    <t>L8.13_15T.NS</t>
  </si>
  <si>
    <t>L8.13_15T.86</t>
  </si>
  <si>
    <t>L8.13_15T.36</t>
  </si>
  <si>
    <t>L8.13_15T.2F</t>
  </si>
  <si>
    <t>L8.13_15T.90</t>
  </si>
  <si>
    <t>L8.13_15T.68</t>
  </si>
  <si>
    <t>L8.13_15T.27</t>
  </si>
  <si>
    <t>L8.13_15T.61</t>
  </si>
  <si>
    <t>L8.13_15T.81</t>
  </si>
  <si>
    <t>L8.13_15T.0T</t>
  </si>
  <si>
    <t>L8.13_15T.SO</t>
  </si>
  <si>
    <t>L8.13_15T.SY</t>
  </si>
  <si>
    <t>L8.13_15T.SL</t>
  </si>
  <si>
    <t>L8.13_15T.SM</t>
  </si>
  <si>
    <t>L8.13_15T.SN</t>
  </si>
  <si>
    <t>L8.13_15T.SP</t>
  </si>
  <si>
    <t>L8.13_15T.1V</t>
  </si>
  <si>
    <t>L8.13_15T.T5</t>
  </si>
  <si>
    <t>L8.13_15T.0S</t>
  </si>
  <si>
    <t>L8.13_15T.52</t>
  </si>
  <si>
    <t>L8.13_15T.77</t>
  </si>
  <si>
    <t>L8.13_15T.Z3</t>
  </si>
  <si>
    <t>L8.13_15T.37</t>
  </si>
  <si>
    <t>L8.13_15T.2A</t>
  </si>
  <si>
    <t>L8.13_15T.T8</t>
  </si>
  <si>
    <t>L8.13_15T.1Q</t>
  </si>
  <si>
    <t>L8.13_15T.2Q</t>
  </si>
  <si>
    <t>L8.13_15T.NM</t>
  </si>
  <si>
    <t>L8.13_15T.0F</t>
  </si>
  <si>
    <t>L8.13_15T.MC</t>
  </si>
  <si>
    <t>L8.13_15T.0P</t>
  </si>
  <si>
    <t>L8.13_15T.T9</t>
  </si>
  <si>
    <t>L8.13_15T.ZZ</t>
  </si>
  <si>
    <t>L8.13_16F.53</t>
  </si>
  <si>
    <t>L8.13_16F.AO</t>
  </si>
  <si>
    <t>L8.13_16F.AB</t>
  </si>
  <si>
    <t>L8.13_16F.50</t>
  </si>
  <si>
    <t>L8.13_16F.Z6</t>
  </si>
  <si>
    <t>L8.13_16F.0G</t>
  </si>
  <si>
    <t>L8.13_16F.BG</t>
  </si>
  <si>
    <t>L8.13_16F.0R</t>
  </si>
  <si>
    <t>L8.13_16F.89</t>
  </si>
  <si>
    <t>L8.13_16F.32</t>
  </si>
  <si>
    <t>L8.13_16F.80</t>
  </si>
  <si>
    <t>L8.13_16F.46</t>
  </si>
  <si>
    <t>L8.13_16F.45</t>
  </si>
  <si>
    <t>L8.13_16F.B1</t>
  </si>
  <si>
    <t>L8.13_16F.Z4</t>
  </si>
  <si>
    <t>L8.13_16F.BN</t>
  </si>
  <si>
    <t>L8.13_16F.0C</t>
  </si>
  <si>
    <t>L8.13_16F.0Y</t>
  </si>
  <si>
    <t>L8.13_16F.0L</t>
  </si>
  <si>
    <t>L8.13_16F.87</t>
  </si>
  <si>
    <t>L8.13_16F.CP</t>
  </si>
  <si>
    <t>L8.13_16F.35</t>
  </si>
  <si>
    <t>L8.13_16F.LK</t>
  </si>
  <si>
    <t>L8.13_16F.LB</t>
  </si>
  <si>
    <t>L8.13_16F.LG</t>
  </si>
  <si>
    <t>L8.13_16F.LO</t>
  </si>
  <si>
    <t>L8.13_16F.LC</t>
  </si>
  <si>
    <t>L8.13_16F.LY</t>
  </si>
  <si>
    <t>L8.13_16F.FE</t>
  </si>
  <si>
    <t>L8.13_16F.Z5</t>
  </si>
  <si>
    <t>L8.13_16F.33</t>
  </si>
  <si>
    <t>L8.13_16F.RN</t>
  </si>
  <si>
    <t>L8.13_16F.54</t>
  </si>
  <si>
    <t>L8.13_16F.JB</t>
  </si>
  <si>
    <t>L8.13_16F.S2</t>
  </si>
  <si>
    <t>L8.13_16F.S1</t>
  </si>
  <si>
    <t>L8.13_16F.L2</t>
  </si>
  <si>
    <t>L8.13_16F.L1</t>
  </si>
  <si>
    <t>L8.13_16F.Z1</t>
  </si>
  <si>
    <t>L8.13_16F.0M</t>
  </si>
  <si>
    <t>L8.13_16F.Z2</t>
  </si>
  <si>
    <t>L8.13_16F.51</t>
  </si>
  <si>
    <t>L8.13_16F.0N</t>
  </si>
  <si>
    <t>L8.13_16F.NS</t>
  </si>
  <si>
    <t>L8.13_16F.86</t>
  </si>
  <si>
    <t>L8.13_16F.36</t>
  </si>
  <si>
    <t>L8.13_16F.2F</t>
  </si>
  <si>
    <t>L8.13_16F.90</t>
  </si>
  <si>
    <t>L8.13_16F.68</t>
  </si>
  <si>
    <t>L8.13_16F.27</t>
  </si>
  <si>
    <t>L8.13_16F.61</t>
  </si>
  <si>
    <t>L8.13_16F.81</t>
  </si>
  <si>
    <t>L8.13_16F.0T</t>
  </si>
  <si>
    <t>L8.13_16F.SO</t>
  </si>
  <si>
    <t>L8.13_16F.SY</t>
  </si>
  <si>
    <t>L8.13_16F.SL</t>
  </si>
  <si>
    <t>L8.13_16F.SM</t>
  </si>
  <si>
    <t>L8.13_16F.SN</t>
  </si>
  <si>
    <t>L8.13_16F.SP</t>
  </si>
  <si>
    <t>L8.13_16F.1V</t>
  </si>
  <si>
    <t>L8.13_16F.T5</t>
  </si>
  <si>
    <t>L8.13_16F.0S</t>
  </si>
  <si>
    <t>L8.13_16F.52</t>
  </si>
  <si>
    <t>L8.13_16F.77</t>
  </si>
  <si>
    <t>L8.13_16F.Z3</t>
  </si>
  <si>
    <t>L8.13_16F.37</t>
  </si>
  <si>
    <t>L8.13_16F.2A</t>
  </si>
  <si>
    <t>L8.13_16F.T8</t>
  </si>
  <si>
    <t>L8.13_16F.1Q</t>
  </si>
  <si>
    <t>L8.13_16F.2Q</t>
  </si>
  <si>
    <t>L8.13_16F.NM</t>
  </si>
  <si>
    <t>L8.13_16F.0F</t>
  </si>
  <si>
    <t>L8.13_16F.MC</t>
  </si>
  <si>
    <t>L8.13_16F.0P</t>
  </si>
  <si>
    <t>L8.13_16F.T9</t>
  </si>
  <si>
    <t>L8.13_16F.ZZ</t>
  </si>
  <si>
    <t>L8.13_16T.53</t>
  </si>
  <si>
    <t>L8.13_16T.AO</t>
  </si>
  <si>
    <t>L8.13_16T.AB</t>
  </si>
  <si>
    <t>L8.13_16T.50</t>
  </si>
  <si>
    <t>L8.13_16T.Z6</t>
  </si>
  <si>
    <t>L8.13_16T.0G</t>
  </si>
  <si>
    <t>L8.13_16T.BG</t>
  </si>
  <si>
    <t>L8.13_16T.0R</t>
  </si>
  <si>
    <t>L8.13_16T.89</t>
  </si>
  <si>
    <t>L8.13_16T.32</t>
  </si>
  <si>
    <t>L8.13_16T.80</t>
  </si>
  <si>
    <t>L8.13_16T.46</t>
  </si>
  <si>
    <t>L8.13_16T.45</t>
  </si>
  <si>
    <t>L8.13_16T.B1</t>
  </si>
  <si>
    <t>L8.13_16T.Z4</t>
  </si>
  <si>
    <t>L8.13_16T.BN</t>
  </si>
  <si>
    <t>L8.13_16T.0C</t>
  </si>
  <si>
    <t>L8.13_16T.0Y</t>
  </si>
  <si>
    <t>L8.13_16T.0L</t>
  </si>
  <si>
    <t>L8.13_16T.87</t>
  </si>
  <si>
    <t>L8.13_16T.CP</t>
  </si>
  <si>
    <t>L8.13_16T.35</t>
  </si>
  <si>
    <t>L8.13_16T.LK</t>
  </si>
  <si>
    <t>L8.13_16T.LB</t>
  </si>
  <si>
    <t>L8.13_16T.LG</t>
  </si>
  <si>
    <t>L8.13_16T.LO</t>
  </si>
  <si>
    <t>L8.13_16T.LC</t>
  </si>
  <si>
    <t>L8.13_16T.LY</t>
  </si>
  <si>
    <t>L8.13_16T.FE</t>
  </si>
  <si>
    <t>L8.13_16T.Z5</t>
  </si>
  <si>
    <t>L8.13_16T.33</t>
  </si>
  <si>
    <t>L8.13_16T.RN</t>
  </si>
  <si>
    <t>L8.13_16T.54</t>
  </si>
  <si>
    <t>L8.13_16T.JB</t>
  </si>
  <si>
    <t>L8.13_16T.S2</t>
  </si>
  <si>
    <t>L8.13_16T.S1</t>
  </si>
  <si>
    <t>L8.13_16T.L2</t>
  </si>
  <si>
    <t>L8.13_16T.L1</t>
  </si>
  <si>
    <t>L8.13_16T.Z1</t>
  </si>
  <si>
    <t>L8.13_16T.0M</t>
  </si>
  <si>
    <t>L8.13_16T.Z2</t>
  </si>
  <si>
    <t>L8.13_16T.51</t>
  </si>
  <si>
    <t>L8.13_16T.0N</t>
  </si>
  <si>
    <t>L8.13_16T.NS</t>
  </si>
  <si>
    <t>L8.13_16T.86</t>
  </si>
  <si>
    <t>L8.13_16T.36</t>
  </si>
  <si>
    <t>L8.13_16T.2F</t>
  </si>
  <si>
    <t>L8.13_16T.90</t>
  </si>
  <si>
    <t>L8.13_16T.68</t>
  </si>
  <si>
    <t>L8.13_16T.27</t>
  </si>
  <si>
    <t>L8.13_16T.61</t>
  </si>
  <si>
    <t>L8.13_16T.81</t>
  </si>
  <si>
    <t>L8.13_16T.0T</t>
  </si>
  <si>
    <t>L8.13_16T.SO</t>
  </si>
  <si>
    <t>L8.13_16T.SY</t>
  </si>
  <si>
    <t>L8.13_16T.SL</t>
  </si>
  <si>
    <t>L8.13_16T.SM</t>
  </si>
  <si>
    <t>L8.13_16T.SN</t>
  </si>
  <si>
    <t>L8.13_16T.SP</t>
  </si>
  <si>
    <t>L8.13_16T.1V</t>
  </si>
  <si>
    <t>L8.13_16T.T5</t>
  </si>
  <si>
    <t>L8.13_16T.0S</t>
  </si>
  <si>
    <t>L8.13_16T.52</t>
  </si>
  <si>
    <t>L8.13_16T.77</t>
  </si>
  <si>
    <t>L8.13_16T.Z3</t>
  </si>
  <si>
    <t>L8.13_16T.37</t>
  </si>
  <si>
    <t>L8.13_16T.2A</t>
  </si>
  <si>
    <t>L8.13_16T.T8</t>
  </si>
  <si>
    <t>L8.13_16T.1Q</t>
  </si>
  <si>
    <t>L8.13_16T.2Q</t>
  </si>
  <si>
    <t>L8.13_16T.NM</t>
  </si>
  <si>
    <t>L8.13_16T.0F</t>
  </si>
  <si>
    <t>L8.13_16T.MC</t>
  </si>
  <si>
    <t>L8.13_16T.0P</t>
  </si>
  <si>
    <t>L8.13_16T.T9</t>
  </si>
  <si>
    <t>L8.13_16T.ZZ</t>
  </si>
  <si>
    <t>L8.14_14F.53</t>
  </si>
  <si>
    <t>L8.14_14F.AO</t>
  </si>
  <si>
    <t>L8.14_14F.AB</t>
  </si>
  <si>
    <t>L8.14_14F.50</t>
  </si>
  <si>
    <t>L8.14_14F.Z6</t>
  </si>
  <si>
    <t>L8.14_14F.0G</t>
  </si>
  <si>
    <t>L8.14_14F.BG</t>
  </si>
  <si>
    <t>L8.14_14F.0R</t>
  </si>
  <si>
    <t>L8.14_14F.89</t>
  </si>
  <si>
    <t>L8.14_14F.32</t>
  </si>
  <si>
    <t>L8.14_14F.80</t>
  </si>
  <si>
    <t>L8.14_14F.46</t>
  </si>
  <si>
    <t>L8.14_14F.45</t>
  </si>
  <si>
    <t>L8.14_14F.B1</t>
  </si>
  <si>
    <t>L8.14_14F.Z4</t>
  </si>
  <si>
    <t>L8.14_14F.BN</t>
  </si>
  <si>
    <t>L8.14_14F.0C</t>
  </si>
  <si>
    <t>L8.14_14F.0Y</t>
  </si>
  <si>
    <t>L8.14_14F.0L</t>
  </si>
  <si>
    <t>L8.14_14F.87</t>
  </si>
  <si>
    <t>L8.14_14F.CP</t>
  </si>
  <si>
    <t>L8.14_14F.35</t>
  </si>
  <si>
    <t>L8.14_14F.LK</t>
  </si>
  <si>
    <t>L8.14_14F.LB</t>
  </si>
  <si>
    <t>L8.14_14F.LG</t>
  </si>
  <si>
    <t>L8.14_14F.LO</t>
  </si>
  <si>
    <t>L8.14_14F.LC</t>
  </si>
  <si>
    <t>L8.14_14F.LY</t>
  </si>
  <si>
    <t>L8.14_14F.FE</t>
  </si>
  <si>
    <t>L8.14_14F.Z5</t>
  </si>
  <si>
    <t>L8.14_14F.33</t>
  </si>
  <si>
    <t>L8.14_14F.RN</t>
  </si>
  <si>
    <t>L8.14_14F.54</t>
  </si>
  <si>
    <t>L8.14_14F.JB</t>
  </si>
  <si>
    <t>L8.14_14F.S2</t>
  </si>
  <si>
    <t>L8.14_14F.S1</t>
  </si>
  <si>
    <t>L8.14_14F.L2</t>
  </si>
  <si>
    <t>L8.14_14F.L1</t>
  </si>
  <si>
    <t>L8.14_14F.Z1</t>
  </si>
  <si>
    <t>L8.14_14F.0M</t>
  </si>
  <si>
    <t>L8.14_14F.Z2</t>
  </si>
  <si>
    <t>L8.14_14F.51</t>
  </si>
  <si>
    <t>L8.14_14F.0N</t>
  </si>
  <si>
    <t>L8.14_14F.NS</t>
  </si>
  <si>
    <t>L8.14_14F.86</t>
  </si>
  <si>
    <t>L8.14_14F.36</t>
  </si>
  <si>
    <t>L8.14_14F.2F</t>
  </si>
  <si>
    <t>L8.14_14F.90</t>
  </si>
  <si>
    <t>L8.14_14F.68</t>
  </si>
  <si>
    <t>L8.14_14F.27</t>
  </si>
  <si>
    <t>L8.14_14F.61</t>
  </si>
  <si>
    <t>L8.14_14F.81</t>
  </si>
  <si>
    <t>L8.14_14F.0T</t>
  </si>
  <si>
    <t>L8.14_14F.SO</t>
  </si>
  <si>
    <t>L8.14_14F.SY</t>
  </si>
  <si>
    <t>L8.14_14F.SL</t>
  </si>
  <si>
    <t>L8.14_14F.SM</t>
  </si>
  <si>
    <t>L8.14_14F.SN</t>
  </si>
  <si>
    <t>L8.14_14F.SP</t>
  </si>
  <si>
    <t>L8.14_14F.1V</t>
  </si>
  <si>
    <t>L8.14_14F.T5</t>
  </si>
  <si>
    <t>L8.14_14F.0S</t>
  </si>
  <si>
    <t>L8.14_14F.52</t>
  </si>
  <si>
    <t>L8.14_14F.77</t>
  </si>
  <si>
    <t>L8.14_14F.Z3</t>
  </si>
  <si>
    <t>L8.14_14F.37</t>
  </si>
  <si>
    <t>L8.14_14F.2A</t>
  </si>
  <si>
    <t>L8.14_14F.T8</t>
  </si>
  <si>
    <t>L8.14_14F.1Q</t>
  </si>
  <si>
    <t>L8.14_14F.2Q</t>
  </si>
  <si>
    <t>L8.14_14F.NM</t>
  </si>
  <si>
    <t>L8.14_14F.0F</t>
  </si>
  <si>
    <t>L8.14_14F.MC</t>
  </si>
  <si>
    <t>L8.14_14F.0P</t>
  </si>
  <si>
    <t>L8.14_14F.T9</t>
  </si>
  <si>
    <t>L8.14_14F.ZZ</t>
  </si>
  <si>
    <t>L8.14_14T.53</t>
  </si>
  <si>
    <t>L8.14_14T.AO</t>
  </si>
  <si>
    <t>L8.14_14T.AB</t>
  </si>
  <si>
    <t>L8.14_14T.50</t>
  </si>
  <si>
    <t>L8.14_14T.Z6</t>
  </si>
  <si>
    <t>L8.14_14T.0G</t>
  </si>
  <si>
    <t>L8.14_14T.BG</t>
  </si>
  <si>
    <t>L8.14_14T.0R</t>
  </si>
  <si>
    <t>L8.14_14T.89</t>
  </si>
  <si>
    <t>L8.14_14T.32</t>
  </si>
  <si>
    <t>L8.14_14T.80</t>
  </si>
  <si>
    <t>L8.14_14T.46</t>
  </si>
  <si>
    <t>L8.14_14T.45</t>
  </si>
  <si>
    <t>L8.14_14T.B1</t>
  </si>
  <si>
    <t>L8.14_14T.Z4</t>
  </si>
  <si>
    <t>L8.14_14T.BN</t>
  </si>
  <si>
    <t>L8.14_14T.0C</t>
  </si>
  <si>
    <t>L8.14_14T.0Y</t>
  </si>
  <si>
    <t>L8.14_14T.0L</t>
  </si>
  <si>
    <t>L8.14_14T.87</t>
  </si>
  <si>
    <t>L8.14_14T.CP</t>
  </si>
  <si>
    <t>L8.14_14T.35</t>
  </si>
  <si>
    <t>L8.14_14T.LK</t>
  </si>
  <si>
    <t>L8.14_14T.LB</t>
  </si>
  <si>
    <t>L8.14_14T.LG</t>
  </si>
  <si>
    <t>L8.14_14T.LO</t>
  </si>
  <si>
    <t>L8.14_14T.LC</t>
  </si>
  <si>
    <t>L8.14_14T.LY</t>
  </si>
  <si>
    <t>L8.14_14T.FE</t>
  </si>
  <si>
    <t>L8.14_14T.Z5</t>
  </si>
  <si>
    <t>L8.14_14T.33</t>
  </si>
  <si>
    <t>L8.14_14T.RN</t>
  </si>
  <si>
    <t>L8.14_14T.54</t>
  </si>
  <si>
    <t>L8.14_14T.JB</t>
  </si>
  <si>
    <t>L8.14_14T.S2</t>
  </si>
  <si>
    <t>L8.14_14T.S1</t>
  </si>
  <si>
    <t>L8.14_14T.L2</t>
  </si>
  <si>
    <t>L8.14_14T.L1</t>
  </si>
  <si>
    <t>L8.14_14T.Z1</t>
  </si>
  <si>
    <t>L8.14_14T.0M</t>
  </si>
  <si>
    <t>L8.14_14T.Z2</t>
  </si>
  <si>
    <t>L8.14_14T.51</t>
  </si>
  <si>
    <t>L8.14_14T.0N</t>
  </si>
  <si>
    <t>L8.14_14T.NS</t>
  </si>
  <si>
    <t>L8.14_14T.86</t>
  </si>
  <si>
    <t>L8.14_14T.36</t>
  </si>
  <si>
    <t>L8.14_14T.2F</t>
  </si>
  <si>
    <t>L8.14_14T.90</t>
  </si>
  <si>
    <t>L8.14_14T.68</t>
  </si>
  <si>
    <t>L8.14_14T.27</t>
  </si>
  <si>
    <t>L8.14_14T.61</t>
  </si>
  <si>
    <t>L8.14_14T.81</t>
  </si>
  <si>
    <t>L8.14_14T.0T</t>
  </si>
  <si>
    <t>L8.14_14T.SO</t>
  </si>
  <si>
    <t>L8.14_14T.SY</t>
  </si>
  <si>
    <t>L8.14_14T.SL</t>
  </si>
  <si>
    <t>L8.14_14T.SM</t>
  </si>
  <si>
    <t>L8.14_14T.SN</t>
  </si>
  <si>
    <t>L8.14_14T.SP</t>
  </si>
  <si>
    <t>L8.14_14T.1V</t>
  </si>
  <si>
    <t>L8.14_14T.T5</t>
  </si>
  <si>
    <t>L8.14_14T.0S</t>
  </si>
  <si>
    <t>L8.14_14T.52</t>
  </si>
  <si>
    <t>L8.14_14T.77</t>
  </si>
  <si>
    <t>L8.14_14T.Z3</t>
  </si>
  <si>
    <t>L8.14_14T.37</t>
  </si>
  <si>
    <t>L8.14_14T.2A</t>
  </si>
  <si>
    <t>L8.14_14T.T8</t>
  </si>
  <si>
    <t>L8.14_14T.1Q</t>
  </si>
  <si>
    <t>L8.14_14T.2Q</t>
  </si>
  <si>
    <t>L8.14_14T.NM</t>
  </si>
  <si>
    <t>L8.14_14T.0F</t>
  </si>
  <si>
    <t>L8.14_14T.MC</t>
  </si>
  <si>
    <t>L8.14_14T.0P</t>
  </si>
  <si>
    <t>L8.14_14T.T9</t>
  </si>
  <si>
    <t>L8.14_14T.ZZ</t>
  </si>
  <si>
    <t>L8.14_15F.53</t>
  </si>
  <si>
    <t>L8.14_15F.AO</t>
  </si>
  <si>
    <t>L8.14_15F.AB</t>
  </si>
  <si>
    <t>L8.14_15F.50</t>
  </si>
  <si>
    <t>L8.14_15F.Z6</t>
  </si>
  <si>
    <t>L8.14_15F.0G</t>
  </si>
  <si>
    <t>L8.14_15F.BG</t>
  </si>
  <si>
    <t>L8.14_15F.0R</t>
  </si>
  <si>
    <t>L8.14_15F.89</t>
  </si>
  <si>
    <t>L8.14_15F.32</t>
  </si>
  <si>
    <t>L8.14_15F.80</t>
  </si>
  <si>
    <t>L8.14_15F.46</t>
  </si>
  <si>
    <t>L8.14_15F.45</t>
  </si>
  <si>
    <t>L8.14_15F.B1</t>
  </si>
  <si>
    <t>L8.14_15F.Z4</t>
  </si>
  <si>
    <t>L8.14_15F.BN</t>
  </si>
  <si>
    <t>L8.14_15F.0C</t>
  </si>
  <si>
    <t>L8.14_15F.0Y</t>
  </si>
  <si>
    <t>L8.14_15F.0L</t>
  </si>
  <si>
    <t>L8.14_15F.87</t>
  </si>
  <si>
    <t>L8.14_15F.CP</t>
  </si>
  <si>
    <t>L8.14_15F.35</t>
  </si>
  <si>
    <t>L8.14_15F.LK</t>
  </si>
  <si>
    <t>L8.14_15F.LB</t>
  </si>
  <si>
    <t>L8.14_15F.LG</t>
  </si>
  <si>
    <t>L8.14_15F.LO</t>
  </si>
  <si>
    <t>L8.14_15F.LC</t>
  </si>
  <si>
    <t>L8.14_15F.LY</t>
  </si>
  <si>
    <t>L8.14_15F.FE</t>
  </si>
  <si>
    <t>L8.14_15F.Z5</t>
  </si>
  <si>
    <t>L8.14_15F.33</t>
  </si>
  <si>
    <t>L8.14_15F.RN</t>
  </si>
  <si>
    <t>L8.14_15F.54</t>
  </si>
  <si>
    <t>L8.14_15F.JB</t>
  </si>
  <si>
    <t>L8.14_15F.S2</t>
  </si>
  <si>
    <t>L8.14_15F.S1</t>
  </si>
  <si>
    <t>L8.14_15F.L2</t>
  </si>
  <si>
    <t>L8.14_15F.L1</t>
  </si>
  <si>
    <t>L8.14_15F.Z1</t>
  </si>
  <si>
    <t>L8.14_15F.0M</t>
  </si>
  <si>
    <t>L8.14_15F.Z2</t>
  </si>
  <si>
    <t>L8.14_15F.51</t>
  </si>
  <si>
    <t>L8.14_15F.0N</t>
  </si>
  <si>
    <t>L8.14_15F.NS</t>
  </si>
  <si>
    <t>L8.14_15F.86</t>
  </si>
  <si>
    <t>L8.14_15F.36</t>
  </si>
  <si>
    <t>L8.14_15F.2F</t>
  </si>
  <si>
    <t>L8.14_15F.90</t>
  </si>
  <si>
    <t>L8.14_15F.68</t>
  </si>
  <si>
    <t>L8.14_15F.27</t>
  </si>
  <si>
    <t>L8.14_15F.61</t>
  </si>
  <si>
    <t>L8.14_15F.81</t>
  </si>
  <si>
    <t>L8.14_15F.0T</t>
  </si>
  <si>
    <t>L8.14_15F.SO</t>
  </si>
  <si>
    <t>L8.14_15F.SY</t>
  </si>
  <si>
    <t>L8.14_15F.SL</t>
  </si>
  <si>
    <t>L8.14_15F.SM</t>
  </si>
  <si>
    <t>L8.14_15F.SN</t>
  </si>
  <si>
    <t>L8.14_15F.SP</t>
  </si>
  <si>
    <t>L8.14_15F.1V</t>
  </si>
  <si>
    <t>L8.14_15F.T5</t>
  </si>
  <si>
    <t>L8.14_15F.0S</t>
  </si>
  <si>
    <t>L8.14_15F.52</t>
  </si>
  <si>
    <t>L8.14_15F.77</t>
  </si>
  <si>
    <t>L8.14_15F.Z3</t>
  </si>
  <si>
    <t>L8.14_15F.37</t>
  </si>
  <si>
    <t>L8.14_15F.2A</t>
  </si>
  <si>
    <t>L8.14_15F.T8</t>
  </si>
  <si>
    <t>L8.14_15F.1Q</t>
  </si>
  <si>
    <t>L8.14_15F.2Q</t>
  </si>
  <si>
    <t>L8.14_15F.NM</t>
  </si>
  <si>
    <t>L8.14_15F.0F</t>
  </si>
  <si>
    <t>L8.14_15F.MC</t>
  </si>
  <si>
    <t>L8.14_15F.0P</t>
  </si>
  <si>
    <t>L8.14_15F.T9</t>
  </si>
  <si>
    <t>L8.14_15F.ZZ</t>
  </si>
  <si>
    <t>L8.14_15T.53</t>
  </si>
  <si>
    <t>L8.14_15T.AO</t>
  </si>
  <si>
    <t>L8.14_15T.AB</t>
  </si>
  <si>
    <t>L8.14_15T.50</t>
  </si>
  <si>
    <t>L8.14_15T.Z6</t>
  </si>
  <si>
    <t>L8.14_15T.0G</t>
  </si>
  <si>
    <t>L8.14_15T.BG</t>
  </si>
  <si>
    <t>L8.14_15T.0R</t>
  </si>
  <si>
    <t>L8.14_15T.89</t>
  </si>
  <si>
    <t>L8.14_15T.32</t>
  </si>
  <si>
    <t>L8.14_15T.80</t>
  </si>
  <si>
    <t>L8.14_15T.46</t>
  </si>
  <si>
    <t>L8.14_15T.45</t>
  </si>
  <si>
    <t>L8.14_15T.B1</t>
  </si>
  <si>
    <t>L8.14_15T.Z4</t>
  </si>
  <si>
    <t>L8.14_15T.BN</t>
  </si>
  <si>
    <t>L8.14_15T.0C</t>
  </si>
  <si>
    <t>L8.14_15T.0Y</t>
  </si>
  <si>
    <t>L8.14_15T.0L</t>
  </si>
  <si>
    <t>L8.14_15T.87</t>
  </si>
  <si>
    <t>L8.14_15T.CP</t>
  </si>
  <si>
    <t>L8.14_15T.35</t>
  </si>
  <si>
    <t>L8.14_15T.LK</t>
  </si>
  <si>
    <t>L8.14_15T.LB</t>
  </si>
  <si>
    <t>L8.14_15T.LG</t>
  </si>
  <si>
    <t>L8.14_15T.LO</t>
  </si>
  <si>
    <t>L8.14_15T.LC</t>
  </si>
  <si>
    <t>L8.14_15T.LY</t>
  </si>
  <si>
    <t>L8.14_15T.FE</t>
  </si>
  <si>
    <t>L8.14_15T.Z5</t>
  </si>
  <si>
    <t>L8.14_15T.33</t>
  </si>
  <si>
    <t>L8.14_15T.RN</t>
  </si>
  <si>
    <t>L8.14_15T.54</t>
  </si>
  <si>
    <t>L8.14_15T.JB</t>
  </si>
  <si>
    <t>L8.14_15T.S2</t>
  </si>
  <si>
    <t>L8.14_15T.S1</t>
  </si>
  <si>
    <t>L8.14_15T.L2</t>
  </si>
  <si>
    <t>L8.14_15T.L1</t>
  </si>
  <si>
    <t>L8.14_15T.Z1</t>
  </si>
  <si>
    <t>L8.14_15T.0M</t>
  </si>
  <si>
    <t>L8.14_15T.Z2</t>
  </si>
  <si>
    <t>L8.14_15T.51</t>
  </si>
  <si>
    <t>L8.14_15T.0N</t>
  </si>
  <si>
    <t>L8.14_15T.NS</t>
  </si>
  <si>
    <t>L8.14_15T.86</t>
  </si>
  <si>
    <t>L8.14_15T.36</t>
  </si>
  <si>
    <t>L8.14_15T.2F</t>
  </si>
  <si>
    <t>L8.14_15T.90</t>
  </si>
  <si>
    <t>L8.14_15T.68</t>
  </si>
  <si>
    <t>L8.14_15T.27</t>
  </si>
  <si>
    <t>L8.14_15T.61</t>
  </si>
  <si>
    <t>L8.14_15T.81</t>
  </si>
  <si>
    <t>L8.14_15T.0T</t>
  </si>
  <si>
    <t>L8.14_15T.SO</t>
  </si>
  <si>
    <t>L8.14_15T.SY</t>
  </si>
  <si>
    <t>L8.14_15T.SL</t>
  </si>
  <si>
    <t>L8.14_15T.SM</t>
  </si>
  <si>
    <t>L8.14_15T.SN</t>
  </si>
  <si>
    <t>L8.14_15T.SP</t>
  </si>
  <si>
    <t>L8.14_15T.1V</t>
  </si>
  <si>
    <t>L8.14_15T.T5</t>
  </si>
  <si>
    <t>L8.14_15T.0S</t>
  </si>
  <si>
    <t>L8.14_15T.52</t>
  </si>
  <si>
    <t>L8.14_15T.77</t>
  </si>
  <si>
    <t>L8.14_15T.Z3</t>
  </si>
  <si>
    <t>L8.14_15T.37</t>
  </si>
  <si>
    <t>L8.14_15T.2A</t>
  </si>
  <si>
    <t>L8.14_15T.T8</t>
  </si>
  <si>
    <t>L8.14_15T.1Q</t>
  </si>
  <si>
    <t>L8.14_15T.2Q</t>
  </si>
  <si>
    <t>L8.14_15T.NM</t>
  </si>
  <si>
    <t>L8.14_15T.0F</t>
  </si>
  <si>
    <t>L8.14_15T.MC</t>
  </si>
  <si>
    <t>L8.14_15T.0P</t>
  </si>
  <si>
    <t>L8.14_15T.T9</t>
  </si>
  <si>
    <t>L8.14_15T.ZZ</t>
  </si>
  <si>
    <t>L8.14_16F.53</t>
  </si>
  <si>
    <t>L8.14_16F.AO</t>
  </si>
  <si>
    <t>L8.14_16F.AB</t>
  </si>
  <si>
    <t>L8.14_16F.50</t>
  </si>
  <si>
    <t>L8.14_16F.Z6</t>
  </si>
  <si>
    <t>L8.14_16F.0G</t>
  </si>
  <si>
    <t>L8.14_16F.BG</t>
  </si>
  <si>
    <t>L8.14_16F.0R</t>
  </si>
  <si>
    <t>L8.14_16F.89</t>
  </si>
  <si>
    <t>L8.14_16F.32</t>
  </si>
  <si>
    <t>L8.14_16F.80</t>
  </si>
  <si>
    <t>L8.14_16F.46</t>
  </si>
  <si>
    <t>L8.14_16F.45</t>
  </si>
  <si>
    <t>L8.14_16F.B1</t>
  </si>
  <si>
    <t>L8.14_16F.Z4</t>
  </si>
  <si>
    <t>L8.14_16F.BN</t>
  </si>
  <si>
    <t>L8.14_16F.0C</t>
  </si>
  <si>
    <t>L8.14_16F.0Y</t>
  </si>
  <si>
    <t>L8.14_16F.0L</t>
  </si>
  <si>
    <t>L8.14_16F.87</t>
  </si>
  <si>
    <t>L8.14_16F.CP</t>
  </si>
  <si>
    <t>L8.14_16F.35</t>
  </si>
  <si>
    <t>L8.14_16F.LK</t>
  </si>
  <si>
    <t>L8.14_16F.LB</t>
  </si>
  <si>
    <t>L8.14_16F.LG</t>
  </si>
  <si>
    <t>L8.14_16F.LO</t>
  </si>
  <si>
    <t>L8.14_16F.LC</t>
  </si>
  <si>
    <t>L8.14_16F.LY</t>
  </si>
  <si>
    <t>L8.14_16F.FE</t>
  </si>
  <si>
    <t>L8.14_16F.Z5</t>
  </si>
  <si>
    <t>L8.14_16F.33</t>
  </si>
  <si>
    <t>L8.14_16F.RN</t>
  </si>
  <si>
    <t>L8.14_16F.54</t>
  </si>
  <si>
    <t>L8.14_16F.JB</t>
  </si>
  <si>
    <t>L8.14_16F.S2</t>
  </si>
  <si>
    <t>L8.14_16F.S1</t>
  </si>
  <si>
    <t>L8.14_16F.L2</t>
  </si>
  <si>
    <t>L8.14_16F.L1</t>
  </si>
  <si>
    <t>L8.14_16F.Z1</t>
  </si>
  <si>
    <t>L8.14_16F.0M</t>
  </si>
  <si>
    <t>L8.14_16F.Z2</t>
  </si>
  <si>
    <t>L8.14_16F.51</t>
  </si>
  <si>
    <t>L8.14_16F.0N</t>
  </si>
  <si>
    <t>L8.14_16F.NS</t>
  </si>
  <si>
    <t>L8.14_16F.86</t>
  </si>
  <si>
    <t>L8.14_16F.36</t>
  </si>
  <si>
    <t>L8.14_16F.2F</t>
  </si>
  <si>
    <t>L8.14_16F.90</t>
  </si>
  <si>
    <t>L8.14_16F.68</t>
  </si>
  <si>
    <t>L8.14_16F.27</t>
  </si>
  <si>
    <t>L8.14_16F.61</t>
  </si>
  <si>
    <t>L8.14_16F.81</t>
  </si>
  <si>
    <t>L8.14_16F.0T</t>
  </si>
  <si>
    <t>L8.14_16F.SO</t>
  </si>
  <si>
    <t>L8.14_16F.SY</t>
  </si>
  <si>
    <t>L8.14_16F.SL</t>
  </si>
  <si>
    <t>L8.14_16F.SM</t>
  </si>
  <si>
    <t>L8.14_16F.SN</t>
  </si>
  <si>
    <t>L8.14_16F.SP</t>
  </si>
  <si>
    <t>L8.14_16F.1V</t>
  </si>
  <si>
    <t>L8.14_16F.T5</t>
  </si>
  <si>
    <t>L8.14_16F.0S</t>
  </si>
  <si>
    <t>L8.14_16F.52</t>
  </si>
  <si>
    <t>L8.14_16F.77</t>
  </si>
  <si>
    <t>L8.14_16F.Z3</t>
  </si>
  <si>
    <t>L8.14_16F.37</t>
  </si>
  <si>
    <t>L8.14_16F.2A</t>
  </si>
  <si>
    <t>L8.14_16F.T8</t>
  </si>
  <si>
    <t>L8.14_16F.1Q</t>
  </si>
  <si>
    <t>L8.14_16F.2Q</t>
  </si>
  <si>
    <t>L8.14_16F.NM</t>
  </si>
  <si>
    <t>L8.14_16F.0F</t>
  </si>
  <si>
    <t>L8.14_16F.MC</t>
  </si>
  <si>
    <t>L8.14_16F.0P</t>
  </si>
  <si>
    <t>L8.14_16F.T9</t>
  </si>
  <si>
    <t>L8.14_16F.ZZ</t>
  </si>
  <si>
    <t>L8.14_16T.53</t>
  </si>
  <si>
    <t>L8.14_16T.AO</t>
  </si>
  <si>
    <t>L8.14_16T.AB</t>
  </si>
  <si>
    <t>L8.14_16T.50</t>
  </si>
  <si>
    <t>L8.14_16T.Z6</t>
  </si>
  <si>
    <t>L8.14_16T.0G</t>
  </si>
  <si>
    <t>L8.14_16T.BG</t>
  </si>
  <si>
    <t>L8.14_16T.0R</t>
  </si>
  <si>
    <t>L8.14_16T.89</t>
  </si>
  <si>
    <t>L8.14_16T.32</t>
  </si>
  <si>
    <t>L8.14_16T.80</t>
  </si>
  <si>
    <t>L8.14_16T.46</t>
  </si>
  <si>
    <t>L8.14_16T.45</t>
  </si>
  <si>
    <t>L8.14_16T.B1</t>
  </si>
  <si>
    <t>L8.14_16T.Z4</t>
  </si>
  <si>
    <t>L8.14_16T.BN</t>
  </si>
  <si>
    <t>L8.14_16T.0C</t>
  </si>
  <si>
    <t>L8.14_16T.0Y</t>
  </si>
  <si>
    <t>L8.14_16T.0L</t>
  </si>
  <si>
    <t>L8.14_16T.87</t>
  </si>
  <si>
    <t>L8.14_16T.CP</t>
  </si>
  <si>
    <t>L8.14_16T.35</t>
  </si>
  <si>
    <t>L8.14_16T.LK</t>
  </si>
  <si>
    <t>L8.14_16T.LB</t>
  </si>
  <si>
    <t>L8.14_16T.LG</t>
  </si>
  <si>
    <t>L8.14_16T.LO</t>
  </si>
  <si>
    <t>L8.14_16T.LC</t>
  </si>
  <si>
    <t>L8.14_16T.LY</t>
  </si>
  <si>
    <t>L8.14_16T.FE</t>
  </si>
  <si>
    <t>L8.14_16T.Z5</t>
  </si>
  <si>
    <t>L8.14_16T.33</t>
  </si>
  <si>
    <t>L8.14_16T.RN</t>
  </si>
  <si>
    <t>L8.14_16T.54</t>
  </si>
  <si>
    <t>L8.14_16T.JB</t>
  </si>
  <si>
    <t>L8.14_16T.S2</t>
  </si>
  <si>
    <t>L8.14_16T.S1</t>
  </si>
  <si>
    <t>L8.14_16T.L2</t>
  </si>
  <si>
    <t>L8.14_16T.L1</t>
  </si>
  <si>
    <t>L8.14_16T.Z1</t>
  </si>
  <si>
    <t>L8.14_16T.0M</t>
  </si>
  <si>
    <t>L8.14_16T.Z2</t>
  </si>
  <si>
    <t>L8.14_16T.51</t>
  </si>
  <si>
    <t>L8.14_16T.0N</t>
  </si>
  <si>
    <t>L8.14_16T.NS</t>
  </si>
  <si>
    <t>L8.14_16T.86</t>
  </si>
  <si>
    <t>L8.14_16T.36</t>
  </si>
  <si>
    <t>L8.14_16T.2F</t>
  </si>
  <si>
    <t>L8.14_16T.90</t>
  </si>
  <si>
    <t>L8.14_16T.68</t>
  </si>
  <si>
    <t>L8.14_16T.27</t>
  </si>
  <si>
    <t>L8.14_16T.61</t>
  </si>
  <si>
    <t>L8.14_16T.81</t>
  </si>
  <si>
    <t>L8.14_16T.0T</t>
  </si>
  <si>
    <t>L8.14_16T.SO</t>
  </si>
  <si>
    <t>L8.14_16T.SY</t>
  </si>
  <si>
    <t>L8.14_16T.SL</t>
  </si>
  <si>
    <t>L8.14_16T.SM</t>
  </si>
  <si>
    <t>L8.14_16T.SN</t>
  </si>
  <si>
    <t>L8.14_16T.SP</t>
  </si>
  <si>
    <t>L8.14_16T.1V</t>
  </si>
  <si>
    <t>L8.14_16T.T5</t>
  </si>
  <si>
    <t>L8.14_16T.0S</t>
  </si>
  <si>
    <t>L8.14_16T.52</t>
  </si>
  <si>
    <t>L8.14_16T.77</t>
  </si>
  <si>
    <t>L8.14_16T.Z3</t>
  </si>
  <si>
    <t>L8.14_16T.37</t>
  </si>
  <si>
    <t>L8.14_16T.2A</t>
  </si>
  <si>
    <t>L8.14_16T.T8</t>
  </si>
  <si>
    <t>L8.14_16T.1Q</t>
  </si>
  <si>
    <t>L8.14_16T.2Q</t>
  </si>
  <si>
    <t>L8.14_16T.NM</t>
  </si>
  <si>
    <t>L8.14_16T.0F</t>
  </si>
  <si>
    <t>L8.14_16T.MC</t>
  </si>
  <si>
    <t>L8.14_16T.0P</t>
  </si>
  <si>
    <t>L8.14_16T.T9</t>
  </si>
  <si>
    <t>L8.14_16T.ZZ</t>
  </si>
  <si>
    <t>L8.14_18B.53</t>
  </si>
  <si>
    <t>L8.14_18B.AO</t>
  </si>
  <si>
    <t>L8.14_18B.AB</t>
  </si>
  <si>
    <t>L8.14_18B.50</t>
  </si>
  <si>
    <t>L8.14_18B.Z6</t>
  </si>
  <si>
    <t>L8.14_18B.0G</t>
  </si>
  <si>
    <t>L8.14_18B.BG</t>
  </si>
  <si>
    <t>L8.14_18B.0R</t>
  </si>
  <si>
    <t>L8.14_18B.89</t>
  </si>
  <si>
    <t>L8.14_18B.32</t>
  </si>
  <si>
    <t>L8.14_18B.80</t>
  </si>
  <si>
    <t>L8.14_18B.46</t>
  </si>
  <si>
    <t>L8.14_18B.45</t>
  </si>
  <si>
    <t>L8.14_18B.B1</t>
  </si>
  <si>
    <t>L8.14_18B.Z4</t>
  </si>
  <si>
    <t>L8.14_18B.BN</t>
  </si>
  <si>
    <t>L8.14_18B.0C</t>
  </si>
  <si>
    <t>L8.14_18B.0Y</t>
  </si>
  <si>
    <t>L8.14_18B.0L</t>
  </si>
  <si>
    <t>L8.14_18B.87</t>
  </si>
  <si>
    <t>L8.14_18B.CP</t>
  </si>
  <si>
    <t>L8.14_18B.35</t>
  </si>
  <si>
    <t>L8.14_18B.LK</t>
  </si>
  <si>
    <t>L8.14_18B.LB</t>
  </si>
  <si>
    <t>L8.14_18B.LG</t>
  </si>
  <si>
    <t>L8.14_18B.LO</t>
  </si>
  <si>
    <t>L8.14_18B.LC</t>
  </si>
  <si>
    <t>L8.14_18B.LY</t>
  </si>
  <si>
    <t>L8.14_18B.FE</t>
  </si>
  <si>
    <t>L8.14_18B.Z5</t>
  </si>
  <si>
    <t>L8.14_18B.33</t>
  </si>
  <si>
    <t>L8.14_18B.RN</t>
  </si>
  <si>
    <t>L8.14_18B.54</t>
  </si>
  <si>
    <t>L8.14_18B.JB</t>
  </si>
  <si>
    <t>L8.14_18B.S2</t>
  </si>
  <si>
    <t>L8.14_18B.S1</t>
  </si>
  <si>
    <t>L8.14_18B.L2</t>
  </si>
  <si>
    <t>L8.14_18B.L1</t>
  </si>
  <si>
    <t>L8.14_18B.Z1</t>
  </si>
  <si>
    <t>L8.14_18B.0M</t>
  </si>
  <si>
    <t>L8.14_18B.Z2</t>
  </si>
  <si>
    <t>L8.14_18B.51</t>
  </si>
  <si>
    <t>L8.14_18B.0N</t>
  </si>
  <si>
    <t>L8.14_18B.NS</t>
  </si>
  <si>
    <t>L8.14_18B.86</t>
  </si>
  <si>
    <t>L8.14_18B.36</t>
  </si>
  <si>
    <t>L8.14_18B.2F</t>
  </si>
  <si>
    <t>L8.14_18B.90</t>
  </si>
  <si>
    <t>L8.14_18B.68</t>
  </si>
  <si>
    <t>L8.14_18B.27</t>
  </si>
  <si>
    <t>L8.14_18B.61</t>
  </si>
  <si>
    <t>L8.14_18B.81</t>
  </si>
  <si>
    <t>L8.14_18B.0T</t>
  </si>
  <si>
    <t>L8.14_18B.SO</t>
  </si>
  <si>
    <t>L8.14_18B.SY</t>
  </si>
  <si>
    <t>L8.14_18B.SL</t>
  </si>
  <si>
    <t>L8.14_18B.SM</t>
  </si>
  <si>
    <t>L8.14_18B.SN</t>
  </si>
  <si>
    <t>L8.14_18B.SP</t>
  </si>
  <si>
    <t>L8.14_18B.1V</t>
  </si>
  <si>
    <t>L8.14_18B.T5</t>
  </si>
  <si>
    <t>L8.14_18B.0S</t>
  </si>
  <si>
    <t>L8.14_18B.52</t>
  </si>
  <si>
    <t>L8.14_18B.77</t>
  </si>
  <si>
    <t>L8.14_18B.Z3</t>
  </si>
  <si>
    <t>L8.14_18B.37</t>
  </si>
  <si>
    <t>L8.14_18B.2A</t>
  </si>
  <si>
    <t>L8.14_18B.T8</t>
  </si>
  <si>
    <t>L8.14_18B.1Q</t>
  </si>
  <si>
    <t>L8.14_18B.2Q</t>
  </si>
  <si>
    <t>L8.14_18B.NM</t>
  </si>
  <si>
    <t>L8.14_18B.0F</t>
  </si>
  <si>
    <t>L8.14_18B.MC</t>
  </si>
  <si>
    <t>L8.14_18B.0P</t>
  </si>
  <si>
    <t>L8.14_18B.T9</t>
  </si>
  <si>
    <t>L8.14_18B.ZZ</t>
  </si>
  <si>
    <t>L8.14_20B.53</t>
  </si>
  <si>
    <t>L8.14_20B.AO</t>
  </si>
  <si>
    <t>L8.14_20B.AB</t>
  </si>
  <si>
    <t>L8.14_20B.50</t>
  </si>
  <si>
    <t>L8.14_20B.Z6</t>
  </si>
  <si>
    <t>L8.14_20B.0G</t>
  </si>
  <si>
    <t>L8.14_20B.BG</t>
  </si>
  <si>
    <t>L8.14_20B.0R</t>
  </si>
  <si>
    <t>L8.14_20B.89</t>
  </si>
  <si>
    <t>L8.14_20B.32</t>
  </si>
  <si>
    <t>L8.14_20B.80</t>
  </si>
  <si>
    <t>L8.14_20B.46</t>
  </si>
  <si>
    <t>L8.14_20B.45</t>
  </si>
  <si>
    <t>L8.14_20B.B1</t>
  </si>
  <si>
    <t>L8.14_20B.Z4</t>
  </si>
  <si>
    <t>L8.14_20B.BN</t>
  </si>
  <si>
    <t>L8.14_20B.0C</t>
  </si>
  <si>
    <t>L8.14_20B.0Y</t>
  </si>
  <si>
    <t>L8.14_20B.0L</t>
  </si>
  <si>
    <t>L8.14_20B.87</t>
  </si>
  <si>
    <t>L8.14_20B.CP</t>
  </si>
  <si>
    <t>L8.14_20B.35</t>
  </si>
  <si>
    <t>L8.14_20B.LK</t>
  </si>
  <si>
    <t>L8.14_20B.LB</t>
  </si>
  <si>
    <t>L8.14_20B.LG</t>
  </si>
  <si>
    <t>L8.14_20B.LO</t>
  </si>
  <si>
    <t>L8.14_20B.LC</t>
  </si>
  <si>
    <t>L8.14_20B.LY</t>
  </si>
  <si>
    <t>L8.14_20B.FE</t>
  </si>
  <si>
    <t>L8.14_20B.Z5</t>
  </si>
  <si>
    <t>L8.14_20B.33</t>
  </si>
  <si>
    <t>L8.14_20B.RN</t>
  </si>
  <si>
    <t>L8.14_20B.54</t>
  </si>
  <si>
    <t>L8.14_20B.JB</t>
  </si>
  <si>
    <t>L8.14_20B.S2</t>
  </si>
  <si>
    <t>L8.14_20B.S1</t>
  </si>
  <si>
    <t>L8.14_20B.L2</t>
  </si>
  <si>
    <t>L8.14_20B.L1</t>
  </si>
  <si>
    <t>L8.14_20B.Z1</t>
  </si>
  <si>
    <t>L8.14_20B.0M</t>
  </si>
  <si>
    <t>L8.14_20B.Z2</t>
  </si>
  <si>
    <t>L8.14_20B.51</t>
  </si>
  <si>
    <t>L8.14_20B.0N</t>
  </si>
  <si>
    <t>L8.14_20B.NS</t>
  </si>
  <si>
    <t>L8.14_20B.86</t>
  </si>
  <si>
    <t>L8.14_20B.36</t>
  </si>
  <si>
    <t>L8.14_20B.2F</t>
  </si>
  <si>
    <t>L8.14_20B.90</t>
  </si>
  <si>
    <t>L8.14_20B.68</t>
  </si>
  <si>
    <t>L8.14_20B.27</t>
  </si>
  <si>
    <t>L8.14_20B.61</t>
  </si>
  <si>
    <t>L8.14_20B.81</t>
  </si>
  <si>
    <t>L8.14_20B.0T</t>
  </si>
  <si>
    <t>L8.14_20B.SO</t>
  </si>
  <si>
    <t>L8.14_20B.SY</t>
  </si>
  <si>
    <t>L8.14_20B.SL</t>
  </si>
  <si>
    <t>L8.14_20B.SM</t>
  </si>
  <si>
    <t>L8.14_20B.SN</t>
  </si>
  <si>
    <t>L8.14_20B.SP</t>
  </si>
  <si>
    <t>L8.14_20B.1V</t>
  </si>
  <si>
    <t>L8.14_20B.T5</t>
  </si>
  <si>
    <t>L8.14_20B.0S</t>
  </si>
  <si>
    <t>L8.14_20B.52</t>
  </si>
  <si>
    <t>L8.14_20B.77</t>
  </si>
  <si>
    <t>L8.14_20B.Z3</t>
  </si>
  <si>
    <t>L8.14_20B.37</t>
  </si>
  <si>
    <t>L8.14_20B.2A</t>
  </si>
  <si>
    <t>L8.14_20B.T8</t>
  </si>
  <si>
    <t>L8.14_20B.1Q</t>
  </si>
  <si>
    <t>L8.14_20B.2Q</t>
  </si>
  <si>
    <t>L8.14_20B.NM</t>
  </si>
  <si>
    <t>L8.14_20B.0F</t>
  </si>
  <si>
    <t>L8.14_20B.MC</t>
  </si>
  <si>
    <t>L8.14_20B.0P</t>
  </si>
  <si>
    <t>L8.14_20B.T9</t>
  </si>
  <si>
    <t>L8.14_20B.ZZ</t>
  </si>
  <si>
    <t>L8.14_22B.53</t>
  </si>
  <si>
    <t>L8.14_22B.AO</t>
  </si>
  <si>
    <t>L8.14_22B.AB</t>
  </si>
  <si>
    <t>L8.14_22B.50</t>
  </si>
  <si>
    <t>L8.14_22B.Z6</t>
  </si>
  <si>
    <t>L8.14_22B.0G</t>
  </si>
  <si>
    <t>L8.14_22B.BG</t>
  </si>
  <si>
    <t>L8.14_22B.0R</t>
  </si>
  <si>
    <t>L8.14_22B.89</t>
  </si>
  <si>
    <t>L8.14_22B.32</t>
  </si>
  <si>
    <t>L8.14_22B.80</t>
  </si>
  <si>
    <t>L8.14_22B.46</t>
  </si>
  <si>
    <t>L8.14_22B.45</t>
  </si>
  <si>
    <t>L8.14_22B.B1</t>
  </si>
  <si>
    <t>L8.14_22B.Z4</t>
  </si>
  <si>
    <t>L8.14_22B.BN</t>
  </si>
  <si>
    <t>L8.14_22B.0C</t>
  </si>
  <si>
    <t>L8.14_22B.0Y</t>
  </si>
  <si>
    <t>L8.14_22B.0L</t>
  </si>
  <si>
    <t>L8.14_22B.87</t>
  </si>
  <si>
    <t>L8.14_22B.CP</t>
  </si>
  <si>
    <t>L8.14_22B.35</t>
  </si>
  <si>
    <t>L8.14_22B.LK</t>
  </si>
  <si>
    <t>L8.14_22B.LB</t>
  </si>
  <si>
    <t>L8.14_22B.LG</t>
  </si>
  <si>
    <t>L8.14_22B.LO</t>
  </si>
  <si>
    <t>L8.14_22B.LC</t>
  </si>
  <si>
    <t>L8.14_22B.LY</t>
  </si>
  <si>
    <t>L8.14_22B.FE</t>
  </si>
  <si>
    <t>L8.14_22B.Z5</t>
  </si>
  <si>
    <t>L8.14_22B.33</t>
  </si>
  <si>
    <t>L8.14_22B.RN</t>
  </si>
  <si>
    <t>L8.14_22B.54</t>
  </si>
  <si>
    <t>L8.14_22B.JB</t>
  </si>
  <si>
    <t>L8.14_22B.S2</t>
  </si>
  <si>
    <t>L8.14_22B.S1</t>
  </si>
  <si>
    <t>L8.14_22B.L2</t>
  </si>
  <si>
    <t>L8.14_22B.L1</t>
  </si>
  <si>
    <t>L8.14_22B.Z1</t>
  </si>
  <si>
    <t>L8.14_22B.0M</t>
  </si>
  <si>
    <t>L8.14_22B.Z2</t>
  </si>
  <si>
    <t>L8.14_22B.51</t>
  </si>
  <si>
    <t>L8.14_22B.0N</t>
  </si>
  <si>
    <t>L8.14_22B.NS</t>
  </si>
  <si>
    <t>L8.14_22B.86</t>
  </si>
  <si>
    <t>L8.14_22B.36</t>
  </si>
  <si>
    <t>L8.14_22B.2F</t>
  </si>
  <si>
    <t>L8.14_22B.90</t>
  </si>
  <si>
    <t>L8.14_22B.68</t>
  </si>
  <si>
    <t>L8.14_22B.27</t>
  </si>
  <si>
    <t>L8.14_22B.61</t>
  </si>
  <si>
    <t>L8.14_22B.81</t>
  </si>
  <si>
    <t>L8.14_22B.0T</t>
  </si>
  <si>
    <t>L8.14_22B.SO</t>
  </si>
  <si>
    <t>L8.14_22B.SY</t>
  </si>
  <si>
    <t>L8.14_22B.SL</t>
  </si>
  <si>
    <t>L8.14_22B.SM</t>
  </si>
  <si>
    <t>L8.14_22B.SN</t>
  </si>
  <si>
    <t>L8.14_22B.SP</t>
  </si>
  <si>
    <t>L8.14_22B.1V</t>
  </si>
  <si>
    <t>L8.14_22B.T5</t>
  </si>
  <si>
    <t>L8.14_22B.0S</t>
  </si>
  <si>
    <t>L8.14_22B.52</t>
  </si>
  <si>
    <t>L8.14_22B.77</t>
  </si>
  <si>
    <t>L8.14_22B.Z3</t>
  </si>
  <si>
    <t>L8.14_22B.37</t>
  </si>
  <si>
    <t>L8.14_22B.2A</t>
  </si>
  <si>
    <t>L8.14_22B.T8</t>
  </si>
  <si>
    <t>L8.14_22B.1Q</t>
  </si>
  <si>
    <t>L8.14_22B.2Q</t>
  </si>
  <si>
    <t>L8.14_22B.NM</t>
  </si>
  <si>
    <t>L8.14_22B.0F</t>
  </si>
  <si>
    <t>L8.14_22B.MC</t>
  </si>
  <si>
    <t>L8.14_22B.0P</t>
  </si>
  <si>
    <t>L8.14_22B.T9</t>
  </si>
  <si>
    <t>L8.14_22B.ZZ</t>
  </si>
  <si>
    <t>L8.14_24B.53</t>
  </si>
  <si>
    <t>L8.14_24B.AO</t>
  </si>
  <si>
    <t>L8.14_24B.AB</t>
  </si>
  <si>
    <t>L8.14_24B.50</t>
  </si>
  <si>
    <t>L8.14_24B.Z6</t>
  </si>
  <si>
    <t>L8.14_24B.0G</t>
  </si>
  <si>
    <t>L8.14_24B.BG</t>
  </si>
  <si>
    <t>L8.14_24B.0R</t>
  </si>
  <si>
    <t>L8.14_24B.89</t>
  </si>
  <si>
    <t>L8.14_24B.32</t>
  </si>
  <si>
    <t>L8.14_24B.80</t>
  </si>
  <si>
    <t>L8.14_24B.46</t>
  </si>
  <si>
    <t>L8.14_24B.45</t>
  </si>
  <si>
    <t>L8.14_24B.B1</t>
  </si>
  <si>
    <t>L8.14_24B.Z4</t>
  </si>
  <si>
    <t>L8.14_24B.BN</t>
  </si>
  <si>
    <t>L8.14_24B.0C</t>
  </si>
  <si>
    <t>L8.14_24B.0Y</t>
  </si>
  <si>
    <t>L8.14_24B.0L</t>
  </si>
  <si>
    <t>L8.14_24B.87</t>
  </si>
  <si>
    <t>L8.14_24B.CP</t>
  </si>
  <si>
    <t>L8.14_24B.35</t>
  </si>
  <si>
    <t>L8.14_24B.LK</t>
  </si>
  <si>
    <t>L8.14_24B.LB</t>
  </si>
  <si>
    <t>L8.14_24B.LG</t>
  </si>
  <si>
    <t>L8.14_24B.LO</t>
  </si>
  <si>
    <t>L8.14_24B.LC</t>
  </si>
  <si>
    <t>L8.14_24B.LY</t>
  </si>
  <si>
    <t>L8.14_24B.FE</t>
  </si>
  <si>
    <t>L8.14_24B.Z5</t>
  </si>
  <si>
    <t>L8.14_24B.33</t>
  </si>
  <si>
    <t>L8.14_24B.RN</t>
  </si>
  <si>
    <t>L8.14_24B.54</t>
  </si>
  <si>
    <t>L8.14_24B.JB</t>
  </si>
  <si>
    <t>L8.14_24B.S2</t>
  </si>
  <si>
    <t>L8.14_24B.S1</t>
  </si>
  <si>
    <t>L8.14_24B.L2</t>
  </si>
  <si>
    <t>L8.14_24B.L1</t>
  </si>
  <si>
    <t>L8.14_24B.Z1</t>
  </si>
  <si>
    <t>L8.14_24B.0M</t>
  </si>
  <si>
    <t>L8.14_24B.Z2</t>
  </si>
  <si>
    <t>L8.14_24B.51</t>
  </si>
  <si>
    <t>L8.14_24B.0N</t>
  </si>
  <si>
    <t>L8.14_24B.NS</t>
  </si>
  <si>
    <t>L8.14_24B.86</t>
  </si>
  <si>
    <t>L8.14_24B.36</t>
  </si>
  <si>
    <t>L8.14_24B.2F</t>
  </si>
  <si>
    <t>L8.14_24B.90</t>
  </si>
  <si>
    <t>L8.14_24B.68</t>
  </si>
  <si>
    <t>L8.14_24B.27</t>
  </si>
  <si>
    <t>L8.14_24B.61</t>
  </si>
  <si>
    <t>L8.14_24B.81</t>
  </si>
  <si>
    <t>L8.14_24B.0T</t>
  </si>
  <si>
    <t>L8.14_24B.SO</t>
  </si>
  <si>
    <t>L8.14_24B.SY</t>
  </si>
  <si>
    <t>L8.14_24B.SL</t>
  </si>
  <si>
    <t>L8.14_24B.SM</t>
  </si>
  <si>
    <t>L8.14_24B.SN</t>
  </si>
  <si>
    <t>L8.14_24B.SP</t>
  </si>
  <si>
    <t>L8.14_24B.1V</t>
  </si>
  <si>
    <t>L8.14_24B.T5</t>
  </si>
  <si>
    <t>L8.14_24B.0S</t>
  </si>
  <si>
    <t>L8.14_24B.52</t>
  </si>
  <si>
    <t>L8.14_24B.77</t>
  </si>
  <si>
    <t>L8.14_24B.Z3</t>
  </si>
  <si>
    <t>L8.14_24B.37</t>
  </si>
  <si>
    <t>L8.14_24B.2A</t>
  </si>
  <si>
    <t>L8.14_24B.T8</t>
  </si>
  <si>
    <t>L8.14_24B.1Q</t>
  </si>
  <si>
    <t>L8.14_24B.2Q</t>
  </si>
  <si>
    <t>L8.14_24B.NM</t>
  </si>
  <si>
    <t>L8.14_24B.0F</t>
  </si>
  <si>
    <t>L8.14_24B.MC</t>
  </si>
  <si>
    <t>L8.14_24B.0P</t>
  </si>
  <si>
    <t>L8.14_24B.T9</t>
  </si>
  <si>
    <t>L8.14_24B.ZZ</t>
  </si>
  <si>
    <t>L8.14_26B.53</t>
  </si>
  <si>
    <t>L8.14_26B.AO</t>
  </si>
  <si>
    <t>L8.14_26B.AB</t>
  </si>
  <si>
    <t>L8.14_26B.50</t>
  </si>
  <si>
    <t>L8.14_26B.Z6</t>
  </si>
  <si>
    <t>L8.14_26B.0G</t>
  </si>
  <si>
    <t>L8.14_26B.BG</t>
  </si>
  <si>
    <t>L8.14_26B.0R</t>
  </si>
  <si>
    <t>L8.14_26B.89</t>
  </si>
  <si>
    <t>L8.14_26B.32</t>
  </si>
  <si>
    <t>L8.14_26B.80</t>
  </si>
  <si>
    <t>L8.14_26B.46</t>
  </si>
  <si>
    <t>L8.14_26B.45</t>
  </si>
  <si>
    <t>L8.14_26B.B1</t>
  </si>
  <si>
    <t>L8.14_26B.Z4</t>
  </si>
  <si>
    <t>L8.14_26B.BN</t>
  </si>
  <si>
    <t>L8.14_26B.0C</t>
  </si>
  <si>
    <t>L8.14_26B.0Y</t>
  </si>
  <si>
    <t>L8.14_26B.0L</t>
  </si>
  <si>
    <t>L8.14_26B.87</t>
  </si>
  <si>
    <t>L8.14_26B.CP</t>
  </si>
  <si>
    <t>L8.14_26B.35</t>
  </si>
  <si>
    <t>L8.14_26B.LK</t>
  </si>
  <si>
    <t>L8.14_26B.LB</t>
  </si>
  <si>
    <t>L8.14_26B.LG</t>
  </si>
  <si>
    <t>L8.14_26B.LO</t>
  </si>
  <si>
    <t>L8.14_26B.LC</t>
  </si>
  <si>
    <t>L8.14_26B.LY</t>
  </si>
  <si>
    <t>L8.14_26B.FE</t>
  </si>
  <si>
    <t>L8.14_26B.Z5</t>
  </si>
  <si>
    <t>L8.14_26B.33</t>
  </si>
  <si>
    <t>L8.14_26B.RN</t>
  </si>
  <si>
    <t>L8.14_26B.54</t>
  </si>
  <si>
    <t>L8.14_26B.JB</t>
  </si>
  <si>
    <t>L8.14_26B.S2</t>
  </si>
  <si>
    <t>L8.14_26B.S1</t>
  </si>
  <si>
    <t>L8.14_26B.L2</t>
  </si>
  <si>
    <t>L8.14_26B.L1</t>
  </si>
  <si>
    <t>L8.14_26B.Z1</t>
  </si>
  <si>
    <t>L8.14_26B.0M</t>
  </si>
  <si>
    <t>L8.14_26B.Z2</t>
  </si>
  <si>
    <t>L8.14_26B.51</t>
  </si>
  <si>
    <t>L8.14_26B.0N</t>
  </si>
  <si>
    <t>L8.14_26B.NS</t>
  </si>
  <si>
    <t>L8.14_26B.86</t>
  </si>
  <si>
    <t>L8.14_26B.36</t>
  </si>
  <si>
    <t>L8.14_26B.2F</t>
  </si>
  <si>
    <t>L8.14_26B.90</t>
  </si>
  <si>
    <t>L8.14_26B.68</t>
  </si>
  <si>
    <t>L8.14_26B.27</t>
  </si>
  <si>
    <t>L8.14_26B.61</t>
  </si>
  <si>
    <t>L8.14_26B.81</t>
  </si>
  <si>
    <t>L8.14_26B.0T</t>
  </si>
  <si>
    <t>L8.14_26B.SO</t>
  </si>
  <si>
    <t>L8.14_26B.SY</t>
  </si>
  <si>
    <t>L8.14_26B.SL</t>
  </si>
  <si>
    <t>L8.14_26B.SM</t>
  </si>
  <si>
    <t>L8.14_26B.SN</t>
  </si>
  <si>
    <t>L8.14_26B.SP</t>
  </si>
  <si>
    <t>L8.14_26B.1V</t>
  </si>
  <si>
    <t>L8.14_26B.T5</t>
  </si>
  <si>
    <t>L8.14_26B.0S</t>
  </si>
  <si>
    <t>L8.14_26B.52</t>
  </si>
  <si>
    <t>L8.14_26B.77</t>
  </si>
  <si>
    <t>L8.14_26B.Z3</t>
  </si>
  <si>
    <t>L8.14_26B.37</t>
  </si>
  <si>
    <t>L8.14_26B.2A</t>
  </si>
  <si>
    <t>L8.14_26B.T8</t>
  </si>
  <si>
    <t>L8.14_26B.1Q</t>
  </si>
  <si>
    <t>L8.14_26B.2Q</t>
  </si>
  <si>
    <t>L8.14_26B.NM</t>
  </si>
  <si>
    <t>L8.14_26B.0F</t>
  </si>
  <si>
    <t>L8.14_26B.MC</t>
  </si>
  <si>
    <t>L8.14_26B.0P</t>
  </si>
  <si>
    <t>L8.14_26B.T9</t>
  </si>
  <si>
    <t>L8.14_26B.ZZ</t>
  </si>
  <si>
    <t>L8.14_28B.AO</t>
  </si>
  <si>
    <t>L8.14_28B.50</t>
  </si>
  <si>
    <t>L8.14_28B.Z6</t>
  </si>
  <si>
    <t>L8.14_28B.0G</t>
  </si>
  <si>
    <t>L8.14_28B.BG</t>
  </si>
  <si>
    <t>L8.14_28B.0R</t>
  </si>
  <si>
    <t>L8.14_28B.89</t>
  </si>
  <si>
    <t>L8.14_28B.32</t>
  </si>
  <si>
    <t>L8.14_28B.80</t>
  </si>
  <si>
    <t>L8.14_28B.46</t>
  </si>
  <si>
    <t>L8.14_28B.45</t>
  </si>
  <si>
    <t>L8.14_28B.B1</t>
  </si>
  <si>
    <t>L8.14_28B.Z4</t>
  </si>
  <si>
    <t>L8.14_28B.0C</t>
  </si>
  <si>
    <t>L8.14_28B.0Y</t>
  </si>
  <si>
    <t>L8.14_28B.0L</t>
  </si>
  <si>
    <t>L8.14_28B.87</t>
  </si>
  <si>
    <t>L8.14_28B.CP</t>
  </si>
  <si>
    <t>L8.14_28B.35</t>
  </si>
  <si>
    <t>L8.14_28B.LK</t>
  </si>
  <si>
    <t>L8.14_28B.LB</t>
  </si>
  <si>
    <t>L8.14_28B.LG</t>
  </si>
  <si>
    <t>L8.14_28B.LO</t>
  </si>
  <si>
    <t>L8.14_28B.LC</t>
  </si>
  <si>
    <t>L8.14_28B.LY</t>
  </si>
  <si>
    <t>L8.14_28B.Z5</t>
  </si>
  <si>
    <t>L8.14_28B.33</t>
  </si>
  <si>
    <t>L8.14_28B.54</t>
  </si>
  <si>
    <t>L8.14_28B.JB</t>
  </si>
  <si>
    <t>L8.14_28B.S2</t>
  </si>
  <si>
    <t>L8.14_28B.S1</t>
  </si>
  <si>
    <t>L8.14_28B.L2</t>
  </si>
  <si>
    <t>L8.14_28B.L1</t>
  </si>
  <si>
    <t>L8.14_28B.Z1</t>
  </si>
  <si>
    <t>L8.14_28B.0M</t>
  </si>
  <si>
    <t>L8.14_28B.Z2</t>
  </si>
  <si>
    <t>L8.14_28B.51</t>
  </si>
  <si>
    <t>L8.14_28B.0N</t>
  </si>
  <si>
    <t>L8.14_28B.NS</t>
  </si>
  <si>
    <t>L8.14_28B.86</t>
  </si>
  <si>
    <t>L8.14_28B.36</t>
  </si>
  <si>
    <t>L8.14_28B.2F</t>
  </si>
  <si>
    <t>L8.14_28B.90</t>
  </si>
  <si>
    <t>L8.14_28B.27</t>
  </si>
  <si>
    <t>L8.14_28B.61</t>
  </si>
  <si>
    <t>L8.14_28B.81</t>
  </si>
  <si>
    <t>L8.14_28B.0T</t>
  </si>
  <si>
    <t>L8.14_28B.SO</t>
  </si>
  <si>
    <t>L8.14_28B.SY</t>
  </si>
  <si>
    <t>L8.14_28B.SL</t>
  </si>
  <si>
    <t>L8.14_28B.SM</t>
  </si>
  <si>
    <t>L8.14_28B.SN</t>
  </si>
  <si>
    <t>L8.14_28B.SP</t>
  </si>
  <si>
    <t>L8.14_28B.T5</t>
  </si>
  <si>
    <t>L8.14_28B.0S</t>
  </si>
  <si>
    <t>L8.14_28B.52</t>
  </si>
  <si>
    <t>L8.14_28B.77</t>
  </si>
  <si>
    <t>L8.14_28B.Z3</t>
  </si>
  <si>
    <t>L8.14_28B.37</t>
  </si>
  <si>
    <t>L8.14_28B.2A</t>
  </si>
  <si>
    <t>L8.14_28B.T8</t>
  </si>
  <si>
    <t>L8.14_28B.1Q</t>
  </si>
  <si>
    <t>L8.14_28B.2Q</t>
  </si>
  <si>
    <t>L8.14_28B.NM</t>
  </si>
  <si>
    <t>L8.14_28B.0F</t>
  </si>
  <si>
    <t>L8.14_28B.MC</t>
  </si>
  <si>
    <t>L8.14_28B.0P</t>
  </si>
  <si>
    <t>L8.14_28B.T9</t>
  </si>
  <si>
    <t>L8.14_28B.ZZ</t>
  </si>
  <si>
    <t>L8.15_16F.53</t>
  </si>
  <si>
    <t>L8.15_16F.AO</t>
  </si>
  <si>
    <t>L8.15_16F.AB</t>
  </si>
  <si>
    <t>L8.15_16F.50</t>
  </si>
  <si>
    <t>L8.15_16F.Z6</t>
  </si>
  <si>
    <t>L8.15_16F.0G</t>
  </si>
  <si>
    <t>L8.15_16F.BG</t>
  </si>
  <si>
    <t>L8.15_16F.0R</t>
  </si>
  <si>
    <t>L8.15_16F.89</t>
  </si>
  <si>
    <t>L8.15_16F.32</t>
  </si>
  <si>
    <t>L8.15_16F.80</t>
  </si>
  <si>
    <t>L8.15_16F.46</t>
  </si>
  <si>
    <t>L8.15_16F.45</t>
  </si>
  <si>
    <t>L8.15_16F.B1</t>
  </si>
  <si>
    <t>L8.15_16F.Z4</t>
  </si>
  <si>
    <t>L8.15_16F.BN</t>
  </si>
  <si>
    <t>L8.15_16F.0C</t>
  </si>
  <si>
    <t>L8.15_16F.0Y</t>
  </si>
  <si>
    <t>L8.15_16F.0L</t>
  </si>
  <si>
    <t>L8.15_16F.87</t>
  </si>
  <si>
    <t>L8.15_16F.CP</t>
  </si>
  <si>
    <t>L8.15_16F.35</t>
  </si>
  <si>
    <t>L8.15_16F.LK</t>
  </si>
  <si>
    <t>L8.15_16F.LB</t>
  </si>
  <si>
    <t>L8.15_16F.LG</t>
  </si>
  <si>
    <t>L8.15_16F.LO</t>
  </si>
  <si>
    <t>L8.15_16F.LC</t>
  </si>
  <si>
    <t>L8.15_16F.LY</t>
  </si>
  <si>
    <t>L8.15_16F.FE</t>
  </si>
  <si>
    <t>L8.15_16F.Z5</t>
  </si>
  <si>
    <t>L8.15_16F.33</t>
  </si>
  <si>
    <t>L8.15_16F.RN</t>
  </si>
  <si>
    <t>L8.15_16F.54</t>
  </si>
  <si>
    <t>L8.15_16F.JB</t>
  </si>
  <si>
    <t>L8.15_16F.S2</t>
  </si>
  <si>
    <t>L8.15_16F.S1</t>
  </si>
  <si>
    <t>L8.15_16F.L2</t>
  </si>
  <si>
    <t>L8.15_16F.L1</t>
  </si>
  <si>
    <t>L8.15_16F.Z1</t>
  </si>
  <si>
    <t>L8.15_16F.0M</t>
  </si>
  <si>
    <t>L8.15_16F.Z2</t>
  </si>
  <si>
    <t>L8.15_16F.51</t>
  </si>
  <si>
    <t>L8.15_16F.0N</t>
  </si>
  <si>
    <t>L8.15_16F.NS</t>
  </si>
  <si>
    <t>L8.15_16F.86</t>
  </si>
  <si>
    <t>L8.15_16F.36</t>
  </si>
  <si>
    <t>L8.15_16F.2F</t>
  </si>
  <si>
    <t>L8.15_16F.90</t>
  </si>
  <si>
    <t>L8.15_16F.68</t>
  </si>
  <si>
    <t>L8.15_16F.27</t>
  </si>
  <si>
    <t>L8.15_16F.61</t>
  </si>
  <si>
    <t>L8.15_16F.81</t>
  </si>
  <si>
    <t>L8.15_16F.0T</t>
  </si>
  <si>
    <t>L8.15_16F.SO</t>
  </si>
  <si>
    <t>L8.15_16F.SY</t>
  </si>
  <si>
    <t>L8.15_16F.SL</t>
  </si>
  <si>
    <t>L8.15_16F.SM</t>
  </si>
  <si>
    <t>L8.15_16F.SN</t>
  </si>
  <si>
    <t>L8.15_16F.SP</t>
  </si>
  <si>
    <t>L8.15_16F.1V</t>
  </si>
  <si>
    <t>L8.15_16F.T5</t>
  </si>
  <si>
    <t>L8.15_16F.0S</t>
  </si>
  <si>
    <t>L8.15_16F.52</t>
  </si>
  <si>
    <t>L8.15_16F.77</t>
  </si>
  <si>
    <t>L8.15_16F.Z3</t>
  </si>
  <si>
    <t>L8.15_16F.37</t>
  </si>
  <si>
    <t>L8.15_16F.2A</t>
  </si>
  <si>
    <t>L8.15_16F.T8</t>
  </si>
  <si>
    <t>L8.15_16F.1Q</t>
  </si>
  <si>
    <t>L8.15_16F.2Q</t>
  </si>
  <si>
    <t>L8.15_16F.NM</t>
  </si>
  <si>
    <t>L8.15_16F.0F</t>
  </si>
  <si>
    <t>L8.15_16F.MC</t>
  </si>
  <si>
    <t>L8.15_16F.0P</t>
  </si>
  <si>
    <t>L8.15_16F.T9</t>
  </si>
  <si>
    <t>L8.15_16F.ZZ</t>
  </si>
  <si>
    <t>L8.15_16T.53</t>
  </si>
  <si>
    <t>L8.15_16T.AO</t>
  </si>
  <si>
    <t>L8.15_16T.AB</t>
  </si>
  <si>
    <t>L8.15_16T.50</t>
  </si>
  <si>
    <t>L8.15_16T.Z6</t>
  </si>
  <si>
    <t>L8.15_16T.0G</t>
  </si>
  <si>
    <t>L8.15_16T.BG</t>
  </si>
  <si>
    <t>L8.15_16T.0R</t>
  </si>
  <si>
    <t>L8.15_16T.89</t>
  </si>
  <si>
    <t>L8.15_16T.32</t>
  </si>
  <si>
    <t>L8.15_16T.80</t>
  </si>
  <si>
    <t>L8.15_16T.46</t>
  </si>
  <si>
    <t>L8.15_16T.45</t>
  </si>
  <si>
    <t>L8.15_16T.B1</t>
  </si>
  <si>
    <t>L8.15_16T.Z4</t>
  </si>
  <si>
    <t>L8.15_16T.BN</t>
  </si>
  <si>
    <t>L8.15_16T.0C</t>
  </si>
  <si>
    <t>L8.15_16T.0Y</t>
  </si>
  <si>
    <t>L8.15_16T.0L</t>
  </si>
  <si>
    <t>L8.15_16T.87</t>
  </si>
  <si>
    <t>L8.15_16T.CP</t>
  </si>
  <si>
    <t>L8.15_16T.35</t>
  </si>
  <si>
    <t>L8.15_16T.LK</t>
  </si>
  <si>
    <t>L8.15_16T.LB</t>
  </si>
  <si>
    <t>L8.15_16T.LG</t>
  </si>
  <si>
    <t>L8.15_16T.LO</t>
  </si>
  <si>
    <t>L8.15_16T.LC</t>
  </si>
  <si>
    <t>L8.15_16T.LY</t>
  </si>
  <si>
    <t>L8.15_16T.FE</t>
  </si>
  <si>
    <t>L8.15_16T.Z5</t>
  </si>
  <si>
    <t>L8.15_16T.33</t>
  </si>
  <si>
    <t>L8.15_16T.RN</t>
  </si>
  <si>
    <t>L8.15_16T.54</t>
  </si>
  <si>
    <t>L8.15_16T.JB</t>
  </si>
  <si>
    <t>L8.15_16T.S2</t>
  </si>
  <si>
    <t>L8.15_16T.S1</t>
  </si>
  <si>
    <t>L8.15_16T.L2</t>
  </si>
  <si>
    <t>L8.15_16T.L1</t>
  </si>
  <si>
    <t>L8.15_16T.Z1</t>
  </si>
  <si>
    <t>L8.15_16T.0M</t>
  </si>
  <si>
    <t>L8.15_16T.Z2</t>
  </si>
  <si>
    <t>L8.15_16T.51</t>
  </si>
  <si>
    <t>L8.15_16T.0N</t>
  </si>
  <si>
    <t>L8.15_16T.NS</t>
  </si>
  <si>
    <t>L8.15_16T.86</t>
  </si>
  <si>
    <t>L8.15_16T.36</t>
  </si>
  <si>
    <t>L8.15_16T.2F</t>
  </si>
  <si>
    <t>L8.15_16T.90</t>
  </si>
  <si>
    <t>L8.15_16T.68</t>
  </si>
  <si>
    <t>L8.15_16T.27</t>
  </si>
  <si>
    <t>L8.15_16T.61</t>
  </si>
  <si>
    <t>L8.15_16T.81</t>
  </si>
  <si>
    <t>L8.15_16T.0T</t>
  </si>
  <si>
    <t>L8.15_16T.SO</t>
  </si>
  <si>
    <t>L8.15_16T.SY</t>
  </si>
  <si>
    <t>L8.15_16T.SL</t>
  </si>
  <si>
    <t>L8.15_16T.SM</t>
  </si>
  <si>
    <t>L8.15_16T.SN</t>
  </si>
  <si>
    <t>L8.15_16T.SP</t>
  </si>
  <si>
    <t>L8.15_16T.1V</t>
  </si>
  <si>
    <t>L8.15_16T.T5</t>
  </si>
  <si>
    <t>L8.15_16T.0S</t>
  </si>
  <si>
    <t>L8.15_16T.52</t>
  </si>
  <si>
    <t>L8.15_16T.77</t>
  </si>
  <si>
    <t>L8.15_16T.Z3</t>
  </si>
  <si>
    <t>L8.15_16T.37</t>
  </si>
  <si>
    <t>L8.15_16T.2A</t>
  </si>
  <si>
    <t>L8.15_16T.T8</t>
  </si>
  <si>
    <t>L8.15_16T.1Q</t>
  </si>
  <si>
    <t>L8.15_16T.2Q</t>
  </si>
  <si>
    <t>L8.15_16T.NM</t>
  </si>
  <si>
    <t>L8.15_16T.0F</t>
  </si>
  <si>
    <t>L8.15_16T.MC</t>
  </si>
  <si>
    <t>L8.15_16T.0P</t>
  </si>
  <si>
    <t>L8.15_16T.T9</t>
  </si>
  <si>
    <t>L8.15_16T.ZZ</t>
  </si>
  <si>
    <t>L8.16_16F.53</t>
  </si>
  <si>
    <t>L8.16_16F.AO</t>
  </si>
  <si>
    <t>L8.16_16F.AB</t>
  </si>
  <si>
    <t>L8.16_16F.50</t>
  </si>
  <si>
    <t>L8.16_16F.Z6</t>
  </si>
  <si>
    <t>L8.16_16F.0G</t>
  </si>
  <si>
    <t>L8.16_16F.BG</t>
  </si>
  <si>
    <t>L8.16_16F.0R</t>
  </si>
  <si>
    <t>L8.16_16F.89</t>
  </si>
  <si>
    <t>L8.16_16F.32</t>
  </si>
  <si>
    <t>L8.16_16F.80</t>
  </si>
  <si>
    <t>L8.16_16F.46</t>
  </si>
  <si>
    <t>L8.16_16F.45</t>
  </si>
  <si>
    <t>L8.16_16F.B1</t>
  </si>
  <si>
    <t>L8.16_16F.Z4</t>
  </si>
  <si>
    <t>L8.16_16F.BN</t>
  </si>
  <si>
    <t>L8.16_16F.0C</t>
  </si>
  <si>
    <t>L8.16_16F.0Y</t>
  </si>
  <si>
    <t>L8.16_16F.0L</t>
  </si>
  <si>
    <t>L8.16_16F.87</t>
  </si>
  <si>
    <t>L8.16_16F.CP</t>
  </si>
  <si>
    <t>L8.16_16F.35</t>
  </si>
  <si>
    <t>L8.16_16F.LK</t>
  </si>
  <si>
    <t>L8.16_16F.LB</t>
  </si>
  <si>
    <t>L8.16_16F.LG</t>
  </si>
  <si>
    <t>L8.16_16F.LO</t>
  </si>
  <si>
    <t>L8.16_16F.LC</t>
  </si>
  <si>
    <t>L8.16_16F.LY</t>
  </si>
  <si>
    <t>L8.16_16F.FE</t>
  </si>
  <si>
    <t>L8.16_16F.Z5</t>
  </si>
  <si>
    <t>L8.16_16F.33</t>
  </si>
  <si>
    <t>L8.16_16F.RN</t>
  </si>
  <si>
    <t>L8.16_16F.54</t>
  </si>
  <si>
    <t>L8.16_16F.JB</t>
  </si>
  <si>
    <t>L8.16_16F.S2</t>
  </si>
  <si>
    <t>L8.16_16F.S1</t>
  </si>
  <si>
    <t>L8.16_16F.L2</t>
  </si>
  <si>
    <t>L8.16_16F.L1</t>
  </si>
  <si>
    <t>L8.16_16F.Z1</t>
  </si>
  <si>
    <t>L8.16_16F.0M</t>
  </si>
  <si>
    <t>L8.16_16F.Z2</t>
  </si>
  <si>
    <t>L8.16_16F.51</t>
  </si>
  <si>
    <t>L8.16_16F.0N</t>
  </si>
  <si>
    <t>L8.16_16F.NS</t>
  </si>
  <si>
    <t>L8.16_16F.86</t>
  </si>
  <si>
    <t>L8.16_16F.36</t>
  </si>
  <si>
    <t>L8.16_16F.2F</t>
  </si>
  <si>
    <t>L8.16_16F.90</t>
  </si>
  <si>
    <t>L8.16_16F.68</t>
  </si>
  <si>
    <t>L8.16_16F.27</t>
  </si>
  <si>
    <t>L8.16_16F.61</t>
  </si>
  <si>
    <t>L8.16_16F.81</t>
  </si>
  <si>
    <t>L8.16_16F.0T</t>
  </si>
  <si>
    <t>L8.16_16F.SO</t>
  </si>
  <si>
    <t>L8.16_16F.SY</t>
  </si>
  <si>
    <t>L8.16_16F.SL</t>
  </si>
  <si>
    <t>L8.16_16F.SM</t>
  </si>
  <si>
    <t>L8.16_16F.SN</t>
  </si>
  <si>
    <t>L8.16_16F.SP</t>
  </si>
  <si>
    <t>L8.16_16F.1V</t>
  </si>
  <si>
    <t>L8.16_16F.T5</t>
  </si>
  <si>
    <t>L8.16_16F.0S</t>
  </si>
  <si>
    <t>L8.16_16F.52</t>
  </si>
  <si>
    <t>L8.16_16F.77</t>
  </si>
  <si>
    <t>L8.16_16F.Z3</t>
  </si>
  <si>
    <t>L8.16_16F.37</t>
  </si>
  <si>
    <t>L8.16_16F.2A</t>
  </si>
  <si>
    <t>L8.16_16F.T8</t>
  </si>
  <si>
    <t>L8.16_16F.1Q</t>
  </si>
  <si>
    <t>L8.16_16F.2Q</t>
  </si>
  <si>
    <t>L8.16_16F.NM</t>
  </si>
  <si>
    <t>L8.16_16F.0F</t>
  </si>
  <si>
    <t>L8.16_16F.MC</t>
  </si>
  <si>
    <t>L8.16_16F.0P</t>
  </si>
  <si>
    <t>L8.16_16F.T9</t>
  </si>
  <si>
    <t>L8.16_16F.ZZ</t>
  </si>
  <si>
    <t>L8.16_16T.53</t>
  </si>
  <si>
    <t>L8.16_16T.AO</t>
  </si>
  <si>
    <t>L8.16_16T.AB</t>
  </si>
  <si>
    <t>L8.16_16T.50</t>
  </si>
  <si>
    <t>L8.16_16T.Z6</t>
  </si>
  <si>
    <t>L8.16_16T.0G</t>
  </si>
  <si>
    <t>L8.16_16T.BG</t>
  </si>
  <si>
    <t>L8.16_16T.0R</t>
  </si>
  <si>
    <t>L8.16_16T.89</t>
  </si>
  <si>
    <t>L8.16_16T.32</t>
  </si>
  <si>
    <t>L8.16_16T.80</t>
  </si>
  <si>
    <t>L8.16_16T.46</t>
  </si>
  <si>
    <t>L8.16_16T.45</t>
  </si>
  <si>
    <t>L8.16_16T.B1</t>
  </si>
  <si>
    <t>L8.16_16T.Z4</t>
  </si>
  <si>
    <t>L8.16_16T.BN</t>
  </si>
  <si>
    <t>L8.16_16T.0C</t>
  </si>
  <si>
    <t>L8.16_16T.0Y</t>
  </si>
  <si>
    <t>L8.16_16T.0L</t>
  </si>
  <si>
    <t>L8.16_16T.87</t>
  </si>
  <si>
    <t>L8.16_16T.CP</t>
  </si>
  <si>
    <t>L8.16_16T.35</t>
  </si>
  <si>
    <t>L8.16_16T.LK</t>
  </si>
  <si>
    <t>L8.16_16T.LB</t>
  </si>
  <si>
    <t>L8.16_16T.LG</t>
  </si>
  <si>
    <t>L8.16_16T.LO</t>
  </si>
  <si>
    <t>L8.16_16T.LC</t>
  </si>
  <si>
    <t>L8.16_16T.LY</t>
  </si>
  <si>
    <t>L8.16_16T.FE</t>
  </si>
  <si>
    <t>L8.16_16T.Z5</t>
  </si>
  <si>
    <t>L8.16_16T.33</t>
  </si>
  <si>
    <t>L8.16_16T.RN</t>
  </si>
  <si>
    <t>L8.16_16T.54</t>
  </si>
  <si>
    <t>L8.16_16T.JB</t>
  </si>
  <si>
    <t>L8.16_16T.S2</t>
  </si>
  <si>
    <t>L8.16_16T.S1</t>
  </si>
  <si>
    <t>L8.16_16T.L2</t>
  </si>
  <si>
    <t>L8.16_16T.L1</t>
  </si>
  <si>
    <t>L8.16_16T.Z1</t>
  </si>
  <si>
    <t>L8.16_16T.0M</t>
  </si>
  <si>
    <t>L8.16_16T.Z2</t>
  </si>
  <si>
    <t>L8.16_16T.51</t>
  </si>
  <si>
    <t>L8.16_16T.0N</t>
  </si>
  <si>
    <t>L8.16_16T.NS</t>
  </si>
  <si>
    <t>L8.16_16T.86</t>
  </si>
  <si>
    <t>L8.16_16T.36</t>
  </si>
  <si>
    <t>L8.16_16T.2F</t>
  </si>
  <si>
    <t>L8.16_16T.90</t>
  </si>
  <si>
    <t>L8.16_16T.68</t>
  </si>
  <si>
    <t>L8.16_16T.27</t>
  </si>
  <si>
    <t>L8.16_16T.61</t>
  </si>
  <si>
    <t>L8.16_16T.81</t>
  </si>
  <si>
    <t>L8.16_16T.0T</t>
  </si>
  <si>
    <t>L8.16_16T.SO</t>
  </si>
  <si>
    <t>L8.16_16T.SY</t>
  </si>
  <si>
    <t>L8.16_16T.SL</t>
  </si>
  <si>
    <t>L8.16_16T.SM</t>
  </si>
  <si>
    <t>L8.16_16T.SN</t>
  </si>
  <si>
    <t>L8.16_16T.SP</t>
  </si>
  <si>
    <t>L8.16_16T.1V</t>
  </si>
  <si>
    <t>L8.16_16T.T5</t>
  </si>
  <si>
    <t>L8.16_16T.0S</t>
  </si>
  <si>
    <t>L8.16_16T.52</t>
  </si>
  <si>
    <t>L8.16_16T.77</t>
  </si>
  <si>
    <t>L8.16_16T.Z3</t>
  </si>
  <si>
    <t>L8.16_16T.37</t>
  </si>
  <si>
    <t>L8.16_16T.2A</t>
  </si>
  <si>
    <t>L8.16_16T.T8</t>
  </si>
  <si>
    <t>L8.16_16T.1Q</t>
  </si>
  <si>
    <t>L8.16_16T.2Q</t>
  </si>
  <si>
    <t>L8.16_16T.NM</t>
  </si>
  <si>
    <t>L8.16_16T.0F</t>
  </si>
  <si>
    <t>L8.16_16T.MC</t>
  </si>
  <si>
    <t>L8.16_16T.0P</t>
  </si>
  <si>
    <t>L8.16_16T.T9</t>
  </si>
  <si>
    <t>L8.16_16T.ZZ</t>
  </si>
  <si>
    <t>L8.16_18B.53</t>
  </si>
  <si>
    <t>L8.16_18B.AO</t>
  </si>
  <si>
    <t>L8.16_18B.AB</t>
  </si>
  <si>
    <t>L8.16_18B.50</t>
  </si>
  <si>
    <t>L8.16_18B.Z6</t>
  </si>
  <si>
    <t>L8.16_18B.0G</t>
  </si>
  <si>
    <t>L8.16_18B.BG</t>
  </si>
  <si>
    <t>L8.16_18B.0R</t>
  </si>
  <si>
    <t>L8.16_18B.89</t>
  </si>
  <si>
    <t>L8.16_18B.32</t>
  </si>
  <si>
    <t>L8.16_18B.80</t>
  </si>
  <si>
    <t>L8.16_18B.46</t>
  </si>
  <si>
    <t>L8.16_18B.45</t>
  </si>
  <si>
    <t>L8.16_18B.B1</t>
  </si>
  <si>
    <t>L8.16_18B.Z4</t>
  </si>
  <si>
    <t>L8.16_18B.BN</t>
  </si>
  <si>
    <t>L8.16_18B.0C</t>
  </si>
  <si>
    <t>L8.16_18B.0Y</t>
  </si>
  <si>
    <t>L8.16_18B.0L</t>
  </si>
  <si>
    <t>L8.16_18B.87</t>
  </si>
  <si>
    <t>L8.16_18B.CP</t>
  </si>
  <si>
    <t>L8.16_18B.35</t>
  </si>
  <si>
    <t>L8.16_18B.LK</t>
  </si>
  <si>
    <t>L8.16_18B.LB</t>
  </si>
  <si>
    <t>L8.16_18B.LG</t>
  </si>
  <si>
    <t>L8.16_18B.LO</t>
  </si>
  <si>
    <t>L8.16_18B.LC</t>
  </si>
  <si>
    <t>L8.16_18B.LY</t>
  </si>
  <si>
    <t>L8.16_18B.FE</t>
  </si>
  <si>
    <t>L8.16_18B.Z5</t>
  </si>
  <si>
    <t>L8.16_18B.33</t>
  </si>
  <si>
    <t>L8.16_18B.RN</t>
  </si>
  <si>
    <t>L8.16_18B.54</t>
  </si>
  <si>
    <t>L8.16_18B.JB</t>
  </si>
  <si>
    <t>L8.16_18B.S2</t>
  </si>
  <si>
    <t>L8.16_18B.S1</t>
  </si>
  <si>
    <t>L8.16_18B.L2</t>
  </si>
  <si>
    <t>L8.16_18B.L1</t>
  </si>
  <si>
    <t>L8.16_18B.Z1</t>
  </si>
  <si>
    <t>L8.16_18B.0M</t>
  </si>
  <si>
    <t>L8.16_18B.Z2</t>
  </si>
  <si>
    <t>L8.16_18B.51</t>
  </si>
  <si>
    <t>L8.16_18B.0N</t>
  </si>
  <si>
    <t>L8.16_18B.NS</t>
  </si>
  <si>
    <t>L8.16_18B.86</t>
  </si>
  <si>
    <t>L8.16_18B.36</t>
  </si>
  <si>
    <t>L8.16_18B.2F</t>
  </si>
  <si>
    <t>L8.16_18B.90</t>
  </si>
  <si>
    <t>L8.16_18B.68</t>
  </si>
  <si>
    <t>L8.16_18B.27</t>
  </si>
  <si>
    <t>L8.16_18B.61</t>
  </si>
  <si>
    <t>L8.16_18B.81</t>
  </si>
  <si>
    <t>L8.16_18B.0T</t>
  </si>
  <si>
    <t>L8.16_18B.SO</t>
  </si>
  <si>
    <t>L8.16_18B.SY</t>
  </si>
  <si>
    <t>L8.16_18B.SL</t>
  </si>
  <si>
    <t>L8.16_18B.SM</t>
  </si>
  <si>
    <t>L8.16_18B.SN</t>
  </si>
  <si>
    <t>L8.16_18B.SP</t>
  </si>
  <si>
    <t>L8.16_18B.1V</t>
  </si>
  <si>
    <t>L8.16_18B.T5</t>
  </si>
  <si>
    <t>L8.16_18B.0S</t>
  </si>
  <si>
    <t>L8.16_18B.52</t>
  </si>
  <si>
    <t>L8.16_18B.77</t>
  </si>
  <si>
    <t>L8.16_18B.Z3</t>
  </si>
  <si>
    <t>L8.16_18B.37</t>
  </si>
  <si>
    <t>L8.16_18B.2A</t>
  </si>
  <si>
    <t>L8.16_18B.T8</t>
  </si>
  <si>
    <t>L8.16_18B.1Q</t>
  </si>
  <si>
    <t>L8.16_18B.2Q</t>
  </si>
  <si>
    <t>L8.16_18B.NM</t>
  </si>
  <si>
    <t>L8.16_18B.0F</t>
  </si>
  <si>
    <t>L8.16_18B.MC</t>
  </si>
  <si>
    <t>L8.16_18B.0P</t>
  </si>
  <si>
    <t>L8.16_18B.T9</t>
  </si>
  <si>
    <t>L8.16_18B.ZZ</t>
  </si>
  <si>
    <t>L8.16_18F.53</t>
  </si>
  <si>
    <t>L8.16_18F.AO</t>
  </si>
  <si>
    <t>L8.16_18F.AB</t>
  </si>
  <si>
    <t>L8.16_18F.50</t>
  </si>
  <si>
    <t>L8.16_18F.Z6</t>
  </si>
  <si>
    <t>L8.16_18F.0G</t>
  </si>
  <si>
    <t>L8.16_18F.BG</t>
  </si>
  <si>
    <t>L8.16_18F.0R</t>
  </si>
  <si>
    <t>L8.16_18F.89</t>
  </si>
  <si>
    <t>L8.16_18F.32</t>
  </si>
  <si>
    <t>L8.16_18F.80</t>
  </si>
  <si>
    <t>L8.16_18F.46</t>
  </si>
  <si>
    <t>L8.16_18F.45</t>
  </si>
  <si>
    <t>L8.16_18F.B1</t>
  </si>
  <si>
    <t>L8.16_18F.Z4</t>
  </si>
  <si>
    <t>L8.16_18F.BN</t>
  </si>
  <si>
    <t>L8.16_18F.0C</t>
  </si>
  <si>
    <t>L8.16_18F.0Y</t>
  </si>
  <si>
    <t>L8.16_18F.0L</t>
  </si>
  <si>
    <t>L8.16_18F.87</t>
  </si>
  <si>
    <t>L8.16_18F.CP</t>
  </si>
  <si>
    <t>L8.16_18F.35</t>
  </si>
  <si>
    <t>L8.16_18F.LK</t>
  </si>
  <si>
    <t>L8.16_18F.LB</t>
  </si>
  <si>
    <t>L8.16_18F.LG</t>
  </si>
  <si>
    <t>L8.16_18F.LO</t>
  </si>
  <si>
    <t>L8.16_18F.LC</t>
  </si>
  <si>
    <t>L8.16_18F.LY</t>
  </si>
  <si>
    <t>L8.16_18F.FE</t>
  </si>
  <si>
    <t>L8.16_18F.Z5</t>
  </si>
  <si>
    <t>L8.16_18F.33</t>
  </si>
  <si>
    <t>L8.16_18F.RN</t>
  </si>
  <si>
    <t>L8.16_18F.54</t>
  </si>
  <si>
    <t>L8.16_18F.JB</t>
  </si>
  <si>
    <t>L8.16_18F.S2</t>
  </si>
  <si>
    <t>L8.16_18F.S1</t>
  </si>
  <si>
    <t>L8.16_18F.L2</t>
  </si>
  <si>
    <t>L8.16_18F.L1</t>
  </si>
  <si>
    <t>L8.16_18F.Z1</t>
  </si>
  <si>
    <t>L8.16_18F.0M</t>
  </si>
  <si>
    <t>L8.16_18F.Z2</t>
  </si>
  <si>
    <t>L8.16_18F.51</t>
  </si>
  <si>
    <t>L8.16_18F.0N</t>
  </si>
  <si>
    <t>L8.16_18F.NS</t>
  </si>
  <si>
    <t>L8.16_18F.86</t>
  </si>
  <si>
    <t>L8.16_18F.36</t>
  </si>
  <si>
    <t>L8.16_18F.2F</t>
  </si>
  <si>
    <t>L8.16_18F.90</t>
  </si>
  <si>
    <t>L8.16_18F.68</t>
  </si>
  <si>
    <t>L8.16_18F.27</t>
  </si>
  <si>
    <t>L8.16_18F.61</t>
  </si>
  <si>
    <t>L8.16_18F.81</t>
  </si>
  <si>
    <t>L8.16_18F.0T</t>
  </si>
  <si>
    <t>L8.16_18F.SO</t>
  </si>
  <si>
    <t>L8.16_18F.SY</t>
  </si>
  <si>
    <t>L8.16_18F.SL</t>
  </si>
  <si>
    <t>L8.16_18F.SM</t>
  </si>
  <si>
    <t>L8.16_18F.SN</t>
  </si>
  <si>
    <t>L8.16_18F.SP</t>
  </si>
  <si>
    <t>L8.16_18F.1V</t>
  </si>
  <si>
    <t>L8.16_18F.T5</t>
  </si>
  <si>
    <t>L8.16_18F.0S</t>
  </si>
  <si>
    <t>L8.16_18F.52</t>
  </si>
  <si>
    <t>L8.16_18F.77</t>
  </si>
  <si>
    <t>L8.16_18F.Z3</t>
  </si>
  <si>
    <t>L8.16_18F.37</t>
  </si>
  <si>
    <t>L8.16_18F.2A</t>
  </si>
  <si>
    <t>L8.16_18F.T8</t>
  </si>
  <si>
    <t>L8.16_18F.1Q</t>
  </si>
  <si>
    <t>L8.16_18F.2Q</t>
  </si>
  <si>
    <t>L8.16_18F.NM</t>
  </si>
  <si>
    <t>L8.16_18F.0F</t>
  </si>
  <si>
    <t>L8.16_18F.MC</t>
  </si>
  <si>
    <t>L8.16_18F.0P</t>
  </si>
  <si>
    <t>L8.16_18F.T9</t>
  </si>
  <si>
    <t>L8.16_18F.ZZ</t>
  </si>
  <si>
    <t>L8.16_18T.AO</t>
  </si>
  <si>
    <t>L8.16_18T.0G</t>
  </si>
  <si>
    <t>L8.16_18T.BG</t>
  </si>
  <si>
    <t>L8.16_18T.0R</t>
  </si>
  <si>
    <t>L8.16_18T.89</t>
  </si>
  <si>
    <t>L8.16_18T.32</t>
  </si>
  <si>
    <t>L8.16_18T.80</t>
  </si>
  <si>
    <t>L8.16_18T.46</t>
  </si>
  <si>
    <t>L8.16_18T.45</t>
  </si>
  <si>
    <t>L8.16_18T.0C</t>
  </si>
  <si>
    <t>L8.16_18T.87</t>
  </si>
  <si>
    <t>L8.16_18T.CP</t>
  </si>
  <si>
    <t>L8.16_18T.35</t>
  </si>
  <si>
    <t>L8.16_18T.33</t>
  </si>
  <si>
    <t>L8.16_18T.54</t>
  </si>
  <si>
    <t>L8.16_18T.JB</t>
  </si>
  <si>
    <t>L8.16_18T.51</t>
  </si>
  <si>
    <t>L8.16_18T.NS</t>
  </si>
  <si>
    <t>L8.16_18T.86</t>
  </si>
  <si>
    <t>L8.16_18T.36</t>
  </si>
  <si>
    <t>L8.16_18T.2F</t>
  </si>
  <si>
    <t>L8.16_18T.90</t>
  </si>
  <si>
    <t>L8.16_18T.27</t>
  </si>
  <si>
    <t>L8.16_18T.61</t>
  </si>
  <si>
    <t>L8.16_18T.81</t>
  </si>
  <si>
    <t>L8.16_18T.SO</t>
  </si>
  <si>
    <t>L8.16_18T.SP</t>
  </si>
  <si>
    <t>L8.16_18T.1V</t>
  </si>
  <si>
    <t>L8.16_18T.T5</t>
  </si>
  <si>
    <t>L8.16_18T.0S</t>
  </si>
  <si>
    <t>L8.16_18T.52</t>
  </si>
  <si>
    <t>L8.16_18T.77</t>
  </si>
  <si>
    <t>L8.16_18T.37</t>
  </si>
  <si>
    <t>L8.16_18T.2A</t>
  </si>
  <si>
    <t>L8.16_18T.T8</t>
  </si>
  <si>
    <t>L8.16_18T.1Q</t>
  </si>
  <si>
    <t>L8.16_18T.2Q</t>
  </si>
  <si>
    <t>L8.16_18T.NM</t>
  </si>
  <si>
    <t>L8.16_18T.0F</t>
  </si>
  <si>
    <t>L8.16_18T.MC</t>
  </si>
  <si>
    <t>L8.16_18T.0P</t>
  </si>
  <si>
    <t>L8.16_18T.T9</t>
  </si>
  <si>
    <t>L8.16_20B.53</t>
  </si>
  <si>
    <t>L8.16_20B.AO</t>
  </si>
  <si>
    <t>L8.16_20B.AB</t>
  </si>
  <si>
    <t>L8.16_20B.50</t>
  </si>
  <si>
    <t>L8.16_20B.Z6</t>
  </si>
  <si>
    <t>L8.16_20B.0G</t>
  </si>
  <si>
    <t>L8.16_20B.BG</t>
  </si>
  <si>
    <t>L8.16_20B.0R</t>
  </si>
  <si>
    <t>L8.16_20B.89</t>
  </si>
  <si>
    <t>L8.16_20B.32</t>
  </si>
  <si>
    <t>L8.16_20B.80</t>
  </si>
  <si>
    <t>L8.16_20B.46</t>
  </si>
  <si>
    <t>L8.16_20B.45</t>
  </si>
  <si>
    <t>L8.16_20B.B1</t>
  </si>
  <si>
    <t>L8.16_20B.Z4</t>
  </si>
  <si>
    <t>L8.16_20B.BN</t>
  </si>
  <si>
    <t>L8.16_20B.0C</t>
  </si>
  <si>
    <t>L8.16_20B.0Y</t>
  </si>
  <si>
    <t>L8.16_20B.0L</t>
  </si>
  <si>
    <t>L8.16_20B.87</t>
  </si>
  <si>
    <t>L8.16_20B.CP</t>
  </si>
  <si>
    <t>L8.16_20B.35</t>
  </si>
  <si>
    <t>L8.16_20B.LK</t>
  </si>
  <si>
    <t>L8.16_20B.LB</t>
  </si>
  <si>
    <t>L8.16_20B.LG</t>
  </si>
  <si>
    <t>L8.16_20B.LO</t>
  </si>
  <si>
    <t>L8.16_20B.LC</t>
  </si>
  <si>
    <t>L8.16_20B.LY</t>
  </si>
  <si>
    <t>L8.16_20B.FE</t>
  </si>
  <si>
    <t>L8.16_20B.Z5</t>
  </si>
  <si>
    <t>L8.16_20B.33</t>
  </si>
  <si>
    <t>L8.16_20B.RN</t>
  </si>
  <si>
    <t>L8.16_20B.54</t>
  </si>
  <si>
    <t>L8.16_20B.JB</t>
  </si>
  <si>
    <t>L8.16_20B.S2</t>
  </si>
  <si>
    <t>L8.16_20B.S1</t>
  </si>
  <si>
    <t>L8.16_20B.L2</t>
  </si>
  <si>
    <t>L8.16_20B.L1</t>
  </si>
  <si>
    <t>L8.16_20B.Z1</t>
  </si>
  <si>
    <t>L8.16_20B.0M</t>
  </si>
  <si>
    <t>L8.16_20B.Z2</t>
  </si>
  <si>
    <t>L8.16_20B.51</t>
  </si>
  <si>
    <t>L8.16_20B.0N</t>
  </si>
  <si>
    <t>L8.16_20B.NS</t>
  </si>
  <si>
    <t>L8.16_20B.86</t>
  </si>
  <si>
    <t>L8.16_20B.36</t>
  </si>
  <si>
    <t>L8.16_20B.2F</t>
  </si>
  <si>
    <t>L8.16_20B.90</t>
  </si>
  <si>
    <t>L8.16_20B.68</t>
  </si>
  <si>
    <t>L8.16_20B.27</t>
  </si>
  <si>
    <t>L8.16_20B.61</t>
  </si>
  <si>
    <t>L8.16_20B.81</t>
  </si>
  <si>
    <t>L8.16_20B.0T</t>
  </si>
  <si>
    <t>L8.16_20B.SO</t>
  </si>
  <si>
    <t>L8.16_20B.SY</t>
  </si>
  <si>
    <t>L8.16_20B.SL</t>
  </si>
  <si>
    <t>L8.16_20B.SM</t>
  </si>
  <si>
    <t>L8.16_20B.SN</t>
  </si>
  <si>
    <t>L8.16_20B.SP</t>
  </si>
  <si>
    <t>L8.16_20B.1V</t>
  </si>
  <si>
    <t>L8.16_20B.T5</t>
  </si>
  <si>
    <t>L8.16_20B.0S</t>
  </si>
  <si>
    <t>L8.16_20B.52</t>
  </si>
  <si>
    <t>L8.16_20B.77</t>
  </si>
  <si>
    <t>L8.16_20B.Z3</t>
  </si>
  <si>
    <t>L8.16_20B.37</t>
  </si>
  <si>
    <t>L8.16_20B.2A</t>
  </si>
  <si>
    <t>L8.16_20B.T8</t>
  </si>
  <si>
    <t>L8.16_20B.1Q</t>
  </si>
  <si>
    <t>L8.16_20B.2Q</t>
  </si>
  <si>
    <t>L8.16_20B.NM</t>
  </si>
  <si>
    <t>L8.16_20B.0F</t>
  </si>
  <si>
    <t>L8.16_20B.MC</t>
  </si>
  <si>
    <t>L8.16_20B.0P</t>
  </si>
  <si>
    <t>L8.16_20B.T9</t>
  </si>
  <si>
    <t>L8.16_20B.ZZ</t>
  </si>
  <si>
    <t>L8.16_22B.53</t>
  </si>
  <si>
    <t>L8.16_22B.AO</t>
  </si>
  <si>
    <t>L8.16_22B.AB</t>
  </si>
  <si>
    <t>L8.16_22B.50</t>
  </si>
  <si>
    <t>L8.16_22B.Z6</t>
  </si>
  <si>
    <t>L8.16_22B.0G</t>
  </si>
  <si>
    <t>L8.16_22B.BG</t>
  </si>
  <si>
    <t>L8.16_22B.0R</t>
  </si>
  <si>
    <t>L8.16_22B.89</t>
  </si>
  <si>
    <t>L8.16_22B.32</t>
  </si>
  <si>
    <t>L8.16_22B.80</t>
  </si>
  <si>
    <t>L8.16_22B.46</t>
  </si>
  <si>
    <t>L8.16_22B.45</t>
  </si>
  <si>
    <t>L8.16_22B.B1</t>
  </si>
  <si>
    <t>L8.16_22B.Z4</t>
  </si>
  <si>
    <t>L8.16_22B.BN</t>
  </si>
  <si>
    <t>L8.16_22B.0C</t>
  </si>
  <si>
    <t>L8.16_22B.0Y</t>
  </si>
  <si>
    <t>L8.16_22B.0L</t>
  </si>
  <si>
    <t>L8.16_22B.87</t>
  </si>
  <si>
    <t>L8.16_22B.CP</t>
  </si>
  <si>
    <t>L8.16_22B.35</t>
  </si>
  <si>
    <t>L8.16_22B.LK</t>
  </si>
  <si>
    <t>L8.16_22B.LB</t>
  </si>
  <si>
    <t>L8.16_22B.LG</t>
  </si>
  <si>
    <t>L8.16_22B.LO</t>
  </si>
  <si>
    <t>L8.16_22B.LC</t>
  </si>
  <si>
    <t>L8.16_22B.LY</t>
  </si>
  <si>
    <t>L8.16_22B.FE</t>
  </si>
  <si>
    <t>L8.16_22B.Z5</t>
  </si>
  <si>
    <t>L8.16_22B.33</t>
  </si>
  <si>
    <t>L8.16_22B.RN</t>
  </si>
  <si>
    <t>L8.16_22B.54</t>
  </si>
  <si>
    <t>L8.16_22B.JB</t>
  </si>
  <si>
    <t>L8.16_22B.S2</t>
  </si>
  <si>
    <t>L8.16_22B.S1</t>
  </si>
  <si>
    <t>L8.16_22B.L2</t>
  </si>
  <si>
    <t>L8.16_22B.L1</t>
  </si>
  <si>
    <t>L8.16_22B.Z1</t>
  </si>
  <si>
    <t>L8.16_22B.0M</t>
  </si>
  <si>
    <t>L8.16_22B.Z2</t>
  </si>
  <si>
    <t>L8.16_22B.51</t>
  </si>
  <si>
    <t>L8.16_22B.0N</t>
  </si>
  <si>
    <t>L8.16_22B.NS</t>
  </si>
  <si>
    <t>L8.16_22B.86</t>
  </si>
  <si>
    <t>L8.16_22B.36</t>
  </si>
  <si>
    <t>L8.16_22B.2F</t>
  </si>
  <si>
    <t>L8.16_22B.90</t>
  </si>
  <si>
    <t>L8.16_22B.68</t>
  </si>
  <si>
    <t>L8.16_22B.27</t>
  </si>
  <si>
    <t>L8.16_22B.61</t>
  </si>
  <si>
    <t>L8.16_22B.81</t>
  </si>
  <si>
    <t>L8.16_22B.0T</t>
  </si>
  <si>
    <t>L8.16_22B.SO</t>
  </si>
  <si>
    <t>L8.16_22B.SY</t>
  </si>
  <si>
    <t>L8.16_22B.SL</t>
  </si>
  <si>
    <t>L8.16_22B.SM</t>
  </si>
  <si>
    <t>L8.16_22B.SN</t>
  </si>
  <si>
    <t>L8.16_22B.SP</t>
  </si>
  <si>
    <t>L8.16_22B.1V</t>
  </si>
  <si>
    <t>L8.16_22B.T5</t>
  </si>
  <si>
    <t>L8.16_22B.0S</t>
  </si>
  <si>
    <t>L8.16_22B.52</t>
  </si>
  <si>
    <t>L8.16_22B.77</t>
  </si>
  <si>
    <t>L8.16_22B.Z3</t>
  </si>
  <si>
    <t>L8.16_22B.37</t>
  </si>
  <si>
    <t>L8.16_22B.2A</t>
  </si>
  <si>
    <t>L8.16_22B.T8</t>
  </si>
  <si>
    <t>L8.16_22B.1Q</t>
  </si>
  <si>
    <t>L8.16_22B.2Q</t>
  </si>
  <si>
    <t>L8.16_22B.NM</t>
  </si>
  <si>
    <t>L8.16_22B.0F</t>
  </si>
  <si>
    <t>L8.16_22B.MC</t>
  </si>
  <si>
    <t>L8.16_22B.0P</t>
  </si>
  <si>
    <t>L8.16_22B.T9</t>
  </si>
  <si>
    <t>L8.16_22B.ZZ</t>
  </si>
  <si>
    <t>L8.16_24B.53</t>
  </si>
  <si>
    <t>L8.16_24B.AO</t>
  </si>
  <si>
    <t>L8.16_24B.AB</t>
  </si>
  <si>
    <t>L8.16_24B.50</t>
  </si>
  <si>
    <t>L8.16_24B.Z6</t>
  </si>
  <si>
    <t>L8.16_24B.0G</t>
  </si>
  <si>
    <t>L8.16_24B.BG</t>
  </si>
  <si>
    <t>L8.16_24B.0R</t>
  </si>
  <si>
    <t>L8.16_24B.89</t>
  </si>
  <si>
    <t>L8.16_24B.32</t>
  </si>
  <si>
    <t>L8.16_24B.80</t>
  </si>
  <si>
    <t>L8.16_24B.46</t>
  </si>
  <si>
    <t>L8.16_24B.45</t>
  </si>
  <si>
    <t>L8.16_24B.B1</t>
  </si>
  <si>
    <t>L8.16_24B.Z4</t>
  </si>
  <si>
    <t>L8.16_24B.BN</t>
  </si>
  <si>
    <t>L8.16_24B.0C</t>
  </si>
  <si>
    <t>L8.16_24B.0Y</t>
  </si>
  <si>
    <t>L8.16_24B.0L</t>
  </si>
  <si>
    <t>L8.16_24B.87</t>
  </si>
  <si>
    <t>L8.16_24B.CP</t>
  </si>
  <si>
    <t>L8.16_24B.35</t>
  </si>
  <si>
    <t>L8.16_24B.LK</t>
  </si>
  <si>
    <t>L8.16_24B.LB</t>
  </si>
  <si>
    <t>L8.16_24B.LG</t>
  </si>
  <si>
    <t>L8.16_24B.LO</t>
  </si>
  <si>
    <t>L8.16_24B.LC</t>
  </si>
  <si>
    <t>L8.16_24B.LY</t>
  </si>
  <si>
    <t>L8.16_24B.FE</t>
  </si>
  <si>
    <t>L8.16_24B.Z5</t>
  </si>
  <si>
    <t>L8.16_24B.33</t>
  </si>
  <si>
    <t>L8.16_24B.RN</t>
  </si>
  <si>
    <t>L8.16_24B.54</t>
  </si>
  <si>
    <t>L8.16_24B.JB</t>
  </si>
  <si>
    <t>L8.16_24B.S2</t>
  </si>
  <si>
    <t>L8.16_24B.S1</t>
  </si>
  <si>
    <t>L8.16_24B.L2</t>
  </si>
  <si>
    <t>L8.16_24B.L1</t>
  </si>
  <si>
    <t>L8.16_24B.Z1</t>
  </si>
  <si>
    <t>L8.16_24B.0M</t>
  </si>
  <si>
    <t>L8.16_24B.Z2</t>
  </si>
  <si>
    <t>L8.16_24B.51</t>
  </si>
  <si>
    <t>L8.16_24B.0N</t>
  </si>
  <si>
    <t>L8.16_24B.NS</t>
  </si>
  <si>
    <t>L8.16_24B.86</t>
  </si>
  <si>
    <t>L8.16_24B.36</t>
  </si>
  <si>
    <t>L8.16_24B.2F</t>
  </si>
  <si>
    <t>L8.16_24B.90</t>
  </si>
  <si>
    <t>L8.16_24B.68</t>
  </si>
  <si>
    <t>L8.16_24B.27</t>
  </si>
  <si>
    <t>L8.16_24B.61</t>
  </si>
  <si>
    <t>L8.16_24B.81</t>
  </si>
  <si>
    <t>L8.16_24B.0T</t>
  </si>
  <si>
    <t>L8.16_24B.SO</t>
  </si>
  <si>
    <t>L8.16_24B.SY</t>
  </si>
  <si>
    <t>L8.16_24B.SL</t>
  </si>
  <si>
    <t>L8.16_24B.SM</t>
  </si>
  <si>
    <t>L8.16_24B.SN</t>
  </si>
  <si>
    <t>L8.16_24B.SP</t>
  </si>
  <si>
    <t>L8.16_24B.1V</t>
  </si>
  <si>
    <t>L8.16_24B.T5</t>
  </si>
  <si>
    <t>L8.16_24B.0S</t>
  </si>
  <si>
    <t>L8.16_24B.52</t>
  </si>
  <si>
    <t>L8.16_24B.77</t>
  </si>
  <si>
    <t>L8.16_24B.Z3</t>
  </si>
  <si>
    <t>L8.16_24B.37</t>
  </si>
  <si>
    <t>L8.16_24B.2A</t>
  </si>
  <si>
    <t>L8.16_24B.T8</t>
  </si>
  <si>
    <t>L8.16_24B.1Q</t>
  </si>
  <si>
    <t>L8.16_24B.2Q</t>
  </si>
  <si>
    <t>L8.16_24B.NM</t>
  </si>
  <si>
    <t>L8.16_24B.0F</t>
  </si>
  <si>
    <t>L8.16_24B.MC</t>
  </si>
  <si>
    <t>L8.16_24B.0P</t>
  </si>
  <si>
    <t>L8.16_24B.T9</t>
  </si>
  <si>
    <t>L8.16_24B.ZZ</t>
  </si>
  <si>
    <t>L8.16_26B.53</t>
  </si>
  <si>
    <t>L8.16_26B.AO</t>
  </si>
  <si>
    <t>L8.16_26B.AB</t>
  </si>
  <si>
    <t>L8.16_26B.50</t>
  </si>
  <si>
    <t>L8.16_26B.Z6</t>
  </si>
  <si>
    <t>L8.16_26B.0G</t>
  </si>
  <si>
    <t>L8.16_26B.BG</t>
  </si>
  <si>
    <t>L8.16_26B.0R</t>
  </si>
  <si>
    <t>L8.16_26B.89</t>
  </si>
  <si>
    <t>L8.16_26B.32</t>
  </si>
  <si>
    <t>L8.16_26B.80</t>
  </si>
  <si>
    <t>L8.16_26B.46</t>
  </si>
  <si>
    <t>L8.16_26B.45</t>
  </si>
  <si>
    <t>L8.16_26B.B1</t>
  </si>
  <si>
    <t>L8.16_26B.Z4</t>
  </si>
  <si>
    <t>L8.16_26B.BN</t>
  </si>
  <si>
    <t>L8.16_26B.0C</t>
  </si>
  <si>
    <t>L8.16_26B.0Y</t>
  </si>
  <si>
    <t>L8.16_26B.0L</t>
  </si>
  <si>
    <t>L8.16_26B.87</t>
  </si>
  <si>
    <t>L8.16_26B.CP</t>
  </si>
  <si>
    <t>L8.16_26B.35</t>
  </si>
  <si>
    <t>L8.16_26B.LK</t>
  </si>
  <si>
    <t>L8.16_26B.LB</t>
  </si>
  <si>
    <t>L8.16_26B.LG</t>
  </si>
  <si>
    <t>L8.16_26B.LO</t>
  </si>
  <si>
    <t>L8.16_26B.LC</t>
  </si>
  <si>
    <t>L8.16_26B.LY</t>
  </si>
  <si>
    <t>L8.16_26B.FE</t>
  </si>
  <si>
    <t>L8.16_26B.Z5</t>
  </si>
  <si>
    <t>L8.16_26B.33</t>
  </si>
  <si>
    <t>L8.16_26B.RN</t>
  </si>
  <si>
    <t>L8.16_26B.54</t>
  </si>
  <si>
    <t>L8.16_26B.JB</t>
  </si>
  <si>
    <t>L8.16_26B.S2</t>
  </si>
  <si>
    <t>L8.16_26B.S1</t>
  </si>
  <si>
    <t>L8.16_26B.L2</t>
  </si>
  <si>
    <t>L8.16_26B.L1</t>
  </si>
  <si>
    <t>L8.16_26B.Z1</t>
  </si>
  <si>
    <t>L8.16_26B.0M</t>
  </si>
  <si>
    <t>L8.16_26B.Z2</t>
  </si>
  <si>
    <t>L8.16_26B.51</t>
  </si>
  <si>
    <t>L8.16_26B.0N</t>
  </si>
  <si>
    <t>L8.16_26B.NS</t>
  </si>
  <si>
    <t>L8.16_26B.86</t>
  </si>
  <si>
    <t>L8.16_26B.36</t>
  </si>
  <si>
    <t>L8.16_26B.2F</t>
  </si>
  <si>
    <t>L8.16_26B.90</t>
  </si>
  <si>
    <t>L8.16_26B.68</t>
  </si>
  <si>
    <t>L8.16_26B.27</t>
  </si>
  <si>
    <t>L8.16_26B.61</t>
  </si>
  <si>
    <t>L8.16_26B.81</t>
  </si>
  <si>
    <t>L8.16_26B.0T</t>
  </si>
  <si>
    <t>L8.16_26B.SO</t>
  </si>
  <si>
    <t>L8.16_26B.SY</t>
  </si>
  <si>
    <t>L8.16_26B.SL</t>
  </si>
  <si>
    <t>L8.16_26B.SM</t>
  </si>
  <si>
    <t>L8.16_26B.SN</t>
  </si>
  <si>
    <t>L8.16_26B.SP</t>
  </si>
  <si>
    <t>L8.16_26B.1V</t>
  </si>
  <si>
    <t>L8.16_26B.T5</t>
  </si>
  <si>
    <t>L8.16_26B.0S</t>
  </si>
  <si>
    <t>L8.16_26B.52</t>
  </si>
  <si>
    <t>L8.16_26B.77</t>
  </si>
  <si>
    <t>L8.16_26B.Z3</t>
  </si>
  <si>
    <t>L8.16_26B.37</t>
  </si>
  <si>
    <t>L8.16_26B.2A</t>
  </si>
  <si>
    <t>L8.16_26B.T8</t>
  </si>
  <si>
    <t>L8.16_26B.1Q</t>
  </si>
  <si>
    <t>L8.16_26B.2Q</t>
  </si>
  <si>
    <t>L8.16_26B.NM</t>
  </si>
  <si>
    <t>L8.16_26B.0F</t>
  </si>
  <si>
    <t>L8.16_26B.MC</t>
  </si>
  <si>
    <t>L8.16_26B.0P</t>
  </si>
  <si>
    <t>L8.16_26B.T9</t>
  </si>
  <si>
    <t>L8.16_26B.ZZ</t>
  </si>
  <si>
    <t>L8.16_28B.AO</t>
  </si>
  <si>
    <t>L8.16_28B.50</t>
  </si>
  <si>
    <t>L8.16_28B.Z6</t>
  </si>
  <si>
    <t>L8.16_28B.0G</t>
  </si>
  <si>
    <t>L8.16_28B.BG</t>
  </si>
  <si>
    <t>L8.16_28B.0R</t>
  </si>
  <si>
    <t>L8.16_28B.89</t>
  </si>
  <si>
    <t>L8.16_28B.32</t>
  </si>
  <si>
    <t>L8.16_28B.80</t>
  </si>
  <si>
    <t>L8.16_28B.46</t>
  </si>
  <si>
    <t>L8.16_28B.45</t>
  </si>
  <si>
    <t>L8.16_28B.B1</t>
  </si>
  <si>
    <t>L8.16_28B.Z4</t>
  </si>
  <si>
    <t>L8.16_28B.0C</t>
  </si>
  <si>
    <t>L8.16_28B.0Y</t>
  </si>
  <si>
    <t>L8.16_28B.0L</t>
  </si>
  <si>
    <t>L8.16_28B.87</t>
  </si>
  <si>
    <t>L8.16_28B.CP</t>
  </si>
  <si>
    <t>L8.16_28B.35</t>
  </si>
  <si>
    <t>L8.16_28B.LK</t>
  </si>
  <si>
    <t>L8.16_28B.LB</t>
  </si>
  <si>
    <t>L8.16_28B.LG</t>
  </si>
  <si>
    <t>L8.16_28B.LO</t>
  </si>
  <si>
    <t>L8.16_28B.LC</t>
  </si>
  <si>
    <t>L8.16_28B.LY</t>
  </si>
  <si>
    <t>L8.16_28B.Z5</t>
  </si>
  <si>
    <t>L8.16_28B.33</t>
  </si>
  <si>
    <t>L8.16_28B.54</t>
  </si>
  <si>
    <t>L8.16_28B.JB</t>
  </si>
  <si>
    <t>L8.16_28B.S2</t>
  </si>
  <si>
    <t>L8.16_28B.S1</t>
  </si>
  <si>
    <t>L8.16_28B.L2</t>
  </si>
  <si>
    <t>L8.16_28B.L1</t>
  </si>
  <si>
    <t>L8.16_28B.Z1</t>
  </si>
  <si>
    <t>L8.16_28B.0M</t>
  </si>
  <si>
    <t>L8.16_28B.Z2</t>
  </si>
  <si>
    <t>L8.16_28B.51</t>
  </si>
  <si>
    <t>L8.16_28B.0N</t>
  </si>
  <si>
    <t>L8.16_28B.NS</t>
  </si>
  <si>
    <t>L8.16_28B.86</t>
  </si>
  <si>
    <t>L8.16_28B.36</t>
  </si>
  <si>
    <t>L8.16_28B.2F</t>
  </si>
  <si>
    <t>L8.16_28B.90</t>
  </si>
  <si>
    <t>L8.16_28B.27</t>
  </si>
  <si>
    <t>L8.16_28B.61</t>
  </si>
  <si>
    <t>L8.16_28B.81</t>
  </si>
  <si>
    <t>L8.16_28B.0T</t>
  </si>
  <si>
    <t>L8.16_28B.SO</t>
  </si>
  <si>
    <t>L8.16_28B.SY</t>
  </si>
  <si>
    <t>L8.16_28B.SL</t>
  </si>
  <si>
    <t>L8.16_28B.SM</t>
  </si>
  <si>
    <t>L8.16_28B.SN</t>
  </si>
  <si>
    <t>L8.16_28B.SP</t>
  </si>
  <si>
    <t>L8.16_28B.T5</t>
  </si>
  <si>
    <t>L8.16_28B.0S</t>
  </si>
  <si>
    <t>L8.16_28B.52</t>
  </si>
  <si>
    <t>L8.16_28B.77</t>
  </si>
  <si>
    <t>L8.16_28B.Z3</t>
  </si>
  <si>
    <t>L8.16_28B.37</t>
  </si>
  <si>
    <t>L8.16_28B.2A</t>
  </si>
  <si>
    <t>L8.16_28B.T8</t>
  </si>
  <si>
    <t>L8.16_28B.1Q</t>
  </si>
  <si>
    <t>L8.16_28B.2Q</t>
  </si>
  <si>
    <t>L8.16_28B.NM</t>
  </si>
  <si>
    <t>L8.16_28B.0F</t>
  </si>
  <si>
    <t>L8.16_28B.MC</t>
  </si>
  <si>
    <t>L8.16_28B.0P</t>
  </si>
  <si>
    <t>L8.16_28B.T9</t>
  </si>
  <si>
    <t>L8.16_28B.ZZ</t>
  </si>
  <si>
    <t>L8.18_20B.53</t>
  </si>
  <si>
    <t>L8.18_20B.AO</t>
  </si>
  <si>
    <t>L8.18_20B.AB</t>
  </si>
  <si>
    <t>L8.18_20B.50</t>
  </si>
  <si>
    <t>L8.18_20B.Z6</t>
  </si>
  <si>
    <t>L8.18_20B.0G</t>
  </si>
  <si>
    <t>L8.18_20B.BG</t>
  </si>
  <si>
    <t>L8.18_20B.0R</t>
  </si>
  <si>
    <t>L8.18_20B.89</t>
  </si>
  <si>
    <t>L8.18_20B.32</t>
  </si>
  <si>
    <t>L8.18_20B.80</t>
  </si>
  <si>
    <t>L8.18_20B.46</t>
  </si>
  <si>
    <t>L8.18_20B.45</t>
  </si>
  <si>
    <t>L8.18_20B.B1</t>
  </si>
  <si>
    <t>L8.18_20B.Z4</t>
  </si>
  <si>
    <t>L8.18_20B.BN</t>
  </si>
  <si>
    <t>L8.18_20B.0C</t>
  </si>
  <si>
    <t>L8.18_20B.0Y</t>
  </si>
  <si>
    <t>L8.18_20B.0L</t>
  </si>
  <si>
    <t>L8.18_20B.87</t>
  </si>
  <si>
    <t>L8.18_20B.CP</t>
  </si>
  <si>
    <t>L8.18_20B.35</t>
  </si>
  <si>
    <t>L8.18_20B.LK</t>
  </si>
  <si>
    <t>L8.18_20B.LB</t>
  </si>
  <si>
    <t>L8.18_20B.LG</t>
  </si>
  <si>
    <t>L8.18_20B.LO</t>
  </si>
  <si>
    <t>L8.18_20B.LC</t>
  </si>
  <si>
    <t>L8.18_20B.LY</t>
  </si>
  <si>
    <t>L8.18_20B.FE</t>
  </si>
  <si>
    <t>L8.18_20B.Z5</t>
  </si>
  <si>
    <t>L8.18_20B.33</t>
  </si>
  <si>
    <t>L8.18_20B.RN</t>
  </si>
  <si>
    <t>L8.18_20B.54</t>
  </si>
  <si>
    <t>L8.18_20B.JB</t>
  </si>
  <si>
    <t>L8.18_20B.S2</t>
  </si>
  <si>
    <t>L8.18_20B.S1</t>
  </si>
  <si>
    <t>L8.18_20B.L2</t>
  </si>
  <si>
    <t>L8.18_20B.L1</t>
  </si>
  <si>
    <t>L8.18_20B.Z1</t>
  </si>
  <si>
    <t>L8.18_20B.0M</t>
  </si>
  <si>
    <t>L8.18_20B.Z2</t>
  </si>
  <si>
    <t>L8.18_20B.51</t>
  </si>
  <si>
    <t>L8.18_20B.0N</t>
  </si>
  <si>
    <t>L8.18_20B.NS</t>
  </si>
  <si>
    <t>L8.18_20B.86</t>
  </si>
  <si>
    <t>L8.18_20B.36</t>
  </si>
  <si>
    <t>L8.18_20B.2F</t>
  </si>
  <si>
    <t>L8.18_20B.90</t>
  </si>
  <si>
    <t>L8.18_20B.68</t>
  </si>
  <si>
    <t>L8.18_20B.27</t>
  </si>
  <si>
    <t>L8.18_20B.61</t>
  </si>
  <si>
    <t>L8.18_20B.81</t>
  </si>
  <si>
    <t>L8.18_20B.0T</t>
  </si>
  <si>
    <t>L8.18_20B.SO</t>
  </si>
  <si>
    <t>L8.18_20B.SY</t>
  </si>
  <si>
    <t>L8.18_20B.SL</t>
  </si>
  <si>
    <t>L8.18_20B.SM</t>
  </si>
  <si>
    <t>L8.18_20B.SN</t>
  </si>
  <si>
    <t>L8.18_20B.SP</t>
  </si>
  <si>
    <t>L8.18_20B.1V</t>
  </si>
  <si>
    <t>L8.18_20B.T5</t>
  </si>
  <si>
    <t>L8.18_20B.0S</t>
  </si>
  <si>
    <t>L8.18_20B.52</t>
  </si>
  <si>
    <t>L8.18_20B.77</t>
  </si>
  <si>
    <t>L8.18_20B.Z3</t>
  </si>
  <si>
    <t>L8.18_20B.37</t>
  </si>
  <si>
    <t>L8.18_20B.2A</t>
  </si>
  <si>
    <t>L8.18_20B.T8</t>
  </si>
  <si>
    <t>L8.18_20B.1Q</t>
  </si>
  <si>
    <t>L8.18_20B.2Q</t>
  </si>
  <si>
    <t>L8.18_20B.NM</t>
  </si>
  <si>
    <t>L8.18_20B.0F</t>
  </si>
  <si>
    <t>L8.18_20B.MC</t>
  </si>
  <si>
    <t>L8.18_20B.0P</t>
  </si>
  <si>
    <t>L8.18_20B.T9</t>
  </si>
  <si>
    <t>L8.18_20B.ZZ</t>
  </si>
  <si>
    <t>L8.18_22B.53</t>
  </si>
  <si>
    <t>L8.18_22B.AO</t>
  </si>
  <si>
    <t>L8.18_22B.AB</t>
  </si>
  <si>
    <t>L8.18_22B.50</t>
  </si>
  <si>
    <t>L8.18_22B.Z6</t>
  </si>
  <si>
    <t>L8.18_22B.0G</t>
  </si>
  <si>
    <t>L8.18_22B.BG</t>
  </si>
  <si>
    <t>L8.18_22B.0R</t>
  </si>
  <si>
    <t>L8.18_22B.89</t>
  </si>
  <si>
    <t>L8.18_22B.32</t>
  </si>
  <si>
    <t>L8.18_22B.80</t>
  </si>
  <si>
    <t>L8.18_22B.46</t>
  </si>
  <si>
    <t>L8.18_22B.45</t>
  </si>
  <si>
    <t>L8.18_22B.B1</t>
  </si>
  <si>
    <t>L8.18_22B.Z4</t>
  </si>
  <si>
    <t>L8.18_22B.BN</t>
  </si>
  <si>
    <t>L8.18_22B.0C</t>
  </si>
  <si>
    <t>L8.18_22B.0Y</t>
  </si>
  <si>
    <t>L8.18_22B.0L</t>
  </si>
  <si>
    <t>L8.18_22B.87</t>
  </si>
  <si>
    <t>L8.18_22B.CP</t>
  </si>
  <si>
    <t>L8.18_22B.35</t>
  </si>
  <si>
    <t>L8.18_22B.LK</t>
  </si>
  <si>
    <t>L8.18_22B.LB</t>
  </si>
  <si>
    <t>L8.18_22B.LG</t>
  </si>
  <si>
    <t>L8.18_22B.LO</t>
  </si>
  <si>
    <t>L8.18_22B.LC</t>
  </si>
  <si>
    <t>L8.18_22B.LY</t>
  </si>
  <si>
    <t>L8.18_22B.FE</t>
  </si>
  <si>
    <t>L8.18_22B.Z5</t>
  </si>
  <si>
    <t>L8.18_22B.33</t>
  </si>
  <si>
    <t>L8.18_22B.RN</t>
  </si>
  <si>
    <t>L8.18_22B.54</t>
  </si>
  <si>
    <t>L8.18_22B.JB</t>
  </si>
  <si>
    <t>L8.18_22B.S2</t>
  </si>
  <si>
    <t>L8.18_22B.S1</t>
  </si>
  <si>
    <t>L8.18_22B.L2</t>
  </si>
  <si>
    <t>L8.18_22B.L1</t>
  </si>
  <si>
    <t>L8.18_22B.Z1</t>
  </si>
  <si>
    <t>L8.18_22B.0M</t>
  </si>
  <si>
    <t>L8.18_22B.Z2</t>
  </si>
  <si>
    <t>L8.18_22B.51</t>
  </si>
  <si>
    <t>L8.18_22B.0N</t>
  </si>
  <si>
    <t>L8.18_22B.NS</t>
  </si>
  <si>
    <t>L8.18_22B.86</t>
  </si>
  <si>
    <t>L8.18_22B.36</t>
  </si>
  <si>
    <t>L8.18_22B.2F</t>
  </si>
  <si>
    <t>L8.18_22B.90</t>
  </si>
  <si>
    <t>L8.18_22B.68</t>
  </si>
  <si>
    <t>L8.18_22B.27</t>
  </si>
  <si>
    <t>L8.18_22B.61</t>
  </si>
  <si>
    <t>L8.18_22B.81</t>
  </si>
  <si>
    <t>L8.18_22B.0T</t>
  </si>
  <si>
    <t>L8.18_22B.SO</t>
  </si>
  <si>
    <t>L8.18_22B.SY</t>
  </si>
  <si>
    <t>L8.18_22B.SL</t>
  </si>
  <si>
    <t>L8.18_22B.SM</t>
  </si>
  <si>
    <t>L8.18_22B.SN</t>
  </si>
  <si>
    <t>L8.18_22B.SP</t>
  </si>
  <si>
    <t>L8.18_22B.1V</t>
  </si>
  <si>
    <t>L8.18_22B.T5</t>
  </si>
  <si>
    <t>L8.18_22B.0S</t>
  </si>
  <si>
    <t>L8.18_22B.52</t>
  </si>
  <si>
    <t>L8.18_22B.77</t>
  </si>
  <si>
    <t>L8.18_22B.Z3</t>
  </si>
  <si>
    <t>L8.18_22B.37</t>
  </si>
  <si>
    <t>L8.18_22B.2A</t>
  </si>
  <si>
    <t>L8.18_22B.T8</t>
  </si>
  <si>
    <t>L8.18_22B.1Q</t>
  </si>
  <si>
    <t>L8.18_22B.2Q</t>
  </si>
  <si>
    <t>L8.18_22B.NM</t>
  </si>
  <si>
    <t>L8.18_22B.0F</t>
  </si>
  <si>
    <t>L8.18_22B.MC</t>
  </si>
  <si>
    <t>L8.18_22B.0P</t>
  </si>
  <si>
    <t>L8.18_22B.T9</t>
  </si>
  <si>
    <t>L8.18_22B.ZZ</t>
  </si>
  <si>
    <t>L8.18_24B.53</t>
  </si>
  <si>
    <t>L8.18_24B.AO</t>
  </si>
  <si>
    <t>L8.18_24B.AB</t>
  </si>
  <si>
    <t>L8.18_24B.50</t>
  </si>
  <si>
    <t>L8.18_24B.Z6</t>
  </si>
  <si>
    <t>L8.18_24B.0G</t>
  </si>
  <si>
    <t>L8.18_24B.BG</t>
  </si>
  <si>
    <t>L8.18_24B.0R</t>
  </si>
  <si>
    <t>L8.18_24B.89</t>
  </si>
  <si>
    <t>L8.18_24B.32</t>
  </si>
  <si>
    <t>L8.18_24B.80</t>
  </si>
  <si>
    <t>L8.18_24B.46</t>
  </si>
  <si>
    <t>L8.18_24B.45</t>
  </si>
  <si>
    <t>L8.18_24B.B1</t>
  </si>
  <si>
    <t>L8.18_24B.Z4</t>
  </si>
  <si>
    <t>L8.18_24B.BN</t>
  </si>
  <si>
    <t>L8.18_24B.0C</t>
  </si>
  <si>
    <t>L8.18_24B.0Y</t>
  </si>
  <si>
    <t>L8.18_24B.0L</t>
  </si>
  <si>
    <t>L8.18_24B.87</t>
  </si>
  <si>
    <t>L8.18_24B.CP</t>
  </si>
  <si>
    <t>L8.18_24B.35</t>
  </si>
  <si>
    <t>L8.18_24B.LK</t>
  </si>
  <si>
    <t>L8.18_24B.LB</t>
  </si>
  <si>
    <t>L8.18_24B.LG</t>
  </si>
  <si>
    <t>L8.18_24B.LO</t>
  </si>
  <si>
    <t>L8.18_24B.LC</t>
  </si>
  <si>
    <t>L8.18_24B.LY</t>
  </si>
  <si>
    <t>L8.18_24B.FE</t>
  </si>
  <si>
    <t>L8.18_24B.Z5</t>
  </si>
  <si>
    <t>L8.18_24B.33</t>
  </si>
  <si>
    <t>L8.18_24B.RN</t>
  </si>
  <si>
    <t>L8.18_24B.54</t>
  </si>
  <si>
    <t>L8.18_24B.JB</t>
  </si>
  <si>
    <t>L8.18_24B.S2</t>
  </si>
  <si>
    <t>L8.18_24B.S1</t>
  </si>
  <si>
    <t>L8.18_24B.L2</t>
  </si>
  <si>
    <t>L8.18_24B.L1</t>
  </si>
  <si>
    <t>L8.18_24B.Z1</t>
  </si>
  <si>
    <t>L8.18_24B.0M</t>
  </si>
  <si>
    <t>L8.18_24B.Z2</t>
  </si>
  <si>
    <t>L8.18_24B.51</t>
  </si>
  <si>
    <t>L8.18_24B.0N</t>
  </si>
  <si>
    <t>L8.18_24B.NS</t>
  </si>
  <si>
    <t>L8.18_24B.86</t>
  </si>
  <si>
    <t>L8.18_24B.36</t>
  </si>
  <si>
    <t>L8.18_24B.2F</t>
  </si>
  <si>
    <t>L8.18_24B.90</t>
  </si>
  <si>
    <t>L8.18_24B.68</t>
  </si>
  <si>
    <t>L8.18_24B.27</t>
  </si>
  <si>
    <t>L8.18_24B.61</t>
  </si>
  <si>
    <t>L8.18_24B.81</t>
  </si>
  <si>
    <t>L8.18_24B.0T</t>
  </si>
  <si>
    <t>L8.18_24B.SO</t>
  </si>
  <si>
    <t>L8.18_24B.SY</t>
  </si>
  <si>
    <t>L8.18_24B.SL</t>
  </si>
  <si>
    <t>L8.18_24B.SM</t>
  </si>
  <si>
    <t>L8.18_24B.SN</t>
  </si>
  <si>
    <t>L8.18_24B.SP</t>
  </si>
  <si>
    <t>L8.18_24B.1V</t>
  </si>
  <si>
    <t>L8.18_24B.T5</t>
  </si>
  <si>
    <t>L8.18_24B.0S</t>
  </si>
  <si>
    <t>L8.18_24B.52</t>
  </si>
  <si>
    <t>L8.18_24B.77</t>
  </si>
  <si>
    <t>L8.18_24B.Z3</t>
  </si>
  <si>
    <t>L8.18_24B.37</t>
  </si>
  <si>
    <t>L8.18_24B.2A</t>
  </si>
  <si>
    <t>L8.18_24B.T8</t>
  </si>
  <si>
    <t>L8.18_24B.1Q</t>
  </si>
  <si>
    <t>L8.18_24B.2Q</t>
  </si>
  <si>
    <t>L8.18_24B.NM</t>
  </si>
  <si>
    <t>L8.18_24B.0F</t>
  </si>
  <si>
    <t>L8.18_24B.MC</t>
  </si>
  <si>
    <t>L8.18_24B.0P</t>
  </si>
  <si>
    <t>L8.18_24B.T9</t>
  </si>
  <si>
    <t>L8.18_24B.ZZ</t>
  </si>
  <si>
    <t>L8.20_20B.AO</t>
  </si>
  <si>
    <t>L8.20_20B.46</t>
  </si>
  <si>
    <t>L8.20_20B.45</t>
  </si>
  <si>
    <t>L8.20_22B.AO</t>
  </si>
  <si>
    <t>L8.20_22B.AB</t>
  </si>
  <si>
    <t>L8.20_22B.0G</t>
  </si>
  <si>
    <t>L8.20_22B.BG</t>
  </si>
  <si>
    <t>L8.20_22B.0R</t>
  </si>
  <si>
    <t>L8.20_22B.89</t>
  </si>
  <si>
    <t>L8.20_22B.32</t>
  </si>
  <si>
    <t>L8.20_22B.80</t>
  </si>
  <si>
    <t>L8.20_22B.46</t>
  </si>
  <si>
    <t>L8.20_22B.45</t>
  </si>
  <si>
    <t>L8.20_22B.BN</t>
  </si>
  <si>
    <t>L8.20_22B.0C</t>
  </si>
  <si>
    <t>L8.20_22B.0Y</t>
  </si>
  <si>
    <t>L8.20_22B.0L</t>
  </si>
  <si>
    <t>L8.20_22B.87</t>
  </si>
  <si>
    <t>L8.20_22B.CP</t>
  </si>
  <si>
    <t>L8.20_22B.35</t>
  </si>
  <si>
    <t>L8.20_22B.LK</t>
  </si>
  <si>
    <t>L8.20_22B.LB</t>
  </si>
  <si>
    <t>L8.20_22B.LG</t>
  </si>
  <si>
    <t>L8.20_22B.LO</t>
  </si>
  <si>
    <t>L8.20_22B.LC</t>
  </si>
  <si>
    <t>L8.20_22B.LY</t>
  </si>
  <si>
    <t>L8.20_22B.33</t>
  </si>
  <si>
    <t>L8.20_22B.RN</t>
  </si>
  <si>
    <t>L8.20_22B.54</t>
  </si>
  <si>
    <t>L8.20_22B.JB</t>
  </si>
  <si>
    <t>L8.20_22B.Z1</t>
  </si>
  <si>
    <t>L8.20_22B.0M</t>
  </si>
  <si>
    <t>L8.20_22B.51</t>
  </si>
  <si>
    <t>L8.20_22B.0N</t>
  </si>
  <si>
    <t>L8.20_22B.NS</t>
  </si>
  <si>
    <t>L8.20_22B.86</t>
  </si>
  <si>
    <t>L8.20_22B.36</t>
  </si>
  <si>
    <t>L8.20_22B.2F</t>
  </si>
  <si>
    <t>L8.20_22B.90</t>
  </si>
  <si>
    <t>L8.20_22B.27</t>
  </si>
  <si>
    <t>L8.20_22B.61</t>
  </si>
  <si>
    <t>L8.20_22B.81</t>
  </si>
  <si>
    <t>L8.20_22B.0T</t>
  </si>
  <si>
    <t>L8.20_22B.SO</t>
  </si>
  <si>
    <t>L8.20_22B.SY</t>
  </si>
  <si>
    <t>L8.20_22B.SL</t>
  </si>
  <si>
    <t>L8.20_22B.SM</t>
  </si>
  <si>
    <t>L8.20_22B.SN</t>
  </si>
  <si>
    <t>L8.20_22B.SP</t>
  </si>
  <si>
    <t>L8.20_22B.1V</t>
  </si>
  <si>
    <t>L8.20_22B.T5</t>
  </si>
  <si>
    <t>L8.20_22B.0S</t>
  </si>
  <si>
    <t>L8.20_22B.52</t>
  </si>
  <si>
    <t>L8.20_22B.77</t>
  </si>
  <si>
    <t>L8.20_22B.Z3</t>
  </si>
  <si>
    <t>L8.20_22B.37</t>
  </si>
  <si>
    <t>L8.20_22B.2A</t>
  </si>
  <si>
    <t>L8.20_22B.T8</t>
  </si>
  <si>
    <t>L8.20_22B.1Q</t>
  </si>
  <si>
    <t>L8.20_22B.2Q</t>
  </si>
  <si>
    <t>L8.20_22B.NM</t>
  </si>
  <si>
    <t>L8.20_22B.0F</t>
  </si>
  <si>
    <t>L8.20_22B.MC</t>
  </si>
  <si>
    <t>L8.20_22B.0P</t>
  </si>
  <si>
    <t>L8.20_22B.T9</t>
  </si>
  <si>
    <t>L8.20_24B.AO</t>
  </si>
  <si>
    <t>L8.20_24B.AB</t>
  </si>
  <si>
    <t>L8.20_24B.0G</t>
  </si>
  <si>
    <t>L8.20_24B.BG</t>
  </si>
  <si>
    <t>L8.20_24B.0R</t>
  </si>
  <si>
    <t>L8.20_24B.89</t>
  </si>
  <si>
    <t>L8.20_24B.32</t>
  </si>
  <si>
    <t>L8.20_24B.80</t>
  </si>
  <si>
    <t>L8.20_24B.46</t>
  </si>
  <si>
    <t>L8.20_24B.45</t>
  </si>
  <si>
    <t>L8.20_24B.BN</t>
  </si>
  <si>
    <t>L8.20_24B.0C</t>
  </si>
  <si>
    <t>L8.20_24B.0Y</t>
  </si>
  <si>
    <t>L8.20_24B.0L</t>
  </si>
  <si>
    <t>L8.20_24B.87</t>
  </si>
  <si>
    <t>L8.20_24B.CP</t>
  </si>
  <si>
    <t>L8.20_24B.35</t>
  </si>
  <si>
    <t>L8.20_24B.LK</t>
  </si>
  <si>
    <t>L8.20_24B.LB</t>
  </si>
  <si>
    <t>L8.20_24B.LG</t>
  </si>
  <si>
    <t>L8.20_24B.LO</t>
  </si>
  <si>
    <t>L8.20_24B.LC</t>
  </si>
  <si>
    <t>L8.20_24B.LY</t>
  </si>
  <si>
    <t>L8.20_24B.33</t>
  </si>
  <si>
    <t>L8.20_24B.RN</t>
  </si>
  <si>
    <t>L8.20_24B.54</t>
  </si>
  <si>
    <t>L8.20_24B.JB</t>
  </si>
  <si>
    <t>L8.20_24B.Z1</t>
  </si>
  <si>
    <t>L8.20_24B.0M</t>
  </si>
  <si>
    <t>L8.20_24B.51</t>
  </si>
  <si>
    <t>L8.20_24B.0N</t>
  </si>
  <si>
    <t>L8.20_24B.NS</t>
  </si>
  <si>
    <t>L8.20_24B.86</t>
  </si>
  <si>
    <t>L8.20_24B.36</t>
  </si>
  <si>
    <t>L8.20_24B.2F</t>
  </si>
  <si>
    <t>L8.20_24B.90</t>
  </si>
  <si>
    <t>L8.20_24B.27</t>
  </si>
  <si>
    <t>L8.20_24B.61</t>
  </si>
  <si>
    <t>L8.20_24B.81</t>
  </si>
  <si>
    <t>L8.20_24B.0T</t>
  </si>
  <si>
    <t>L8.20_24B.SO</t>
  </si>
  <si>
    <t>L8.20_24B.SY</t>
  </si>
  <si>
    <t>L8.20_24B.SL</t>
  </si>
  <si>
    <t>L8.20_24B.SM</t>
  </si>
  <si>
    <t>L8.20_24B.SN</t>
  </si>
  <si>
    <t>L8.20_24B.SP</t>
  </si>
  <si>
    <t>L8.20_24B.1V</t>
  </si>
  <si>
    <t>L8.20_24B.T5</t>
  </si>
  <si>
    <t>L8.20_24B.0S</t>
  </si>
  <si>
    <t>L8.20_24B.52</t>
  </si>
  <si>
    <t>L8.20_24B.77</t>
  </si>
  <si>
    <t>L8.20_24B.Z3</t>
  </si>
  <si>
    <t>L8.20_24B.37</t>
  </si>
  <si>
    <t>L8.20_24B.2A</t>
  </si>
  <si>
    <t>L8.20_24B.T8</t>
  </si>
  <si>
    <t>L8.20_24B.1Q</t>
  </si>
  <si>
    <t>L8.20_24B.2Q</t>
  </si>
  <si>
    <t>L8.20_24B.NM</t>
  </si>
  <si>
    <t>L8.20_24B.0F</t>
  </si>
  <si>
    <t>L8.20_24B.MC</t>
  </si>
  <si>
    <t>L8.20_24B.0P</t>
  </si>
  <si>
    <t>L8.20_24B.T9</t>
  </si>
  <si>
    <t>L8.3H_13S.53</t>
  </si>
  <si>
    <t>L8.3H_13S.AO</t>
  </si>
  <si>
    <t>L8.3H_13S.AB</t>
  </si>
  <si>
    <t>L8.3H_13S.50</t>
  </si>
  <si>
    <t>L8.3H_13S.Z6</t>
  </si>
  <si>
    <t>L8.3H_13S.0G</t>
  </si>
  <si>
    <t>L8.3H_13S.BG</t>
  </si>
  <si>
    <t>L8.3H_13S.0R</t>
  </si>
  <si>
    <t>L8.3H_13S.58</t>
  </si>
  <si>
    <t>L8.3H_13S.89</t>
  </si>
  <si>
    <t>L8.3H_13S.32</t>
  </si>
  <si>
    <t>L8.3H_13S.80</t>
  </si>
  <si>
    <t>L8.3H_13S.46</t>
  </si>
  <si>
    <t>L8.3H_13S.45</t>
  </si>
  <si>
    <t>L8.3H_13S.B1</t>
  </si>
  <si>
    <t>L8.3H_13S.Z4</t>
  </si>
  <si>
    <t>L8.3H_13S.BN</t>
  </si>
  <si>
    <t>L8.3H_13S.0C</t>
  </si>
  <si>
    <t>L8.3H_13S.0Y</t>
  </si>
  <si>
    <t>L8.3H_13S.0L</t>
  </si>
  <si>
    <t>L8.3H_13S.87</t>
  </si>
  <si>
    <t>L8.3H_13S.CP</t>
  </si>
  <si>
    <t>L8.3H_13S.35</t>
  </si>
  <si>
    <t>L8.3H_13S.LK</t>
  </si>
  <si>
    <t>L8.3H_13S.LB</t>
  </si>
  <si>
    <t>L8.3H_13S.LG</t>
  </si>
  <si>
    <t>L8.3H_13S.LO</t>
  </si>
  <si>
    <t>L8.3H_13S.LC</t>
  </si>
  <si>
    <t>L8.3H_13S.LY</t>
  </si>
  <si>
    <t>L8.3H_13S.FE</t>
  </si>
  <si>
    <t>L8.3H_13S.Z5</t>
  </si>
  <si>
    <t>L8.3H_13S.33</t>
  </si>
  <si>
    <t>L8.3H_13S.RN</t>
  </si>
  <si>
    <t>L8.3H_13S.54</t>
  </si>
  <si>
    <t>L8.3H_13S.JB</t>
  </si>
  <si>
    <t>L8.3H_13S.S2</t>
  </si>
  <si>
    <t>L8.3H_13S.S1</t>
  </si>
  <si>
    <t>L8.3H_13S.L2</t>
  </si>
  <si>
    <t>L8.3H_13S.L1</t>
  </si>
  <si>
    <t>L8.3H_13S.Z1</t>
  </si>
  <si>
    <t>L8.3H_13S.0M</t>
  </si>
  <si>
    <t>L8.3H_13S.Z2</t>
  </si>
  <si>
    <t>L8.3H_13S.51</t>
  </si>
  <si>
    <t>L8.3H_13S.0N</t>
  </si>
  <si>
    <t>L8.3H_13S.NS</t>
  </si>
  <si>
    <t>L8.3H_13S.86</t>
  </si>
  <si>
    <t>L8.3H_13S.36</t>
  </si>
  <si>
    <t>L8.3H_13S.2F</t>
  </si>
  <si>
    <t>L8.3H_13S.90</t>
  </si>
  <si>
    <t>L8.3H_13S.68</t>
  </si>
  <si>
    <t>L8.3H_13S.27</t>
  </si>
  <si>
    <t>L8.3H_13S.61</t>
  </si>
  <si>
    <t>L8.3H_13S.81</t>
  </si>
  <si>
    <t>L8.3H_13S.59</t>
  </si>
  <si>
    <t>L8.3H_13S.0T</t>
  </si>
  <si>
    <t>L8.3H_13S.SO</t>
  </si>
  <si>
    <t>L8.3H_13S.SY</t>
  </si>
  <si>
    <t>L8.3H_13S.SL</t>
  </si>
  <si>
    <t>L8.3H_13S.SM</t>
  </si>
  <si>
    <t>L8.3H_13S.SN</t>
  </si>
  <si>
    <t>L8.3H_13S.ST</t>
  </si>
  <si>
    <t>L8.3H_13S.SP</t>
  </si>
  <si>
    <t>L8.3H_13S.1V</t>
  </si>
  <si>
    <t>L8.3H_13S.T5</t>
  </si>
  <si>
    <t>L8.3H_13S.0S</t>
  </si>
  <si>
    <t>L8.3H_13S.52</t>
  </si>
  <si>
    <t>L8.3H_13S.77</t>
  </si>
  <si>
    <t>L8.3H_13S.Z3</t>
  </si>
  <si>
    <t>L8.3H_13S.37</t>
  </si>
  <si>
    <t>L8.3H_13S.2A</t>
  </si>
  <si>
    <t>L8.3H_13S.T8</t>
  </si>
  <si>
    <t>L8.3H_13S.1Q</t>
  </si>
  <si>
    <t>L8.3H_13S.2Q</t>
  </si>
  <si>
    <t>L8.3H_13S.NM</t>
  </si>
  <si>
    <t>L8.3H_13S.0F</t>
  </si>
  <si>
    <t>L8.3H_13S.MC</t>
  </si>
  <si>
    <t>L8.3H_13S.0P</t>
  </si>
  <si>
    <t>L8.3H_13S.T9</t>
  </si>
  <si>
    <t>L8.3H_13S.ZZ</t>
  </si>
  <si>
    <t>L8.3H_14S.53</t>
  </si>
  <si>
    <t>L8.3H_14S.AO</t>
  </si>
  <si>
    <t>L8.3H_14S.AB</t>
  </si>
  <si>
    <t>L8.3H_14S.50</t>
  </si>
  <si>
    <t>L8.3H_14S.Z6</t>
  </si>
  <si>
    <t>L8.3H_14S.0G</t>
  </si>
  <si>
    <t>L8.3H_14S.BG</t>
  </si>
  <si>
    <t>L8.3H_14S.0R</t>
  </si>
  <si>
    <t>L8.3H_14S.58</t>
  </si>
  <si>
    <t>L8.3H_14S.89</t>
  </si>
  <si>
    <t>L8.3H_14S.32</t>
  </si>
  <si>
    <t>L8.3H_14S.80</t>
  </si>
  <si>
    <t>L8.3H_14S.46</t>
  </si>
  <si>
    <t>L8.3H_14S.45</t>
  </si>
  <si>
    <t>L8.3H_14S.B1</t>
  </si>
  <si>
    <t>L8.3H_14S.Z4</t>
  </si>
  <si>
    <t>L8.3H_14S.BN</t>
  </si>
  <si>
    <t>L8.3H_14S.0C</t>
  </si>
  <si>
    <t>L8.3H_14S.0Y</t>
  </si>
  <si>
    <t>L8.3H_14S.0L</t>
  </si>
  <si>
    <t>L8.3H_14S.87</t>
  </si>
  <si>
    <t>L8.3H_14S.CP</t>
  </si>
  <si>
    <t>L8.3H_14S.35</t>
  </si>
  <si>
    <t>L8.3H_14S.LK</t>
  </si>
  <si>
    <t>L8.3H_14S.LB</t>
  </si>
  <si>
    <t>L8.3H_14S.LG</t>
  </si>
  <si>
    <t>L8.3H_14S.LO</t>
  </si>
  <si>
    <t>L8.3H_14S.LC</t>
  </si>
  <si>
    <t>L8.3H_14S.LY</t>
  </si>
  <si>
    <t>L8.3H_14S.FE</t>
  </si>
  <si>
    <t>L8.3H_14S.Z5</t>
  </si>
  <si>
    <t>L8.3H_14S.33</t>
  </si>
  <si>
    <t>L8.3H_14S.RN</t>
  </si>
  <si>
    <t>L8.3H_14S.54</t>
  </si>
  <si>
    <t>L8.3H_14S.JB</t>
  </si>
  <si>
    <t>L8.3H_14S.S2</t>
  </si>
  <si>
    <t>L8.3H_14S.S1</t>
  </si>
  <si>
    <t>L8.3H_14S.L2</t>
  </si>
  <si>
    <t>L8.3H_14S.L1</t>
  </si>
  <si>
    <t>L8.3H_14S.Z1</t>
  </si>
  <si>
    <t>L8.3H_14S.0M</t>
  </si>
  <si>
    <t>L8.3H_14S.Z2</t>
  </si>
  <si>
    <t>L8.3H_14S.51</t>
  </si>
  <si>
    <t>L8.3H_14S.0N</t>
  </si>
  <si>
    <t>L8.3H_14S.NS</t>
  </si>
  <si>
    <t>L8.3H_14S.86</t>
  </si>
  <si>
    <t>L8.3H_14S.36</t>
  </si>
  <si>
    <t>L8.3H_14S.2F</t>
  </si>
  <si>
    <t>L8.3H_14S.90</t>
  </si>
  <si>
    <t>L8.3H_14S.68</t>
  </si>
  <si>
    <t>L8.3H_14S.27</t>
  </si>
  <si>
    <t>L8.3H_14S.61</t>
  </si>
  <si>
    <t>L8.3H_14S.81</t>
  </si>
  <si>
    <t>L8.3H_14S.59</t>
  </si>
  <si>
    <t>L8.3H_14S.0T</t>
  </si>
  <si>
    <t>L8.3H_14S.SO</t>
  </si>
  <si>
    <t>L8.3H_14S.SY</t>
  </si>
  <si>
    <t>L8.3H_14S.SL</t>
  </si>
  <si>
    <t>L8.3H_14S.SM</t>
  </si>
  <si>
    <t>L8.3H_14S.SN</t>
  </si>
  <si>
    <t>L8.3H_14S.ST</t>
  </si>
  <si>
    <t>L8.3H_14S.SP</t>
  </si>
  <si>
    <t>L8.3H_14S.1V</t>
  </si>
  <si>
    <t>L8.3H_14S.T5</t>
  </si>
  <si>
    <t>L8.3H_14S.0S</t>
  </si>
  <si>
    <t>L8.3H_14S.52</t>
  </si>
  <si>
    <t>L8.3H_14S.77</t>
  </si>
  <si>
    <t>L8.3H_14S.Z3</t>
  </si>
  <si>
    <t>L8.3H_14S.37</t>
  </si>
  <si>
    <t>L8.3H_14S.2A</t>
  </si>
  <si>
    <t>L8.3H_14S.T8</t>
  </si>
  <si>
    <t>L8.3H_14S.1Q</t>
  </si>
  <si>
    <t>L8.3H_14S.2Q</t>
  </si>
  <si>
    <t>L8.3H_14S.NM</t>
  </si>
  <si>
    <t>L8.3H_14S.0F</t>
  </si>
  <si>
    <t>L8.3H_14S.MC</t>
  </si>
  <si>
    <t>L8.3H_14S.0P</t>
  </si>
  <si>
    <t>L8.3H_14S.T9</t>
  </si>
  <si>
    <t>L8.3H_14S.ZZ</t>
  </si>
  <si>
    <t>L8.5_14S.53</t>
  </si>
  <si>
    <t>L8.5_14S.AO</t>
  </si>
  <si>
    <t>L8.5_14S.AB</t>
  </si>
  <si>
    <t>L8.5_14S.50</t>
  </si>
  <si>
    <t>L8.5_14S.Z6</t>
  </si>
  <si>
    <t>L8.5_14S.0G</t>
  </si>
  <si>
    <t>L8.5_14S.BG</t>
  </si>
  <si>
    <t>L8.5_14S.0R</t>
  </si>
  <si>
    <t>L8.5_14S.58</t>
  </si>
  <si>
    <t>L8.5_14S.89</t>
  </si>
  <si>
    <t>L8.5_14S.32</t>
  </si>
  <si>
    <t>L8.5_14S.80</t>
  </si>
  <si>
    <t>L8.5_14S.46</t>
  </si>
  <si>
    <t>L8.5_14S.45</t>
  </si>
  <si>
    <t>L8.5_14S.B1</t>
  </si>
  <si>
    <t>L8.5_14S.Z4</t>
  </si>
  <si>
    <t>L8.5_14S.BN</t>
  </si>
  <si>
    <t>L8.5_14S.0C</t>
  </si>
  <si>
    <t>L8.5_14S.0Y</t>
  </si>
  <si>
    <t>L8.5_14S.0L</t>
  </si>
  <si>
    <t>L8.5_14S.87</t>
  </si>
  <si>
    <t>L8.5_14S.CP</t>
  </si>
  <si>
    <t>L8.5_14S.35</t>
  </si>
  <si>
    <t>L8.5_14S.LK</t>
  </si>
  <si>
    <t>L8.5_14S.LB</t>
  </si>
  <si>
    <t>L8.5_14S.LG</t>
  </si>
  <si>
    <t>L8.5_14S.LO</t>
  </si>
  <si>
    <t>L8.5_14S.LC</t>
  </si>
  <si>
    <t>L8.5_14S.LY</t>
  </si>
  <si>
    <t>L8.5_14S.FE</t>
  </si>
  <si>
    <t>L8.5_14S.Z5</t>
  </si>
  <si>
    <t>L8.5_14S.33</t>
  </si>
  <si>
    <t>L8.5_14S.RN</t>
  </si>
  <si>
    <t>L8.5_14S.54</t>
  </si>
  <si>
    <t>L8.5_14S.JB</t>
  </si>
  <si>
    <t>L8.5_14S.S2</t>
  </si>
  <si>
    <t>L8.5_14S.S1</t>
  </si>
  <si>
    <t>L8.5_14S.L2</t>
  </si>
  <si>
    <t>L8.5_14S.L1</t>
  </si>
  <si>
    <t>L8.5_14S.Z1</t>
  </si>
  <si>
    <t>L8.5_14S.0M</t>
  </si>
  <si>
    <t>L8.5_14S.Z2</t>
  </si>
  <si>
    <t>L8.5_14S.51</t>
  </si>
  <si>
    <t>L8.5_14S.0N</t>
  </si>
  <si>
    <t>L8.5_14S.NS</t>
  </si>
  <si>
    <t>L8.5_14S.86</t>
  </si>
  <si>
    <t>L8.5_14S.36</t>
  </si>
  <si>
    <t>L8.5_14S.2F</t>
  </si>
  <si>
    <t>L8.5_14S.90</t>
  </si>
  <si>
    <t>L8.5_14S.68</t>
  </si>
  <si>
    <t>L8.5_14S.27</t>
  </si>
  <si>
    <t>L8.5_14S.61</t>
  </si>
  <si>
    <t>L8.5_14S.81</t>
  </si>
  <si>
    <t>L8.5_14S.59</t>
  </si>
  <si>
    <t>L8.5_14S.0T</t>
  </si>
  <si>
    <t>L8.5_14S.SO</t>
  </si>
  <si>
    <t>L8.5_14S.SY</t>
  </si>
  <si>
    <t>L8.5_14S.SL</t>
  </si>
  <si>
    <t>L8.5_14S.SM</t>
  </si>
  <si>
    <t>L8.5_14S.SN</t>
  </si>
  <si>
    <t>L8.5_14S.ST</t>
  </si>
  <si>
    <t>L8.5_14S.SP</t>
  </si>
  <si>
    <t>L8.5_14S.1V</t>
  </si>
  <si>
    <t>L8.5_14S.T5</t>
  </si>
  <si>
    <t>L8.5_14S.0S</t>
  </si>
  <si>
    <t>L8.5_14S.52</t>
  </si>
  <si>
    <t>L8.5_14S.77</t>
  </si>
  <si>
    <t>L8.5_14S.Z3</t>
  </si>
  <si>
    <t>L8.5_14S.37</t>
  </si>
  <si>
    <t>L8.5_14S.2A</t>
  </si>
  <si>
    <t>L8.5_14S.T8</t>
  </si>
  <si>
    <t>L8.5_14S.1Q</t>
  </si>
  <si>
    <t>L8.5_14S.2Q</t>
  </si>
  <si>
    <t>L8.5_14S.NM</t>
  </si>
  <si>
    <t>L8.5_14S.0F</t>
  </si>
  <si>
    <t>L8.5_14S.MC</t>
  </si>
  <si>
    <t>L8.5_14S.0P</t>
  </si>
  <si>
    <t>L8.5_14S.T9</t>
  </si>
  <si>
    <t>L8.5_14S.ZZ</t>
  </si>
  <si>
    <t>L8.5_14x8S.53</t>
  </si>
  <si>
    <t>L8.5_14x8S.AO</t>
  </si>
  <si>
    <t>L8.5_14x8S.AB</t>
  </si>
  <si>
    <t>L8.5_14x8S.50</t>
  </si>
  <si>
    <t>L8.5_14x8S.Z6</t>
  </si>
  <si>
    <t>L8.5_14x8S.0G</t>
  </si>
  <si>
    <t>L8.5_14x8S.BG</t>
  </si>
  <si>
    <t>L8.5_14x8S.0R</t>
  </si>
  <si>
    <t>L8.5_14x8S.58</t>
  </si>
  <si>
    <t>L8.5_14x8S.89</t>
  </si>
  <si>
    <t>L8.5_14x8S.32</t>
  </si>
  <si>
    <t>L8.5_14x8S.80</t>
  </si>
  <si>
    <t>L8.5_14x8S.46</t>
  </si>
  <si>
    <t>L8.5_14x8S.45</t>
  </si>
  <si>
    <t>L8.5_14x8S.B1</t>
  </si>
  <si>
    <t>L8.5_14x8S.Z4</t>
  </si>
  <si>
    <t>L8.5_14x8S.BN</t>
  </si>
  <si>
    <t>L8.5_14x8S.0C</t>
  </si>
  <si>
    <t>L8.5_14x8S.0Y</t>
  </si>
  <si>
    <t>L8.5_14x8S.0L</t>
  </si>
  <si>
    <t>L8.5_14x8S.87</t>
  </si>
  <si>
    <t>L8.5_14x8S.CP</t>
  </si>
  <si>
    <t>L8.5_14x8S.35</t>
  </si>
  <si>
    <t>L8.5_14x8S.LK</t>
  </si>
  <si>
    <t>L8.5_14x8S.LB</t>
  </si>
  <si>
    <t>L8.5_14x8S.LG</t>
  </si>
  <si>
    <t>L8.5_14x8S.LO</t>
  </si>
  <si>
    <t>L8.5_14x8S.LC</t>
  </si>
  <si>
    <t>L8.5_14x8S.LY</t>
  </si>
  <si>
    <t>L8.5_14x8S.FE</t>
  </si>
  <si>
    <t>L8.5_14x8S.Z5</t>
  </si>
  <si>
    <t>L8.5_14x8S.33</t>
  </si>
  <si>
    <t>L8.5_14x8S.RN</t>
  </si>
  <si>
    <t>L8.5_14x8S.54</t>
  </si>
  <si>
    <t>L8.5_14x8S.JB</t>
  </si>
  <si>
    <t>L8.5_14x8S.S2</t>
  </si>
  <si>
    <t>L8.5_14x8S.S1</t>
  </si>
  <si>
    <t>L8.5_14x8S.L2</t>
  </si>
  <si>
    <t>L8.5_14x8S.L1</t>
  </si>
  <si>
    <t>L8.5_14x8S.Z1</t>
  </si>
  <si>
    <t>L8.5_14x8S.0M</t>
  </si>
  <si>
    <t>L8.5_14x8S.Z2</t>
  </si>
  <si>
    <t>L8.5_14x8S.51</t>
  </si>
  <si>
    <t>L8.5_14x8S.0N</t>
  </si>
  <si>
    <t>L8.5_14x8S.NS</t>
  </si>
  <si>
    <t>L8.5_14x8S.86</t>
  </si>
  <si>
    <t>L8.5_14x8S.36</t>
  </si>
  <si>
    <t>L8.5_14x8S.2F</t>
  </si>
  <si>
    <t>L8.5_14x8S.90</t>
  </si>
  <si>
    <t>L8.5_14x8S.68</t>
  </si>
  <si>
    <t>L8.5_14x8S.27</t>
  </si>
  <si>
    <t>L8.5_14x8S.61</t>
  </si>
  <si>
    <t>L8.5_14x8S.81</t>
  </si>
  <si>
    <t>L8.5_14x8S.59</t>
  </si>
  <si>
    <t>L8.5_14x8S.0T</t>
  </si>
  <si>
    <t>L8.5_14x8S.SO</t>
  </si>
  <si>
    <t>L8.5_14x8S.SY</t>
  </si>
  <si>
    <t>L8.5_14x8S.SL</t>
  </si>
  <si>
    <t>L8.5_14x8S.SM</t>
  </si>
  <si>
    <t>L8.5_14x8S.SN</t>
  </si>
  <si>
    <t>L8.5_14x8S.ST</t>
  </si>
  <si>
    <t>L8.5_14x8S.SP</t>
  </si>
  <si>
    <t>L8.5_14x8S.1V</t>
  </si>
  <si>
    <t>L8.5_14x8S.T5</t>
  </si>
  <si>
    <t>L8.5_14x8S.0S</t>
  </si>
  <si>
    <t>L8.5_14x8S.52</t>
  </si>
  <si>
    <t>L8.5_14x8S.77</t>
  </si>
  <si>
    <t>L8.5_14x8S.Z3</t>
  </si>
  <si>
    <t>L8.5_14x8S.37</t>
  </si>
  <si>
    <t>L8.5_14x8S.2A</t>
  </si>
  <si>
    <t>L8.5_14x8S.T8</t>
  </si>
  <si>
    <t>L8.5_14x8S.1Q</t>
  </si>
  <si>
    <t>L8.5_14x8S.2Q</t>
  </si>
  <si>
    <t>L8.5_14x8S.NM</t>
  </si>
  <si>
    <t>L8.5_14x8S.0F</t>
  </si>
  <si>
    <t>L8.5_14x8S.MC</t>
  </si>
  <si>
    <t>L8.5_14x8S.0P</t>
  </si>
  <si>
    <t>L8.5_14x8S.T9</t>
  </si>
  <si>
    <t>L8.5_14x8S.ZZ</t>
  </si>
  <si>
    <t>L8.6_12S.53</t>
  </si>
  <si>
    <t>L8.6_12S.AO</t>
  </si>
  <si>
    <t>L8.6_12S.AB</t>
  </si>
  <si>
    <t>L8.6_12S.50</t>
  </si>
  <si>
    <t>L8.6_12S.Z6</t>
  </si>
  <si>
    <t>L8.6_12S.0G</t>
  </si>
  <si>
    <t>L8.6_12S.BG</t>
  </si>
  <si>
    <t>L8.6_12S.0R</t>
  </si>
  <si>
    <t>L8.6_12S.58</t>
  </si>
  <si>
    <t>L8.6_12S.89</t>
  </si>
  <si>
    <t>L8.6_12S.32</t>
  </si>
  <si>
    <t>L8.6_12S.80</t>
  </si>
  <si>
    <t>L8.6_12S.46</t>
  </si>
  <si>
    <t>L8.6_12S.45</t>
  </si>
  <si>
    <t>L8.6_12S.B1</t>
  </si>
  <si>
    <t>L8.6_12S.Z4</t>
  </si>
  <si>
    <t>L8.6_12S.BN</t>
  </si>
  <si>
    <t>L8.6_12S.0C</t>
  </si>
  <si>
    <t>L8.6_12S.0Y</t>
  </si>
  <si>
    <t>L8.6_12S.0L</t>
  </si>
  <si>
    <t>L8.6_12S.87</t>
  </si>
  <si>
    <t>L8.6_12S.CP</t>
  </si>
  <si>
    <t>L8.6_12S.35</t>
  </si>
  <si>
    <t>L8.6_12S.LK</t>
  </si>
  <si>
    <t>L8.6_12S.LB</t>
  </si>
  <si>
    <t>L8.6_12S.LG</t>
  </si>
  <si>
    <t>L8.6_12S.LO</t>
  </si>
  <si>
    <t>L8.6_12S.LC</t>
  </si>
  <si>
    <t>L8.6_12S.LY</t>
  </si>
  <si>
    <t>L8.6_12S.FE</t>
  </si>
  <si>
    <t>L8.6_12S.Z5</t>
  </si>
  <si>
    <t>L8.6_12S.33</t>
  </si>
  <si>
    <t>L8.6_12S.RN</t>
  </si>
  <si>
    <t>L8.6_12S.54</t>
  </si>
  <si>
    <t>L8.6_12S.JB</t>
  </si>
  <si>
    <t>L8.6_12S.S2</t>
  </si>
  <si>
    <t>L8.6_12S.S1</t>
  </si>
  <si>
    <t>L8.6_12S.L2</t>
  </si>
  <si>
    <t>L8.6_12S.L1</t>
  </si>
  <si>
    <t>L8.6_12S.Z1</t>
  </si>
  <si>
    <t>L8.6_12S.0M</t>
  </si>
  <si>
    <t>L8.6_12S.Z2</t>
  </si>
  <si>
    <t>L8.6_12S.51</t>
  </si>
  <si>
    <t>L8.6_12S.0N</t>
  </si>
  <si>
    <t>L8.6_12S.NS</t>
  </si>
  <si>
    <t>L8.6_12S.86</t>
  </si>
  <si>
    <t>L8.6_12S.36</t>
  </si>
  <si>
    <t>L8.6_12S.2F</t>
  </si>
  <si>
    <t>L8.6_12S.90</t>
  </si>
  <si>
    <t>L8.6_12S.68</t>
  </si>
  <si>
    <t>L8.6_12S.27</t>
  </si>
  <si>
    <t>L8.6_12S.61</t>
  </si>
  <si>
    <t>L8.6_12S.81</t>
  </si>
  <si>
    <t>L8.6_12S.59</t>
  </si>
  <si>
    <t>L8.6_12S.0T</t>
  </si>
  <si>
    <t>L8.6_12S.SO</t>
  </si>
  <si>
    <t>L8.6_12S.SY</t>
  </si>
  <si>
    <t>L8.6_12S.SL</t>
  </si>
  <si>
    <t>L8.6_12S.SM</t>
  </si>
  <si>
    <t>L8.6_12S.SN</t>
  </si>
  <si>
    <t>L8.6_12S.ST</t>
  </si>
  <si>
    <t>L8.6_12S.SP</t>
  </si>
  <si>
    <t>L8.6_12S.1V</t>
  </si>
  <si>
    <t>L8.6_12S.T5</t>
  </si>
  <si>
    <t>L8.6_12S.0S</t>
  </si>
  <si>
    <t>L8.6_12S.52</t>
  </si>
  <si>
    <t>L8.6_12S.77</t>
  </si>
  <si>
    <t>L8.6_12S.Z3</t>
  </si>
  <si>
    <t>L8.6_12S.37</t>
  </si>
  <si>
    <t>L8.6_12S.2A</t>
  </si>
  <si>
    <t>L8.6_12S.T8</t>
  </si>
  <si>
    <t>L8.6_12S.1Q</t>
  </si>
  <si>
    <t>L8.6_12S.2Q</t>
  </si>
  <si>
    <t>L8.6_12S.NM</t>
  </si>
  <si>
    <t>L8.6_12S.0F</t>
  </si>
  <si>
    <t>L8.6_12S.MC</t>
  </si>
  <si>
    <t>L8.6_12S.0P</t>
  </si>
  <si>
    <t>L8.6_12S.T9</t>
  </si>
  <si>
    <t>L8.6_12S.ZZ</t>
  </si>
  <si>
    <t>L8.6_13S.53</t>
  </si>
  <si>
    <t>L8.6_13S.AO</t>
  </si>
  <si>
    <t>L8.6_13S.AB</t>
  </si>
  <si>
    <t>L8.6_13S.50</t>
  </si>
  <si>
    <t>L8.6_13S.Z6</t>
  </si>
  <si>
    <t>L8.6_13S.0G</t>
  </si>
  <si>
    <t>L8.6_13S.BG</t>
  </si>
  <si>
    <t>L8.6_13S.0R</t>
  </si>
  <si>
    <t>L8.6_13S.58</t>
  </si>
  <si>
    <t>L8.6_13S.89</t>
  </si>
  <si>
    <t>L8.6_13S.32</t>
  </si>
  <si>
    <t>L8.6_13S.80</t>
  </si>
  <si>
    <t>L8.6_13S.46</t>
  </si>
  <si>
    <t>L8.6_13S.45</t>
  </si>
  <si>
    <t>L8.6_13S.B1</t>
  </si>
  <si>
    <t>L8.6_13S.Z4</t>
  </si>
  <si>
    <t>L8.6_13S.BN</t>
  </si>
  <si>
    <t>L8.6_13S.0C</t>
  </si>
  <si>
    <t>L8.6_13S.0Y</t>
  </si>
  <si>
    <t>L8.6_13S.0L</t>
  </si>
  <si>
    <t>L8.6_13S.87</t>
  </si>
  <si>
    <t>L8.6_13S.CP</t>
  </si>
  <si>
    <t>L8.6_13S.35</t>
  </si>
  <si>
    <t>L8.6_13S.LK</t>
  </si>
  <si>
    <t>L8.6_13S.LB</t>
  </si>
  <si>
    <t>L8.6_13S.LG</t>
  </si>
  <si>
    <t>L8.6_13S.LO</t>
  </si>
  <si>
    <t>L8.6_13S.LC</t>
  </si>
  <si>
    <t>L8.6_13S.LY</t>
  </si>
  <si>
    <t>L8.6_13S.FE</t>
  </si>
  <si>
    <t>L8.6_13S.Z5</t>
  </si>
  <si>
    <t>L8.6_13S.33</t>
  </si>
  <si>
    <t>L8.6_13S.RN</t>
  </si>
  <si>
    <t>L8.6_13S.54</t>
  </si>
  <si>
    <t>L8.6_13S.JB</t>
  </si>
  <si>
    <t>L8.6_13S.S2</t>
  </si>
  <si>
    <t>L8.6_13S.S1</t>
  </si>
  <si>
    <t>L8.6_13S.L2</t>
  </si>
  <si>
    <t>L8.6_13S.L1</t>
  </si>
  <si>
    <t>L8.6_13S.Z1</t>
  </si>
  <si>
    <t>L8.6_13S.0M</t>
  </si>
  <si>
    <t>L8.6_13S.Z2</t>
  </si>
  <si>
    <t>L8.6_13S.51</t>
  </si>
  <si>
    <t>L8.6_13S.0N</t>
  </si>
  <si>
    <t>L8.6_13S.NS</t>
  </si>
  <si>
    <t>L8.6_13S.86</t>
  </si>
  <si>
    <t>L8.6_13S.36</t>
  </si>
  <si>
    <t>L8.6_13S.2F</t>
  </si>
  <si>
    <t>L8.6_13S.90</t>
  </si>
  <si>
    <t>L8.6_13S.68</t>
  </si>
  <si>
    <t>L8.6_13S.27</t>
  </si>
  <si>
    <t>L8.6_13S.61</t>
  </si>
  <si>
    <t>L8.6_13S.81</t>
  </si>
  <si>
    <t>L8.6_13S.59</t>
  </si>
  <si>
    <t>L8.6_13S.0T</t>
  </si>
  <si>
    <t>L8.6_13S.SO</t>
  </si>
  <si>
    <t>L8.6_13S.SY</t>
  </si>
  <si>
    <t>L8.6_13S.SL</t>
  </si>
  <si>
    <t>L8.6_13S.SM</t>
  </si>
  <si>
    <t>L8.6_13S.SN</t>
  </si>
  <si>
    <t>L8.6_13S.ST</t>
  </si>
  <si>
    <t>L8.6_13S.SP</t>
  </si>
  <si>
    <t>L8.6_13S.1V</t>
  </si>
  <si>
    <t>L8.6_13S.T5</t>
  </si>
  <si>
    <t>L8.6_13S.0S</t>
  </si>
  <si>
    <t>L8.6_13S.52</t>
  </si>
  <si>
    <t>L8.6_13S.77</t>
  </si>
  <si>
    <t>L8.6_13S.Z3</t>
  </si>
  <si>
    <t>L8.6_13S.37</t>
  </si>
  <si>
    <t>L8.6_13S.2A</t>
  </si>
  <si>
    <t>L8.6_13S.T8</t>
  </si>
  <si>
    <t>L8.6_13S.1Q</t>
  </si>
  <si>
    <t>L8.6_13S.2Q</t>
  </si>
  <si>
    <t>L8.6_13S.NM</t>
  </si>
  <si>
    <t>L8.6_13S.0F</t>
  </si>
  <si>
    <t>L8.6_13S.MC</t>
  </si>
  <si>
    <t>L8.6_13S.0P</t>
  </si>
  <si>
    <t>L8.6_13S.T9</t>
  </si>
  <si>
    <t>L8.6_13S.ZZ</t>
  </si>
  <si>
    <t>L8.6_6T.AO</t>
  </si>
  <si>
    <t>L8.6_6T.0G</t>
  </si>
  <si>
    <t>L8.6_6T.BG</t>
  </si>
  <si>
    <t>L8.6_6T.0R</t>
  </si>
  <si>
    <t>L8.6_6T.89</t>
  </si>
  <si>
    <t>L8.6_6T.32</t>
  </si>
  <si>
    <t>L8.6_6T.80</t>
  </si>
  <si>
    <t>L8.6_6T.0C</t>
  </si>
  <si>
    <t>L8.6_6T.87</t>
  </si>
  <si>
    <t>L8.6_6T.CP</t>
  </si>
  <si>
    <t>L8.6_6T.35</t>
  </si>
  <si>
    <t>L8.6_6T.33</t>
  </si>
  <si>
    <t>L8.6_6T.54</t>
  </si>
  <si>
    <t>L8.6_6T.JB</t>
  </si>
  <si>
    <t>L8.6_6T.51</t>
  </si>
  <si>
    <t>L8.6_6T.NS</t>
  </si>
  <si>
    <t>L8.6_6T.86</t>
  </si>
  <si>
    <t>L8.6_6T.36</t>
  </si>
  <si>
    <t>L8.6_6T.2F</t>
  </si>
  <si>
    <t>L8.6_6T.90</t>
  </si>
  <si>
    <t>L8.6_6T.27</t>
  </si>
  <si>
    <t>L8.6_6T.61</t>
  </si>
  <si>
    <t>L8.6_6T.81</t>
  </si>
  <si>
    <t>L8.6_6T.SO</t>
  </si>
  <si>
    <t>L8.6_6T.SP</t>
  </si>
  <si>
    <t>L8.6_6T.T5</t>
  </si>
  <si>
    <t>L8.6_6T.0S</t>
  </si>
  <si>
    <t>L8.6_6T.52</t>
  </si>
  <si>
    <t>L8.6_6T.77</t>
  </si>
  <si>
    <t>L8.6_6T.37</t>
  </si>
  <si>
    <t>L8.6_6T.2A</t>
  </si>
  <si>
    <t>L8.6_6T.T8</t>
  </si>
  <si>
    <t>L8.6_6T.1Q</t>
  </si>
  <si>
    <t>L8.6_6T.2Q</t>
  </si>
  <si>
    <t>L8.6_6T.NM</t>
  </si>
  <si>
    <t>L8.6_6T.0F</t>
  </si>
  <si>
    <t>L8.6_6T.MC</t>
  </si>
  <si>
    <t>L8.6_6T.0P</t>
  </si>
  <si>
    <t>L8.6_6T.T9</t>
  </si>
  <si>
    <t>L8.6_8T.AO</t>
  </si>
  <si>
    <t>L8.6_8T.0G</t>
  </si>
  <si>
    <t>L8.6_8T.BG</t>
  </si>
  <si>
    <t>L8.6_8T.0R</t>
  </si>
  <si>
    <t>L8.6_8T.89</t>
  </si>
  <si>
    <t>L8.6_8T.32</t>
  </si>
  <si>
    <t>L8.6_8T.80</t>
  </si>
  <si>
    <t>L8.6_8T.0C</t>
  </si>
  <si>
    <t>L8.6_8T.87</t>
  </si>
  <si>
    <t>L8.6_8T.CP</t>
  </si>
  <si>
    <t>L8.6_8T.35</t>
  </si>
  <si>
    <t>L8.6_8T.33</t>
  </si>
  <si>
    <t>L8.6_8T.54</t>
  </si>
  <si>
    <t>L8.6_8T.JB</t>
  </si>
  <si>
    <t>L8.6_8T.51</t>
  </si>
  <si>
    <t>L8.6_8T.NS</t>
  </si>
  <si>
    <t>L8.6_8T.86</t>
  </si>
  <si>
    <t>L8.6_8T.36</t>
  </si>
  <si>
    <t>L8.6_8T.2F</t>
  </si>
  <si>
    <t>L8.6_8T.90</t>
  </si>
  <si>
    <t>L8.6_8T.27</t>
  </si>
  <si>
    <t>L8.6_8T.61</t>
  </si>
  <si>
    <t>L8.6_8T.81</t>
  </si>
  <si>
    <t>L8.6_8T.SO</t>
  </si>
  <si>
    <t>L8.6_8T.SP</t>
  </si>
  <si>
    <t>L8.6_8T.1V</t>
  </si>
  <si>
    <t>L8.6_8T.T5</t>
  </si>
  <si>
    <t>L8.6_8T.0S</t>
  </si>
  <si>
    <t>L8.6_8T.52</t>
  </si>
  <si>
    <t>L8.6_8T.77</t>
  </si>
  <si>
    <t>L8.6_8T.37</t>
  </si>
  <si>
    <t>L8.6_8T.2A</t>
  </si>
  <si>
    <t>L8.6_8T.T8</t>
  </si>
  <si>
    <t>L8.6_8T.1Q</t>
  </si>
  <si>
    <t>L8.6_8T.2Q</t>
  </si>
  <si>
    <t>L8.6_8T.NM</t>
  </si>
  <si>
    <t>L8.6_8T.0F</t>
  </si>
  <si>
    <t>L8.6_8T.MC</t>
  </si>
  <si>
    <t>L8.6_8T.0P</t>
  </si>
  <si>
    <t>L8.6_8T.T9</t>
  </si>
  <si>
    <t>L8.6H_14S.53</t>
  </si>
  <si>
    <t>L8.6H_14S.AO</t>
  </si>
  <si>
    <t>L8.6H_14S.AB</t>
  </si>
  <si>
    <t>L8.6H_14S.50</t>
  </si>
  <si>
    <t>L8.6H_14S.Z6</t>
  </si>
  <si>
    <t>L8.6H_14S.0G</t>
  </si>
  <si>
    <t>L8.6H_14S.BG</t>
  </si>
  <si>
    <t>L8.6H_14S.0R</t>
  </si>
  <si>
    <t>L8.6H_14S.58</t>
  </si>
  <si>
    <t>L8.6H_14S.89</t>
  </si>
  <si>
    <t>L8.6H_14S.32</t>
  </si>
  <si>
    <t>L8.6H_14S.80</t>
  </si>
  <si>
    <t>L8.6H_14S.46</t>
  </si>
  <si>
    <t>L8.6H_14S.45</t>
  </si>
  <si>
    <t>L8.6H_14S.B1</t>
  </si>
  <si>
    <t>L8.6H_14S.Z4</t>
  </si>
  <si>
    <t>L8.6H_14S.BN</t>
  </si>
  <si>
    <t>L8.6H_14S.0C</t>
  </si>
  <si>
    <t>L8.6H_14S.0Y</t>
  </si>
  <si>
    <t>L8.6H_14S.0L</t>
  </si>
  <si>
    <t>L8.6H_14S.87</t>
  </si>
  <si>
    <t>L8.6H_14S.CP</t>
  </si>
  <si>
    <t>L8.6H_14S.35</t>
  </si>
  <si>
    <t>L8.6H_14S.LK</t>
  </si>
  <si>
    <t>L8.6H_14S.LB</t>
  </si>
  <si>
    <t>L8.6H_14S.LG</t>
  </si>
  <si>
    <t>L8.6H_14S.LO</t>
  </si>
  <si>
    <t>L8.6H_14S.LC</t>
  </si>
  <si>
    <t>L8.6H_14S.LY</t>
  </si>
  <si>
    <t>L8.6H_14S.FE</t>
  </si>
  <si>
    <t>L8.6H_14S.Z5</t>
  </si>
  <si>
    <t>L8.6H_14S.33</t>
  </si>
  <si>
    <t>L8.6H_14S.RN</t>
  </si>
  <si>
    <t>L8.6H_14S.54</t>
  </si>
  <si>
    <t>L8.6H_14S.JB</t>
  </si>
  <si>
    <t>L8.6H_14S.S2</t>
  </si>
  <si>
    <t>L8.6H_14S.S1</t>
  </si>
  <si>
    <t>L8.6H_14S.L2</t>
  </si>
  <si>
    <t>L8.6H_14S.L1</t>
  </si>
  <si>
    <t>L8.6H_14S.Z1</t>
  </si>
  <si>
    <t>L8.6H_14S.0M</t>
  </si>
  <si>
    <t>L8.6H_14S.Z2</t>
  </si>
  <si>
    <t>L8.6H_14S.51</t>
  </si>
  <si>
    <t>L8.6H_14S.0N</t>
  </si>
  <si>
    <t>L8.6H_14S.NS</t>
  </si>
  <si>
    <t>L8.6H_14S.86</t>
  </si>
  <si>
    <t>L8.6H_14S.36</t>
  </si>
  <si>
    <t>L8.6H_14S.2F</t>
  </si>
  <si>
    <t>L8.6H_14S.90</t>
  </si>
  <si>
    <t>L8.6H_14S.68</t>
  </si>
  <si>
    <t>L8.6H_14S.27</t>
  </si>
  <si>
    <t>L8.6H_14S.61</t>
  </si>
  <si>
    <t>L8.6H_14S.81</t>
  </si>
  <si>
    <t>L8.6H_14S.59</t>
  </si>
  <si>
    <t>L8.6H_14S.0T</t>
  </si>
  <si>
    <t>L8.6H_14S.SO</t>
  </si>
  <si>
    <t>L8.6H_14S.SY</t>
  </si>
  <si>
    <t>L8.6H_14S.SL</t>
  </si>
  <si>
    <t>L8.6H_14S.SM</t>
  </si>
  <si>
    <t>L8.6H_14S.SN</t>
  </si>
  <si>
    <t>L8.6H_14S.ST</t>
  </si>
  <si>
    <t>L8.6H_14S.SP</t>
  </si>
  <si>
    <t>L8.6H_14S.1V</t>
  </si>
  <si>
    <t>L8.6H_14S.T5</t>
  </si>
  <si>
    <t>L8.6H_14S.0S</t>
  </si>
  <si>
    <t>L8.6H_14S.52</t>
  </si>
  <si>
    <t>L8.6H_14S.77</t>
  </si>
  <si>
    <t>L8.6H_14S.Z3</t>
  </si>
  <si>
    <t>L8.6H_14S.37</t>
  </si>
  <si>
    <t>L8.6H_14S.2A</t>
  </si>
  <si>
    <t>L8.6H_14S.T8</t>
  </si>
  <si>
    <t>L8.6H_14S.1Q</t>
  </si>
  <si>
    <t>L8.6H_14S.2Q</t>
  </si>
  <si>
    <t>L8.6H_14S.NM</t>
  </si>
  <si>
    <t>L8.6H_14S.0F</t>
  </si>
  <si>
    <t>L8.6H_14S.MC</t>
  </si>
  <si>
    <t>L8.6H_14S.0P</t>
  </si>
  <si>
    <t>L8.6H_14S.T9</t>
  </si>
  <si>
    <t>L8.6H_14S.ZZ</t>
  </si>
  <si>
    <t>L8.6H_14x8S.53</t>
  </si>
  <si>
    <t>L8.6H_14x8S.AO</t>
  </si>
  <si>
    <t>L8.6H_14x8S.AB</t>
  </si>
  <si>
    <t>L8.6H_14x8S.50</t>
  </si>
  <si>
    <t>L8.6H_14x8S.Z6</t>
  </si>
  <si>
    <t>L8.6H_14x8S.0G</t>
  </si>
  <si>
    <t>L8.6H_14x8S.BG</t>
  </si>
  <si>
    <t>L8.6H_14x8S.0R</t>
  </si>
  <si>
    <t>L8.6H_14x8S.58</t>
  </si>
  <si>
    <t>L8.6H_14x8S.89</t>
  </si>
  <si>
    <t>L8.6H_14x8S.32</t>
  </si>
  <si>
    <t>L8.6H_14x8S.80</t>
  </si>
  <si>
    <t>L8.6H_14x8S.46</t>
  </si>
  <si>
    <t>L8.6H_14x8S.45</t>
  </si>
  <si>
    <t>L8.6H_14x8S.B1</t>
  </si>
  <si>
    <t>L8.6H_14x8S.Z4</t>
  </si>
  <si>
    <t>L8.6H_14x8S.BN</t>
  </si>
  <si>
    <t>L8.6H_14x8S.0C</t>
  </si>
  <si>
    <t>L8.6H_14x8S.0Y</t>
  </si>
  <si>
    <t>L8.6H_14x8S.0L</t>
  </si>
  <si>
    <t>L8.6H_14x8S.87</t>
  </si>
  <si>
    <t>L8.6H_14x8S.CP</t>
  </si>
  <si>
    <t>L8.6H_14x8S.35</t>
  </si>
  <si>
    <t>L8.6H_14x8S.LK</t>
  </si>
  <si>
    <t>L8.6H_14x8S.LB</t>
  </si>
  <si>
    <t>L8.6H_14x8S.LG</t>
  </si>
  <si>
    <t>L8.6H_14x8S.LO</t>
  </si>
  <si>
    <t>L8.6H_14x8S.LC</t>
  </si>
  <si>
    <t>L8.6H_14x8S.LY</t>
  </si>
  <si>
    <t>L8.6H_14x8S.FE</t>
  </si>
  <si>
    <t>L8.6H_14x8S.Z5</t>
  </si>
  <si>
    <t>L8.6H_14x8S.33</t>
  </si>
  <si>
    <t>L8.6H_14x8S.RN</t>
  </si>
  <si>
    <t>L8.6H_14x8S.54</t>
  </si>
  <si>
    <t>L8.6H_14x8S.JB</t>
  </si>
  <si>
    <t>L8.6H_14x8S.S2</t>
  </si>
  <si>
    <t>L8.6H_14x8S.S1</t>
  </si>
  <si>
    <t>L8.6H_14x8S.L2</t>
  </si>
  <si>
    <t>L8.6H_14x8S.L1</t>
  </si>
  <si>
    <t>L8.6H_14x8S.Z1</t>
  </si>
  <si>
    <t>L8.6H_14x8S.0M</t>
  </si>
  <si>
    <t>L8.6H_14x8S.Z2</t>
  </si>
  <si>
    <t>L8.6H_14x8S.51</t>
  </si>
  <si>
    <t>L8.6H_14x8S.0N</t>
  </si>
  <si>
    <t>L8.6H_14x8S.NS</t>
  </si>
  <si>
    <t>L8.6H_14x8S.86</t>
  </si>
  <si>
    <t>L8.6H_14x8S.36</t>
  </si>
  <si>
    <t>L8.6H_14x8S.2F</t>
  </si>
  <si>
    <t>L8.6H_14x8S.90</t>
  </si>
  <si>
    <t>L8.6H_14x8S.68</t>
  </si>
  <si>
    <t>L8.6H_14x8S.27</t>
  </si>
  <si>
    <t>L8.6H_14x8S.61</t>
  </si>
  <si>
    <t>L8.6H_14x8S.81</t>
  </si>
  <si>
    <t>L8.6H_14x8S.59</t>
  </si>
  <si>
    <t>L8.6H_14x8S.0T</t>
  </si>
  <si>
    <t>L8.6H_14x8S.SO</t>
  </si>
  <si>
    <t>L8.6H_14x8S.SY</t>
  </si>
  <si>
    <t>L8.6H_14x8S.SL</t>
  </si>
  <si>
    <t>L8.6H_14x8S.SM</t>
  </si>
  <si>
    <t>L8.6H_14x8S.SN</t>
  </si>
  <si>
    <t>L8.6H_14x8S.ST</t>
  </si>
  <si>
    <t>L8.6H_14x8S.SP</t>
  </si>
  <si>
    <t>L8.6H_14x8S.1V</t>
  </si>
  <si>
    <t>L8.6H_14x8S.T5</t>
  </si>
  <si>
    <t>L8.6H_14x8S.0S</t>
  </si>
  <si>
    <t>L8.6H_14x8S.52</t>
  </si>
  <si>
    <t>L8.6H_14x8S.77</t>
  </si>
  <si>
    <t>L8.6H_14x8S.Z3</t>
  </si>
  <si>
    <t>L8.6H_14x8S.37</t>
  </si>
  <si>
    <t>L8.6H_14x8S.2A</t>
  </si>
  <si>
    <t>L8.6H_14x8S.T8</t>
  </si>
  <si>
    <t>L8.6H_14x8S.1Q</t>
  </si>
  <si>
    <t>L8.6H_14x8S.2Q</t>
  </si>
  <si>
    <t>L8.6H_14x8S.NM</t>
  </si>
  <si>
    <t>L8.6H_14x8S.0F</t>
  </si>
  <si>
    <t>L8.6H_14x8S.MC</t>
  </si>
  <si>
    <t>L8.6H_14x8S.0P</t>
  </si>
  <si>
    <t>L8.6H_14x8S.T9</t>
  </si>
  <si>
    <t>L8.6H_14x8S.ZZ</t>
  </si>
  <si>
    <t>L8.7_10T.53</t>
  </si>
  <si>
    <t>L8.7_10T.AO</t>
  </si>
  <si>
    <t>L8.7_10T.AB</t>
  </si>
  <si>
    <t>L8.7_10T.50</t>
  </si>
  <si>
    <t>L8.7_10T.Z6</t>
  </si>
  <si>
    <t>L8.7_10T.0G</t>
  </si>
  <si>
    <t>L8.7_10T.BG</t>
  </si>
  <si>
    <t>L8.7_10T.0R</t>
  </si>
  <si>
    <t>L8.7_10T.89</t>
  </si>
  <si>
    <t>L8.7_10T.32</t>
  </si>
  <si>
    <t>L8.7_10T.80</t>
  </si>
  <si>
    <t>L8.7_10T.46</t>
  </si>
  <si>
    <t>L8.7_10T.45</t>
  </si>
  <si>
    <t>L8.7_10T.B1</t>
  </si>
  <si>
    <t>L8.7_10T.Z4</t>
  </si>
  <si>
    <t>L8.7_10T.BN</t>
  </si>
  <si>
    <t>L8.7_10T.0C</t>
  </si>
  <si>
    <t>L8.7_10T.0Y</t>
  </si>
  <si>
    <t>L8.7_10T.0L</t>
  </si>
  <si>
    <t>L8.7_10T.87</t>
  </si>
  <si>
    <t>L8.7_10T.CP</t>
  </si>
  <si>
    <t>L8.7_10T.35</t>
  </si>
  <si>
    <t>L8.7_10T.LK</t>
  </si>
  <si>
    <t>L8.7_10T.LB</t>
  </si>
  <si>
    <t>L8.7_10T.LG</t>
  </si>
  <si>
    <t>L8.7_10T.LO</t>
  </si>
  <si>
    <t>L8.7_10T.LC</t>
  </si>
  <si>
    <t>L8.7_10T.LY</t>
  </si>
  <si>
    <t>L8.7_10T.FE</t>
  </si>
  <si>
    <t>L8.7_10T.Z5</t>
  </si>
  <si>
    <t>L8.7_10T.33</t>
  </si>
  <si>
    <t>L8.7_10T.RN</t>
  </si>
  <si>
    <t>L8.7_10T.54</t>
  </si>
  <si>
    <t>L8.7_10T.JB</t>
  </si>
  <si>
    <t>L8.7_10T.S2</t>
  </si>
  <si>
    <t>L8.7_10T.S1</t>
  </si>
  <si>
    <t>L8.7_10T.L2</t>
  </si>
  <si>
    <t>L8.7_10T.L1</t>
  </si>
  <si>
    <t>L8.7_10T.Z1</t>
  </si>
  <si>
    <t>L8.7_10T.0M</t>
  </si>
  <si>
    <t>L8.7_10T.Z2</t>
  </si>
  <si>
    <t>L8.7_10T.51</t>
  </si>
  <si>
    <t>L8.7_10T.0N</t>
  </si>
  <si>
    <t>L8.7_10T.NS</t>
  </si>
  <si>
    <t>L8.7_10T.86</t>
  </si>
  <si>
    <t>L8.7_10T.36</t>
  </si>
  <si>
    <t>L8.7_10T.2F</t>
  </si>
  <si>
    <t>L8.7_10T.90</t>
  </si>
  <si>
    <t>L8.7_10T.68</t>
  </si>
  <si>
    <t>L8.7_10T.27</t>
  </si>
  <si>
    <t>L8.7_10T.61</t>
  </si>
  <si>
    <t>L8.7_10T.81</t>
  </si>
  <si>
    <t>L8.7_10T.0T</t>
  </si>
  <si>
    <t>L8.7_10T.SO</t>
  </si>
  <si>
    <t>L8.7_10T.SY</t>
  </si>
  <si>
    <t>L8.7_10T.SL</t>
  </si>
  <si>
    <t>L8.7_10T.SM</t>
  </si>
  <si>
    <t>L8.7_10T.SN</t>
  </si>
  <si>
    <t>L8.7_10T.SP</t>
  </si>
  <si>
    <t>L8.7_10T.1V</t>
  </si>
  <si>
    <t>L8.7_10T.T5</t>
  </si>
  <si>
    <t>L8.7_10T.0S</t>
  </si>
  <si>
    <t>L8.7_10T.52</t>
  </si>
  <si>
    <t>L8.7_10T.77</t>
  </si>
  <si>
    <t>L8.7_10T.Z3</t>
  </si>
  <si>
    <t>L8.7_10T.37</t>
  </si>
  <si>
    <t>L8.7_10T.2A</t>
  </si>
  <si>
    <t>L8.7_10T.T8</t>
  </si>
  <si>
    <t>L8.7_10T.1Q</t>
  </si>
  <si>
    <t>L8.7_10T.2Q</t>
  </si>
  <si>
    <t>L8.7_10T.NM</t>
  </si>
  <si>
    <t>L8.7_10T.0F</t>
  </si>
  <si>
    <t>L8.7_10T.MC</t>
  </si>
  <si>
    <t>L8.7_10T.0P</t>
  </si>
  <si>
    <t>L8.7_10T.T9</t>
  </si>
  <si>
    <t>L8.7_10T.ZZ</t>
  </si>
  <si>
    <t>L8.7_14S.AO</t>
  </si>
  <si>
    <t>L8.7_14S.46</t>
  </si>
  <si>
    <t>L8.7_14S.45</t>
  </si>
  <si>
    <t>L8.7_6T.53</t>
  </si>
  <si>
    <t>L8.7_6T.AO</t>
  </si>
  <si>
    <t>L8.7_6T.AB</t>
  </si>
  <si>
    <t>L8.7_6T.50</t>
  </si>
  <si>
    <t>L8.7_6T.Z6</t>
  </si>
  <si>
    <t>L8.7_6T.0G</t>
  </si>
  <si>
    <t>L8.7_6T.BG</t>
  </si>
  <si>
    <t>L8.7_6T.0R</t>
  </si>
  <si>
    <t>L8.7_6T.89</t>
  </si>
  <si>
    <t>L8.7_6T.32</t>
  </si>
  <si>
    <t>L8.7_6T.80</t>
  </si>
  <si>
    <t>L8.7_6T.B1</t>
  </si>
  <si>
    <t>L8.7_6T.Z4</t>
  </si>
  <si>
    <t>L8.7_6T.BN</t>
  </si>
  <si>
    <t>L8.7_6T.0C</t>
  </si>
  <si>
    <t>L8.7_6T.0Y</t>
  </si>
  <si>
    <t>L8.7_6T.0L</t>
  </si>
  <si>
    <t>L8.7_6T.87</t>
  </si>
  <si>
    <t>L8.7_6T.CP</t>
  </si>
  <si>
    <t>L8.7_6T.35</t>
  </si>
  <si>
    <t>L8.7_6T.LK</t>
  </si>
  <si>
    <t>L8.7_6T.LB</t>
  </si>
  <si>
    <t>L8.7_6T.LG</t>
  </si>
  <si>
    <t>L8.7_6T.LO</t>
  </si>
  <si>
    <t>L8.7_6T.LC</t>
  </si>
  <si>
    <t>L8.7_6T.LY</t>
  </si>
  <si>
    <t>L8.7_6T.FE</t>
  </si>
  <si>
    <t>L8.7_6T.Z5</t>
  </si>
  <si>
    <t>L8.7_6T.33</t>
  </si>
  <si>
    <t>L8.7_6T.RN</t>
  </si>
  <si>
    <t>L8.7_6T.54</t>
  </si>
  <si>
    <t>L8.7_6T.JB</t>
  </si>
  <si>
    <t>L8.7_6T.S2</t>
  </si>
  <si>
    <t>L8.7_6T.S1</t>
  </si>
  <si>
    <t>L8.7_6T.L2</t>
  </si>
  <si>
    <t>L8.7_6T.L1</t>
  </si>
  <si>
    <t>L8.7_6T.Z1</t>
  </si>
  <si>
    <t>L8.7_6T.0M</t>
  </si>
  <si>
    <t>L8.7_6T.Z2</t>
  </si>
  <si>
    <t>L8.7_6T.51</t>
  </si>
  <si>
    <t>L8.7_6T.0N</t>
  </si>
  <si>
    <t>L8.7_6T.NS</t>
  </si>
  <si>
    <t>L8.7_6T.86</t>
  </si>
  <si>
    <t>L8.7_6T.36</t>
  </si>
  <si>
    <t>L8.7_6T.2F</t>
  </si>
  <si>
    <t>L8.7_6T.90</t>
  </si>
  <si>
    <t>L8.7_6T.68</t>
  </si>
  <si>
    <t>L8.7_6T.27</t>
  </si>
  <si>
    <t>L8.7_6T.61</t>
  </si>
  <si>
    <t>L8.7_6T.81</t>
  </si>
  <si>
    <t>L8.7_6T.0T</t>
  </si>
  <si>
    <t>L8.7_6T.SO</t>
  </si>
  <si>
    <t>L8.7_6T.SY</t>
  </si>
  <si>
    <t>L8.7_6T.SL</t>
  </si>
  <si>
    <t>L8.7_6T.SM</t>
  </si>
  <si>
    <t>L8.7_6T.SN</t>
  </si>
  <si>
    <t>L8.7_6T.SP</t>
  </si>
  <si>
    <t>L8.7_6T.T5</t>
  </si>
  <si>
    <t>L8.7_6T.0S</t>
  </si>
  <si>
    <t>L8.7_6T.52</t>
  </si>
  <si>
    <t>L8.7_6T.77</t>
  </si>
  <si>
    <t>L8.7_6T.Z3</t>
  </si>
  <si>
    <t>L8.7_6T.37</t>
  </si>
  <si>
    <t>L8.7_6T.2A</t>
  </si>
  <si>
    <t>L8.7_6T.T8</t>
  </si>
  <si>
    <t>L8.7_6T.1Q</t>
  </si>
  <si>
    <t>L8.7_6T.2Q</t>
  </si>
  <si>
    <t>L8.7_6T.NM</t>
  </si>
  <si>
    <t>L8.7_6T.0F</t>
  </si>
  <si>
    <t>L8.7_6T.MC</t>
  </si>
  <si>
    <t>L8.7_6T.0P</t>
  </si>
  <si>
    <t>L8.7_6T.T9</t>
  </si>
  <si>
    <t>L8.7_6T.ZZ</t>
  </si>
  <si>
    <t>L8.7_8T.53</t>
  </si>
  <si>
    <t>L8.7_8T.AO</t>
  </si>
  <si>
    <t>L8.7_8T.AB</t>
  </si>
  <si>
    <t>L8.7_8T.50</t>
  </si>
  <si>
    <t>L8.7_8T.Z6</t>
  </si>
  <si>
    <t>L8.7_8T.0G</t>
  </si>
  <si>
    <t>L8.7_8T.BG</t>
  </si>
  <si>
    <t>L8.7_8T.0R</t>
  </si>
  <si>
    <t>L8.7_8T.89</t>
  </si>
  <si>
    <t>L8.7_8T.32</t>
  </si>
  <si>
    <t>L8.7_8T.80</t>
  </si>
  <si>
    <t>L8.7_8T.B1</t>
  </si>
  <si>
    <t>L8.7_8T.Z4</t>
  </si>
  <si>
    <t>L8.7_8T.BN</t>
  </si>
  <si>
    <t>L8.7_8T.0C</t>
  </si>
  <si>
    <t>L8.7_8T.0Y</t>
  </si>
  <si>
    <t>L8.7_8T.0L</t>
  </si>
  <si>
    <t>L8.7_8T.87</t>
  </si>
  <si>
    <t>L8.7_8T.CP</t>
  </si>
  <si>
    <t>L8.7_8T.35</t>
  </si>
  <si>
    <t>L8.7_8T.LK</t>
  </si>
  <si>
    <t>L8.7_8T.LB</t>
  </si>
  <si>
    <t>L8.7_8T.LG</t>
  </si>
  <si>
    <t>L8.7_8T.LO</t>
  </si>
  <si>
    <t>L8.7_8T.LC</t>
  </si>
  <si>
    <t>L8.7_8T.LY</t>
  </si>
  <si>
    <t>L8.7_8T.FE</t>
  </si>
  <si>
    <t>L8.7_8T.Z5</t>
  </si>
  <si>
    <t>L8.7_8T.33</t>
  </si>
  <si>
    <t>L8.7_8T.RN</t>
  </si>
  <si>
    <t>L8.7_8T.54</t>
  </si>
  <si>
    <t>L8.7_8T.JB</t>
  </si>
  <si>
    <t>L8.7_8T.S2</t>
  </si>
  <si>
    <t>L8.7_8T.S1</t>
  </si>
  <si>
    <t>L8.7_8T.L2</t>
  </si>
  <si>
    <t>L8.7_8T.L1</t>
  </si>
  <si>
    <t>L8.7_8T.Z1</t>
  </si>
  <si>
    <t>L8.7_8T.0M</t>
  </si>
  <si>
    <t>L8.7_8T.Z2</t>
  </si>
  <si>
    <t>L8.7_8T.51</t>
  </si>
  <si>
    <t>L8.7_8T.0N</t>
  </si>
  <si>
    <t>L8.7_8T.NS</t>
  </si>
  <si>
    <t>L8.7_8T.86</t>
  </si>
  <si>
    <t>L8.7_8T.36</t>
  </si>
  <si>
    <t>L8.7_8T.2F</t>
  </si>
  <si>
    <t>L8.7_8T.90</t>
  </si>
  <si>
    <t>L8.7_8T.68</t>
  </si>
  <si>
    <t>L8.7_8T.27</t>
  </si>
  <si>
    <t>L8.7_8T.61</t>
  </si>
  <si>
    <t>L8.7_8T.81</t>
  </si>
  <si>
    <t>L8.7_8T.0T</t>
  </si>
  <si>
    <t>L8.7_8T.SO</t>
  </si>
  <si>
    <t>L8.7_8T.SY</t>
  </si>
  <si>
    <t>L8.7_8T.SL</t>
  </si>
  <si>
    <t>L8.7_8T.SM</t>
  </si>
  <si>
    <t>L8.7_8T.SN</t>
  </si>
  <si>
    <t>L8.7_8T.SP</t>
  </si>
  <si>
    <t>L8.7_8T.1V</t>
  </si>
  <si>
    <t>L8.7_8T.T5</t>
  </si>
  <si>
    <t>L8.7_8T.0S</t>
  </si>
  <si>
    <t>L8.7_8T.52</t>
  </si>
  <si>
    <t>L8.7_8T.77</t>
  </si>
  <si>
    <t>L8.7_8T.Z3</t>
  </si>
  <si>
    <t>L8.7_8T.37</t>
  </si>
  <si>
    <t>L8.7_8T.2A</t>
  </si>
  <si>
    <t>L8.7_8T.T8</t>
  </si>
  <si>
    <t>L8.7_8T.1Q</t>
  </si>
  <si>
    <t>L8.7_8T.2Q</t>
  </si>
  <si>
    <t>L8.7_8T.NM</t>
  </si>
  <si>
    <t>L8.7_8T.0F</t>
  </si>
  <si>
    <t>L8.7_8T.MC</t>
  </si>
  <si>
    <t>L8.7_8T.0P</t>
  </si>
  <si>
    <t>L8.7_8T.T9</t>
  </si>
  <si>
    <t>L8.7_8T.ZZ</t>
  </si>
  <si>
    <t>L8.7H_10T.53</t>
  </si>
  <si>
    <t>L8.7H_10T.AO</t>
  </si>
  <si>
    <t>L8.7H_10T.AB</t>
  </si>
  <si>
    <t>L8.7H_10T.50</t>
  </si>
  <si>
    <t>L8.7H_10T.Z6</t>
  </si>
  <si>
    <t>L8.7H_10T.0G</t>
  </si>
  <si>
    <t>L8.7H_10T.BG</t>
  </si>
  <si>
    <t>L8.7H_10T.0R</t>
  </si>
  <si>
    <t>L8.7H_10T.89</t>
  </si>
  <si>
    <t>L8.7H_10T.32</t>
  </si>
  <si>
    <t>L8.7H_10T.80</t>
  </si>
  <si>
    <t>L8.7H_10T.46</t>
  </si>
  <si>
    <t>L8.7H_10T.45</t>
  </si>
  <si>
    <t>L8.7H_10T.B1</t>
  </si>
  <si>
    <t>L8.7H_10T.Z4</t>
  </si>
  <si>
    <t>L8.7H_10T.BN</t>
  </si>
  <si>
    <t>L8.7H_10T.0C</t>
  </si>
  <si>
    <t>L8.7H_10T.0Y</t>
  </si>
  <si>
    <t>L8.7H_10T.0L</t>
  </si>
  <si>
    <t>L8.7H_10T.87</t>
  </si>
  <si>
    <t>L8.7H_10T.CP</t>
  </si>
  <si>
    <t>L8.7H_10T.35</t>
  </si>
  <si>
    <t>L8.7H_10T.LK</t>
  </si>
  <si>
    <t>L8.7H_10T.LB</t>
  </si>
  <si>
    <t>L8.7H_10T.LG</t>
  </si>
  <si>
    <t>L8.7H_10T.LO</t>
  </si>
  <si>
    <t>L8.7H_10T.LC</t>
  </si>
  <si>
    <t>L8.7H_10T.LY</t>
  </si>
  <si>
    <t>L8.7H_10T.FE</t>
  </si>
  <si>
    <t>L8.7H_10T.Z5</t>
  </si>
  <si>
    <t>L8.7H_10T.33</t>
  </si>
  <si>
    <t>L8.7H_10T.RN</t>
  </si>
  <si>
    <t>L8.7H_10T.54</t>
  </si>
  <si>
    <t>L8.7H_10T.JB</t>
  </si>
  <si>
    <t>L8.7H_10T.S2</t>
  </si>
  <si>
    <t>L8.7H_10T.S1</t>
  </si>
  <si>
    <t>L8.7H_10T.L2</t>
  </si>
  <si>
    <t>L8.7H_10T.L1</t>
  </si>
  <si>
    <t>L8.7H_10T.Z1</t>
  </si>
  <si>
    <t>L8.7H_10T.0M</t>
  </si>
  <si>
    <t>L8.7H_10T.Z2</t>
  </si>
  <si>
    <t>L8.7H_10T.51</t>
  </si>
  <si>
    <t>L8.7H_10T.0N</t>
  </si>
  <si>
    <t>L8.7H_10T.NS</t>
  </si>
  <si>
    <t>L8.7H_10T.86</t>
  </si>
  <si>
    <t>L8.7H_10T.36</t>
  </si>
  <si>
    <t>L8.7H_10T.2F</t>
  </si>
  <si>
    <t>L8.7H_10T.90</t>
  </si>
  <si>
    <t>L8.7H_10T.68</t>
  </si>
  <si>
    <t>L8.7H_10T.27</t>
  </si>
  <si>
    <t>L8.7H_10T.61</t>
  </si>
  <si>
    <t>L8.7H_10T.81</t>
  </si>
  <si>
    <t>L8.7H_10T.0T</t>
  </si>
  <si>
    <t>L8.7H_10T.SO</t>
  </si>
  <si>
    <t>L8.7H_10T.SY</t>
  </si>
  <si>
    <t>L8.7H_10T.SL</t>
  </si>
  <si>
    <t>L8.7H_10T.SM</t>
  </si>
  <si>
    <t>L8.7H_10T.SN</t>
  </si>
  <si>
    <t>L8.7H_10T.SP</t>
  </si>
  <si>
    <t>L8.7H_10T.1V</t>
  </si>
  <si>
    <t>L8.7H_10T.T5</t>
  </si>
  <si>
    <t>L8.7H_10T.0S</t>
  </si>
  <si>
    <t>L8.7H_10T.52</t>
  </si>
  <si>
    <t>L8.7H_10T.77</t>
  </si>
  <si>
    <t>L8.7H_10T.Z3</t>
  </si>
  <si>
    <t>L8.7H_10T.37</t>
  </si>
  <si>
    <t>L8.7H_10T.2A</t>
  </si>
  <si>
    <t>L8.7H_10T.T8</t>
  </si>
  <si>
    <t>L8.7H_10T.1Q</t>
  </si>
  <si>
    <t>L8.7H_10T.2Q</t>
  </si>
  <si>
    <t>L8.7H_10T.NM</t>
  </si>
  <si>
    <t>L8.7H_10T.0F</t>
  </si>
  <si>
    <t>L8.7H_10T.MC</t>
  </si>
  <si>
    <t>L8.7H_10T.0P</t>
  </si>
  <si>
    <t>L8.7H_10T.T9</t>
  </si>
  <si>
    <t>L8.7H_10T.ZZ</t>
  </si>
  <si>
    <t>L8.8_10T.53</t>
  </si>
  <si>
    <t>L8.8_10T.AO</t>
  </si>
  <si>
    <t>L8.8_10T.AB</t>
  </si>
  <si>
    <t>L8.8_10T.50</t>
  </si>
  <si>
    <t>L8.8_10T.Z6</t>
  </si>
  <si>
    <t>L8.8_10T.0G</t>
  </si>
  <si>
    <t>L8.8_10T.BG</t>
  </si>
  <si>
    <t>L8.8_10T.0R</t>
  </si>
  <si>
    <t>L8.8_10T.89</t>
  </si>
  <si>
    <t>L8.8_10T.32</t>
  </si>
  <si>
    <t>L8.8_10T.80</t>
  </si>
  <si>
    <t>L8.8_10T.46</t>
  </si>
  <si>
    <t>L8.8_10T.45</t>
  </si>
  <si>
    <t>L8.8_10T.B1</t>
  </si>
  <si>
    <t>L8.8_10T.Z4</t>
  </si>
  <si>
    <t>L8.8_10T.BN</t>
  </si>
  <si>
    <t>L8.8_10T.0C</t>
  </si>
  <si>
    <t>L8.8_10T.0Y</t>
  </si>
  <si>
    <t>L8.8_10T.0L</t>
  </si>
  <si>
    <t>L8.8_10T.87</t>
  </si>
  <si>
    <t>L8.8_10T.CP</t>
  </si>
  <si>
    <t>L8.8_10T.35</t>
  </si>
  <si>
    <t>L8.8_10T.LK</t>
  </si>
  <si>
    <t>L8.8_10T.LB</t>
  </si>
  <si>
    <t>L8.8_10T.LG</t>
  </si>
  <si>
    <t>L8.8_10T.LO</t>
  </si>
  <si>
    <t>L8.8_10T.LC</t>
  </si>
  <si>
    <t>L8.8_10T.LY</t>
  </si>
  <si>
    <t>L8.8_10T.FE</t>
  </si>
  <si>
    <t>L8.8_10T.Z5</t>
  </si>
  <si>
    <t>L8.8_10T.33</t>
  </si>
  <si>
    <t>L8.8_10T.RN</t>
  </si>
  <si>
    <t>L8.8_10T.54</t>
  </si>
  <si>
    <t>L8.8_10T.JB</t>
  </si>
  <si>
    <t>L8.8_10T.S2</t>
  </si>
  <si>
    <t>L8.8_10T.S1</t>
  </si>
  <si>
    <t>L8.8_10T.L2</t>
  </si>
  <si>
    <t>L8.8_10T.L1</t>
  </si>
  <si>
    <t>L8.8_10T.Z1</t>
  </si>
  <si>
    <t>L8.8_10T.0M</t>
  </si>
  <si>
    <t>L8.8_10T.Z2</t>
  </si>
  <si>
    <t>L8.8_10T.51</t>
  </si>
  <si>
    <t>L8.8_10T.0N</t>
  </si>
  <si>
    <t>L8.8_10T.NS</t>
  </si>
  <si>
    <t>L8.8_10T.86</t>
  </si>
  <si>
    <t>L8.8_10T.36</t>
  </si>
  <si>
    <t>L8.8_10T.2F</t>
  </si>
  <si>
    <t>L8.8_10T.90</t>
  </si>
  <si>
    <t>L8.8_10T.68</t>
  </si>
  <si>
    <t>L8.8_10T.27</t>
  </si>
  <si>
    <t>L8.8_10T.61</t>
  </si>
  <si>
    <t>L8.8_10T.81</t>
  </si>
  <si>
    <t>L8.8_10T.0T</t>
  </si>
  <si>
    <t>L8.8_10T.SO</t>
  </si>
  <si>
    <t>L8.8_10T.SY</t>
  </si>
  <si>
    <t>L8.8_10T.SL</t>
  </si>
  <si>
    <t>L8.8_10T.SM</t>
  </si>
  <si>
    <t>L8.8_10T.SN</t>
  </si>
  <si>
    <t>L8.8_10T.SP</t>
  </si>
  <si>
    <t>L8.8_10T.1V</t>
  </si>
  <si>
    <t>L8.8_10T.T5</t>
  </si>
  <si>
    <t>L8.8_10T.0S</t>
  </si>
  <si>
    <t>L8.8_10T.52</t>
  </si>
  <si>
    <t>L8.8_10T.77</t>
  </si>
  <si>
    <t>L8.8_10T.Z3</t>
  </si>
  <si>
    <t>L8.8_10T.37</t>
  </si>
  <si>
    <t>L8.8_10T.2A</t>
  </si>
  <si>
    <t>L8.8_10T.T8</t>
  </si>
  <si>
    <t>L8.8_10T.1Q</t>
  </si>
  <si>
    <t>L8.8_10T.2Q</t>
  </si>
  <si>
    <t>L8.8_10T.NM</t>
  </si>
  <si>
    <t>L8.8_10T.0F</t>
  </si>
  <si>
    <t>L8.8_10T.MC</t>
  </si>
  <si>
    <t>L8.8_10T.0P</t>
  </si>
  <si>
    <t>L8.8_10T.T9</t>
  </si>
  <si>
    <t>L8.8_10T.ZZ</t>
  </si>
  <si>
    <t>L8.8_12T.53</t>
  </si>
  <si>
    <t>L8.8_12T.AO</t>
  </si>
  <si>
    <t>L8.8_12T.AB</t>
  </si>
  <si>
    <t>L8.8_12T.50</t>
  </si>
  <si>
    <t>L8.8_12T.Z6</t>
  </si>
  <si>
    <t>L8.8_12T.0G</t>
  </si>
  <si>
    <t>L8.8_12T.BG</t>
  </si>
  <si>
    <t>L8.8_12T.0R</t>
  </si>
  <si>
    <t>L8.8_12T.89</t>
  </si>
  <si>
    <t>L8.8_12T.32</t>
  </si>
  <si>
    <t>L8.8_12T.80</t>
  </si>
  <si>
    <t>L8.8_12T.46</t>
  </si>
  <si>
    <t>L8.8_12T.45</t>
  </si>
  <si>
    <t>L8.8_12T.B1</t>
  </si>
  <si>
    <t>L8.8_12T.Z4</t>
  </si>
  <si>
    <t>L8.8_12T.BN</t>
  </si>
  <si>
    <t>L8.8_12T.0C</t>
  </si>
  <si>
    <t>L8.8_12T.0Y</t>
  </si>
  <si>
    <t>L8.8_12T.0L</t>
  </si>
  <si>
    <t>L8.8_12T.87</t>
  </si>
  <si>
    <t>L8.8_12T.CP</t>
  </si>
  <si>
    <t>L8.8_12T.35</t>
  </si>
  <si>
    <t>L8.8_12T.LK</t>
  </si>
  <si>
    <t>L8.8_12T.LB</t>
  </si>
  <si>
    <t>L8.8_12T.LG</t>
  </si>
  <si>
    <t>L8.8_12T.LO</t>
  </si>
  <si>
    <t>L8.8_12T.LC</t>
  </si>
  <si>
    <t>L8.8_12T.LY</t>
  </si>
  <si>
    <t>L8.8_12T.FE</t>
  </si>
  <si>
    <t>L8.8_12T.Z5</t>
  </si>
  <si>
    <t>L8.8_12T.33</t>
  </si>
  <si>
    <t>L8.8_12T.RN</t>
  </si>
  <si>
    <t>L8.8_12T.54</t>
  </si>
  <si>
    <t>L8.8_12T.JB</t>
  </si>
  <si>
    <t>L8.8_12T.S2</t>
  </si>
  <si>
    <t>L8.8_12T.S1</t>
  </si>
  <si>
    <t>L8.8_12T.L2</t>
  </si>
  <si>
    <t>L8.8_12T.L1</t>
  </si>
  <si>
    <t>L8.8_12T.Z1</t>
  </si>
  <si>
    <t>L8.8_12T.0M</t>
  </si>
  <si>
    <t>L8.8_12T.Z2</t>
  </si>
  <si>
    <t>L8.8_12T.51</t>
  </si>
  <si>
    <t>L8.8_12T.0N</t>
  </si>
  <si>
    <t>L8.8_12T.NS</t>
  </si>
  <si>
    <t>L8.8_12T.86</t>
  </si>
  <si>
    <t>L8.8_12T.36</t>
  </si>
  <si>
    <t>L8.8_12T.2F</t>
  </si>
  <si>
    <t>L8.8_12T.90</t>
  </si>
  <si>
    <t>L8.8_12T.68</t>
  </si>
  <si>
    <t>L8.8_12T.27</t>
  </si>
  <si>
    <t>L8.8_12T.61</t>
  </si>
  <si>
    <t>L8.8_12T.81</t>
  </si>
  <si>
    <t>L8.8_12T.0T</t>
  </si>
  <si>
    <t>L8.8_12T.SO</t>
  </si>
  <si>
    <t>L8.8_12T.SY</t>
  </si>
  <si>
    <t>L8.8_12T.SL</t>
  </si>
  <si>
    <t>L8.8_12T.SM</t>
  </si>
  <si>
    <t>L8.8_12T.SN</t>
  </si>
  <si>
    <t>L8.8_12T.SP</t>
  </si>
  <si>
    <t>L8.8_12T.1V</t>
  </si>
  <si>
    <t>L8.8_12T.T5</t>
  </si>
  <si>
    <t>L8.8_12T.0S</t>
  </si>
  <si>
    <t>L8.8_12T.52</t>
  </si>
  <si>
    <t>L8.8_12T.77</t>
  </si>
  <si>
    <t>L8.8_12T.Z3</t>
  </si>
  <si>
    <t>L8.8_12T.37</t>
  </si>
  <si>
    <t>L8.8_12T.2A</t>
  </si>
  <si>
    <t>L8.8_12T.T8</t>
  </si>
  <si>
    <t>L8.8_12T.1Q</t>
  </si>
  <si>
    <t>L8.8_12T.2Q</t>
  </si>
  <si>
    <t>L8.8_12T.NM</t>
  </si>
  <si>
    <t>L8.8_12T.0F</t>
  </si>
  <si>
    <t>L8.8_12T.MC</t>
  </si>
  <si>
    <t>L8.8_12T.0P</t>
  </si>
  <si>
    <t>L8.8_12T.T9</t>
  </si>
  <si>
    <t>L8.8_12T.ZZ</t>
  </si>
  <si>
    <t>L8.8_14S.53</t>
  </si>
  <si>
    <t>L8.8_14S.AO</t>
  </si>
  <si>
    <t>L8.8_14S.AB</t>
  </si>
  <si>
    <t>L8.8_14S.50</t>
  </si>
  <si>
    <t>L8.8_14S.Z6</t>
  </si>
  <si>
    <t>L8.8_14S.0G</t>
  </si>
  <si>
    <t>L8.8_14S.BG</t>
  </si>
  <si>
    <t>L8.8_14S.0R</t>
  </si>
  <si>
    <t>L8.8_14S.89</t>
  </si>
  <si>
    <t>L8.8_14S.32</t>
  </si>
  <si>
    <t>L8.8_14S.80</t>
  </si>
  <si>
    <t>L8.8_14S.46</t>
  </si>
  <si>
    <t>L8.8_14S.45</t>
  </si>
  <si>
    <t>L8.8_14S.B1</t>
  </si>
  <si>
    <t>L8.8_14S.Z4</t>
  </si>
  <si>
    <t>L8.8_14S.BN</t>
  </si>
  <si>
    <t>L8.8_14S.0C</t>
  </si>
  <si>
    <t>L8.8_14S.0Y</t>
  </si>
  <si>
    <t>L8.8_14S.0L</t>
  </si>
  <si>
    <t>L8.8_14S.87</t>
  </si>
  <si>
    <t>L8.8_14S.CP</t>
  </si>
  <si>
    <t>L8.8_14S.35</t>
  </si>
  <si>
    <t>L8.8_14S.LK</t>
  </si>
  <si>
    <t>L8.8_14S.LB</t>
  </si>
  <si>
    <t>L8.8_14S.LG</t>
  </si>
  <si>
    <t>L8.8_14S.LO</t>
  </si>
  <si>
    <t>L8.8_14S.LC</t>
  </si>
  <si>
    <t>L8.8_14S.LY</t>
  </si>
  <si>
    <t>L8.8_14S.FE</t>
  </si>
  <si>
    <t>L8.8_14S.Z5</t>
  </si>
  <si>
    <t>L8.8_14S.33</t>
  </si>
  <si>
    <t>L8.8_14S.RN</t>
  </si>
  <si>
    <t>L8.8_14S.54</t>
  </si>
  <si>
    <t>L8.8_14S.JB</t>
  </si>
  <si>
    <t>L8.8_14S.S2</t>
  </si>
  <si>
    <t>L8.8_14S.S1</t>
  </si>
  <si>
    <t>L8.8_14S.L2</t>
  </si>
  <si>
    <t>L8.8_14S.L1</t>
  </si>
  <si>
    <t>L8.8_14S.Z1</t>
  </si>
  <si>
    <t>L8.8_14S.0M</t>
  </si>
  <si>
    <t>L8.8_14S.Z2</t>
  </si>
  <si>
    <t>L8.8_14S.51</t>
  </si>
  <si>
    <t>L8.8_14S.0N</t>
  </si>
  <si>
    <t>L8.8_14S.NS</t>
  </si>
  <si>
    <t>L8.8_14S.86</t>
  </si>
  <si>
    <t>L8.8_14S.36</t>
  </si>
  <si>
    <t>L8.8_14S.2F</t>
  </si>
  <si>
    <t>L8.8_14S.90</t>
  </si>
  <si>
    <t>L8.8_14S.68</t>
  </si>
  <si>
    <t>L8.8_14S.27</t>
  </si>
  <si>
    <t>L8.8_14S.61</t>
  </si>
  <si>
    <t>L8.8_14S.81</t>
  </si>
  <si>
    <t>L8.8_14S.0T</t>
  </si>
  <si>
    <t>L8.8_14S.SO</t>
  </si>
  <si>
    <t>L8.8_14S.SY</t>
  </si>
  <si>
    <t>L8.8_14S.SL</t>
  </si>
  <si>
    <t>L8.8_14S.SM</t>
  </si>
  <si>
    <t>L8.8_14S.SN</t>
  </si>
  <si>
    <t>L8.8_14S.SP</t>
  </si>
  <si>
    <t>L8.8_14S.1V</t>
  </si>
  <si>
    <t>L8.8_14S.T5</t>
  </si>
  <si>
    <t>L8.8_14S.0S</t>
  </si>
  <si>
    <t>L8.8_14S.52</t>
  </si>
  <si>
    <t>L8.8_14S.77</t>
  </si>
  <si>
    <t>L8.8_14S.Z3</t>
  </si>
  <si>
    <t>L8.8_14S.37</t>
  </si>
  <si>
    <t>L8.8_14S.2A</t>
  </si>
  <si>
    <t>L8.8_14S.T8</t>
  </si>
  <si>
    <t>L8.8_14S.1Q</t>
  </si>
  <si>
    <t>L8.8_14S.2Q</t>
  </si>
  <si>
    <t>L8.8_14S.NM</t>
  </si>
  <si>
    <t>L8.8_14S.0F</t>
  </si>
  <si>
    <t>L8.8_14S.MC</t>
  </si>
  <si>
    <t>L8.8_14S.0P</t>
  </si>
  <si>
    <t>L8.8_14S.T9</t>
  </si>
  <si>
    <t>L8.8_14S.ZZ</t>
  </si>
  <si>
    <t>L8.8_6T.53</t>
  </si>
  <si>
    <t>L8.8_6T.AO</t>
  </si>
  <si>
    <t>L8.8_6T.AB</t>
  </si>
  <si>
    <t>L8.8_6T.50</t>
  </si>
  <si>
    <t>L8.8_6T.Z6</t>
  </si>
  <si>
    <t>L8.8_6T.0G</t>
  </si>
  <si>
    <t>L8.8_6T.BG</t>
  </si>
  <si>
    <t>L8.8_6T.0R</t>
  </si>
  <si>
    <t>L8.8_6T.89</t>
  </si>
  <si>
    <t>L8.8_6T.32</t>
  </si>
  <si>
    <t>L8.8_6T.80</t>
  </si>
  <si>
    <t>L8.8_6T.B1</t>
  </si>
  <si>
    <t>L8.8_6T.Z4</t>
  </si>
  <si>
    <t>L8.8_6T.BN</t>
  </si>
  <si>
    <t>L8.8_6T.0C</t>
  </si>
  <si>
    <t>L8.8_6T.0Y</t>
  </si>
  <si>
    <t>L8.8_6T.0L</t>
  </si>
  <si>
    <t>L8.8_6T.87</t>
  </si>
  <si>
    <t>L8.8_6T.CP</t>
  </si>
  <si>
    <t>L8.8_6T.35</t>
  </si>
  <si>
    <t>L8.8_6T.LK</t>
  </si>
  <si>
    <t>L8.8_6T.LB</t>
  </si>
  <si>
    <t>L8.8_6T.LG</t>
  </si>
  <si>
    <t>L8.8_6T.LO</t>
  </si>
  <si>
    <t>L8.8_6T.LC</t>
  </si>
  <si>
    <t>L8.8_6T.LY</t>
  </si>
  <si>
    <t>L8.8_6T.FE</t>
  </si>
  <si>
    <t>L8.8_6T.Z5</t>
  </si>
  <si>
    <t>L8.8_6T.33</t>
  </si>
  <si>
    <t>L8.8_6T.RN</t>
  </si>
  <si>
    <t>L8.8_6T.54</t>
  </si>
  <si>
    <t>L8.8_6T.JB</t>
  </si>
  <si>
    <t>L8.8_6T.S2</t>
  </si>
  <si>
    <t>L8.8_6T.S1</t>
  </si>
  <si>
    <t>L8.8_6T.L2</t>
  </si>
  <si>
    <t>L8.8_6T.L1</t>
  </si>
  <si>
    <t>L8.8_6T.Z1</t>
  </si>
  <si>
    <t>L8.8_6T.0M</t>
  </si>
  <si>
    <t>L8.8_6T.Z2</t>
  </si>
  <si>
    <t>L8.8_6T.51</t>
  </si>
  <si>
    <t>L8.8_6T.0N</t>
  </si>
  <si>
    <t>L8.8_6T.NS</t>
  </si>
  <si>
    <t>L8.8_6T.86</t>
  </si>
  <si>
    <t>L8.8_6T.36</t>
  </si>
  <si>
    <t>L8.8_6T.2F</t>
  </si>
  <si>
    <t>L8.8_6T.90</t>
  </si>
  <si>
    <t>L8.8_6T.68</t>
  </si>
  <si>
    <t>L8.8_6T.27</t>
  </si>
  <si>
    <t>L8.8_6T.61</t>
  </si>
  <si>
    <t>L8.8_6T.81</t>
  </si>
  <si>
    <t>L8.8_6T.0T</t>
  </si>
  <si>
    <t>L8.8_6T.SO</t>
  </si>
  <si>
    <t>L8.8_6T.SY</t>
  </si>
  <si>
    <t>L8.8_6T.SL</t>
  </si>
  <si>
    <t>L8.8_6T.SM</t>
  </si>
  <si>
    <t>L8.8_6T.SN</t>
  </si>
  <si>
    <t>L8.8_6T.SP</t>
  </si>
  <si>
    <t>L8.8_6T.1V</t>
  </si>
  <si>
    <t>L8.8_6T.T5</t>
  </si>
  <si>
    <t>L8.8_6T.0S</t>
  </si>
  <si>
    <t>L8.8_6T.52</t>
  </si>
  <si>
    <t>L8.8_6T.77</t>
  </si>
  <si>
    <t>L8.8_6T.Z3</t>
  </si>
  <si>
    <t>L8.8_6T.37</t>
  </si>
  <si>
    <t>L8.8_6T.2A</t>
  </si>
  <si>
    <t>L8.8_6T.T8</t>
  </si>
  <si>
    <t>L8.8_6T.1Q</t>
  </si>
  <si>
    <t>L8.8_6T.2Q</t>
  </si>
  <si>
    <t>L8.8_6T.NM</t>
  </si>
  <si>
    <t>L8.8_6T.0F</t>
  </si>
  <si>
    <t>L8.8_6T.MC</t>
  </si>
  <si>
    <t>L8.8_6T.0P</t>
  </si>
  <si>
    <t>L8.8_6T.T9</t>
  </si>
  <si>
    <t>L8.8_6T.ZZ</t>
  </si>
  <si>
    <t>L8.8_8T.53</t>
  </si>
  <si>
    <t>L8.8_8T.AO</t>
  </si>
  <si>
    <t>L8.8_8T.AB</t>
  </si>
  <si>
    <t>L8.8_8T.50</t>
  </si>
  <si>
    <t>L8.8_8T.Z6</t>
  </si>
  <si>
    <t>L8.8_8T.0G</t>
  </si>
  <si>
    <t>L8.8_8T.BG</t>
  </si>
  <si>
    <t>L8.8_8T.0R</t>
  </si>
  <si>
    <t>L8.8_8T.89</t>
  </si>
  <si>
    <t>L8.8_8T.32</t>
  </si>
  <si>
    <t>L8.8_8T.80</t>
  </si>
  <si>
    <t>L8.8_8T.B1</t>
  </si>
  <si>
    <t>L8.8_8T.Z4</t>
  </si>
  <si>
    <t>L8.8_8T.BN</t>
  </si>
  <si>
    <t>L8.8_8T.0C</t>
  </si>
  <si>
    <t>L8.8_8T.0Y</t>
  </si>
  <si>
    <t>L8.8_8T.0L</t>
  </si>
  <si>
    <t>L8.8_8T.87</t>
  </si>
  <si>
    <t>L8.8_8T.CP</t>
  </si>
  <si>
    <t>L8.8_8T.35</t>
  </si>
  <si>
    <t>L8.8_8T.LK</t>
  </si>
  <si>
    <t>L8.8_8T.LB</t>
  </si>
  <si>
    <t>L8.8_8T.LG</t>
  </si>
  <si>
    <t>L8.8_8T.LO</t>
  </si>
  <si>
    <t>L8.8_8T.LC</t>
  </si>
  <si>
    <t>L8.8_8T.LY</t>
  </si>
  <si>
    <t>L8.8_8T.FE</t>
  </si>
  <si>
    <t>L8.8_8T.Z5</t>
  </si>
  <si>
    <t>L8.8_8T.33</t>
  </si>
  <si>
    <t>L8.8_8T.RN</t>
  </si>
  <si>
    <t>L8.8_8T.54</t>
  </si>
  <si>
    <t>L8.8_8T.JB</t>
  </si>
  <si>
    <t>L8.8_8T.S2</t>
  </si>
  <si>
    <t>L8.8_8T.S1</t>
  </si>
  <si>
    <t>L8.8_8T.L2</t>
  </si>
  <si>
    <t>L8.8_8T.L1</t>
  </si>
  <si>
    <t>L8.8_8T.Z1</t>
  </si>
  <si>
    <t>L8.8_8T.0M</t>
  </si>
  <si>
    <t>L8.8_8T.Z2</t>
  </si>
  <si>
    <t>L8.8_8T.51</t>
  </si>
  <si>
    <t>L8.8_8T.0N</t>
  </si>
  <si>
    <t>L8.8_8T.NS</t>
  </si>
  <si>
    <t>L8.8_8T.86</t>
  </si>
  <si>
    <t>L8.8_8T.36</t>
  </si>
  <si>
    <t>L8.8_8T.2F</t>
  </si>
  <si>
    <t>L8.8_8T.90</t>
  </si>
  <si>
    <t>L8.8_8T.68</t>
  </si>
  <si>
    <t>L8.8_8T.27</t>
  </si>
  <si>
    <t>L8.8_8T.61</t>
  </si>
  <si>
    <t>L8.8_8T.81</t>
  </si>
  <si>
    <t>L8.8_8T.0T</t>
  </si>
  <si>
    <t>L8.8_8T.SO</t>
  </si>
  <si>
    <t>L8.8_8T.SY</t>
  </si>
  <si>
    <t>L8.8_8T.SL</t>
  </si>
  <si>
    <t>L8.8_8T.SM</t>
  </si>
  <si>
    <t>L8.8_8T.SN</t>
  </si>
  <si>
    <t>L8.8_8T.SP</t>
  </si>
  <si>
    <t>L8.8_8T.1V</t>
  </si>
  <si>
    <t>L8.8_8T.T5</t>
  </si>
  <si>
    <t>L8.8_8T.0S</t>
  </si>
  <si>
    <t>L8.8_8T.52</t>
  </si>
  <si>
    <t>L8.8_8T.77</t>
  </si>
  <si>
    <t>L8.8_8T.Z3</t>
  </si>
  <si>
    <t>L8.8_8T.37</t>
  </si>
  <si>
    <t>L8.8_8T.2A</t>
  </si>
  <si>
    <t>L8.8_8T.T8</t>
  </si>
  <si>
    <t>L8.8_8T.1Q</t>
  </si>
  <si>
    <t>L8.8_8T.2Q</t>
  </si>
  <si>
    <t>L8.8_8T.NM</t>
  </si>
  <si>
    <t>L8.8_8T.0F</t>
  </si>
  <si>
    <t>L8.8_8T.MC</t>
  </si>
  <si>
    <t>L8.8_8T.0P</t>
  </si>
  <si>
    <t>L8.8_8T.T9</t>
  </si>
  <si>
    <t>L8.8_8T.ZZ</t>
  </si>
  <si>
    <t>L8.9_10T.53</t>
  </si>
  <si>
    <t>L8.9_10T.AO</t>
  </si>
  <si>
    <t>L8.9_10T.AB</t>
  </si>
  <si>
    <t>L8.9_10T.50</t>
  </si>
  <si>
    <t>L8.9_10T.Z6</t>
  </si>
  <si>
    <t>L8.9_10T.0G</t>
  </si>
  <si>
    <t>L8.9_10T.BG</t>
  </si>
  <si>
    <t>L8.9_10T.0R</t>
  </si>
  <si>
    <t>L8.9_10T.89</t>
  </si>
  <si>
    <t>L8.9_10T.32</t>
  </si>
  <si>
    <t>L8.9_10T.80</t>
  </si>
  <si>
    <t>L8.9_10T.46</t>
  </si>
  <si>
    <t>L8.9_10T.45</t>
  </si>
  <si>
    <t>L8.9_10T.B1</t>
  </si>
  <si>
    <t>L8.9_10T.Z4</t>
  </si>
  <si>
    <t>L8.9_10T.BN</t>
  </si>
  <si>
    <t>L8.9_10T.0C</t>
  </si>
  <si>
    <t>L8.9_10T.0Y</t>
  </si>
  <si>
    <t>L8.9_10T.0L</t>
  </si>
  <si>
    <t>L8.9_10T.87</t>
  </si>
  <si>
    <t>L8.9_10T.CP</t>
  </si>
  <si>
    <t>L8.9_10T.35</t>
  </si>
  <si>
    <t>L8.9_10T.LK</t>
  </si>
  <si>
    <t>L8.9_10T.LB</t>
  </si>
  <si>
    <t>L8.9_10T.LG</t>
  </si>
  <si>
    <t>L8.9_10T.LO</t>
  </si>
  <si>
    <t>L8.9_10T.LC</t>
  </si>
  <si>
    <t>L8.9_10T.LY</t>
  </si>
  <si>
    <t>L8.9_10T.FE</t>
  </si>
  <si>
    <t>L8.9_10T.Z5</t>
  </si>
  <si>
    <t>L8.9_10T.33</t>
  </si>
  <si>
    <t>L8.9_10T.RN</t>
  </si>
  <si>
    <t>L8.9_10T.54</t>
  </si>
  <si>
    <t>L8.9_10T.JB</t>
  </si>
  <si>
    <t>L8.9_10T.S2</t>
  </si>
  <si>
    <t>L8.9_10T.S1</t>
  </si>
  <si>
    <t>L8.9_10T.L2</t>
  </si>
  <si>
    <t>L8.9_10T.L1</t>
  </si>
  <si>
    <t>L8.9_10T.Z1</t>
  </si>
  <si>
    <t>L8.9_10T.0M</t>
  </si>
  <si>
    <t>L8.9_10T.Z2</t>
  </si>
  <si>
    <t>L8.9_10T.51</t>
  </si>
  <si>
    <t>L8.9_10T.0N</t>
  </si>
  <si>
    <t>L8.9_10T.NS</t>
  </si>
  <si>
    <t>L8.9_10T.86</t>
  </si>
  <si>
    <t>L8.9_10T.36</t>
  </si>
  <si>
    <t>L8.9_10T.2F</t>
  </si>
  <si>
    <t>L8.9_10T.90</t>
  </si>
  <si>
    <t>L8.9_10T.68</t>
  </si>
  <si>
    <t>L8.9_10T.27</t>
  </si>
  <si>
    <t>L8.9_10T.61</t>
  </si>
  <si>
    <t>L8.9_10T.81</t>
  </si>
  <si>
    <t>L8.9_10T.0T</t>
  </si>
  <si>
    <t>L8.9_10T.SO</t>
  </si>
  <si>
    <t>L8.9_10T.SY</t>
  </si>
  <si>
    <t>L8.9_10T.SL</t>
  </si>
  <si>
    <t>L8.9_10T.SM</t>
  </si>
  <si>
    <t>L8.9_10T.SN</t>
  </si>
  <si>
    <t>L8.9_10T.SP</t>
  </si>
  <si>
    <t>L8.9_10T.1V</t>
  </si>
  <si>
    <t>L8.9_10T.T5</t>
  </si>
  <si>
    <t>L8.9_10T.0S</t>
  </si>
  <si>
    <t>L8.9_10T.52</t>
  </si>
  <si>
    <t>L8.9_10T.77</t>
  </si>
  <si>
    <t>L8.9_10T.Z3</t>
  </si>
  <si>
    <t>L8.9_10T.37</t>
  </si>
  <si>
    <t>L8.9_10T.2A</t>
  </si>
  <si>
    <t>L8.9_10T.T8</t>
  </si>
  <si>
    <t>L8.9_10T.1Q</t>
  </si>
  <si>
    <t>L8.9_10T.2Q</t>
  </si>
  <si>
    <t>L8.9_10T.NM</t>
  </si>
  <si>
    <t>L8.9_10T.0F</t>
  </si>
  <si>
    <t>L8.9_10T.MC</t>
  </si>
  <si>
    <t>L8.9_10T.0P</t>
  </si>
  <si>
    <t>L8.9_10T.T9</t>
  </si>
  <si>
    <t>L8.9_10T.ZZ</t>
  </si>
  <si>
    <t>L8.9_12T.53</t>
  </si>
  <si>
    <t>L8.9_12T.AO</t>
  </si>
  <si>
    <t>L8.9_12T.AB</t>
  </si>
  <si>
    <t>L8.9_12T.50</t>
  </si>
  <si>
    <t>L8.9_12T.Z6</t>
  </si>
  <si>
    <t>L8.9_12T.0G</t>
  </si>
  <si>
    <t>L8.9_12T.BG</t>
  </si>
  <si>
    <t>L8.9_12T.0R</t>
  </si>
  <si>
    <t>L8.9_12T.89</t>
  </si>
  <si>
    <t>L8.9_12T.32</t>
  </si>
  <si>
    <t>L8.9_12T.80</t>
  </si>
  <si>
    <t>L8.9_12T.46</t>
  </si>
  <si>
    <t>L8.9_12T.45</t>
  </si>
  <si>
    <t>L8.9_12T.B1</t>
  </si>
  <si>
    <t>L8.9_12T.Z4</t>
  </si>
  <si>
    <t>L8.9_12T.BN</t>
  </si>
  <si>
    <t>L8.9_12T.0C</t>
  </si>
  <si>
    <t>L8.9_12T.0Y</t>
  </si>
  <si>
    <t>L8.9_12T.0L</t>
  </si>
  <si>
    <t>L8.9_12T.87</t>
  </si>
  <si>
    <t>L8.9_12T.CP</t>
  </si>
  <si>
    <t>L8.9_12T.35</t>
  </si>
  <si>
    <t>L8.9_12T.LK</t>
  </si>
  <si>
    <t>L8.9_12T.LB</t>
  </si>
  <si>
    <t>L8.9_12T.LG</t>
  </si>
  <si>
    <t>L8.9_12T.LO</t>
  </si>
  <si>
    <t>L8.9_12T.LC</t>
  </si>
  <si>
    <t>L8.9_12T.LY</t>
  </si>
  <si>
    <t>L8.9_12T.FE</t>
  </si>
  <si>
    <t>L8.9_12T.Z5</t>
  </si>
  <si>
    <t>L8.9_12T.33</t>
  </si>
  <si>
    <t>L8.9_12T.RN</t>
  </si>
  <si>
    <t>L8.9_12T.54</t>
  </si>
  <si>
    <t>L8.9_12T.JB</t>
  </si>
  <si>
    <t>L8.9_12T.S2</t>
  </si>
  <si>
    <t>L8.9_12T.S1</t>
  </si>
  <si>
    <t>L8.9_12T.L2</t>
  </si>
  <si>
    <t>L8.9_12T.L1</t>
  </si>
  <si>
    <t>L8.9_12T.Z1</t>
  </si>
  <si>
    <t>L8.9_12T.0M</t>
  </si>
  <si>
    <t>L8.9_12T.Z2</t>
  </si>
  <si>
    <t>L8.9_12T.51</t>
  </si>
  <si>
    <t>L8.9_12T.0N</t>
  </si>
  <si>
    <t>L8.9_12T.NS</t>
  </si>
  <si>
    <t>L8.9_12T.86</t>
  </si>
  <si>
    <t>L8.9_12T.36</t>
  </si>
  <si>
    <t>L8.9_12T.2F</t>
  </si>
  <si>
    <t>L8.9_12T.90</t>
  </si>
  <si>
    <t>L8.9_12T.68</t>
  </si>
  <si>
    <t>L8.9_12T.27</t>
  </si>
  <si>
    <t>L8.9_12T.61</t>
  </si>
  <si>
    <t>L8.9_12T.81</t>
  </si>
  <si>
    <t>L8.9_12T.0T</t>
  </si>
  <si>
    <t>L8.9_12T.SO</t>
  </si>
  <si>
    <t>L8.9_12T.SY</t>
  </si>
  <si>
    <t>L8.9_12T.SL</t>
  </si>
  <si>
    <t>L8.9_12T.SM</t>
  </si>
  <si>
    <t>L8.9_12T.SN</t>
  </si>
  <si>
    <t>L8.9_12T.SP</t>
  </si>
  <si>
    <t>L8.9_12T.1V</t>
  </si>
  <si>
    <t>L8.9_12T.T5</t>
  </si>
  <si>
    <t>L8.9_12T.0S</t>
  </si>
  <si>
    <t>L8.9_12T.52</t>
  </si>
  <si>
    <t>L8.9_12T.77</t>
  </si>
  <si>
    <t>L8.9_12T.Z3</t>
  </si>
  <si>
    <t>L8.9_12T.37</t>
  </si>
  <si>
    <t>L8.9_12T.2A</t>
  </si>
  <si>
    <t>L8.9_12T.T8</t>
  </si>
  <si>
    <t>L8.9_12T.1Q</t>
  </si>
  <si>
    <t>L8.9_12T.2Q</t>
  </si>
  <si>
    <t>L8.9_12T.NM</t>
  </si>
  <si>
    <t>L8.9_12T.0F</t>
  </si>
  <si>
    <t>L8.9_12T.MC</t>
  </si>
  <si>
    <t>L8.9_12T.0P</t>
  </si>
  <si>
    <t>L8.9_12T.T9</t>
  </si>
  <si>
    <t>L8.9_12T.ZZ</t>
  </si>
  <si>
    <t>L8.9_13T.53</t>
  </si>
  <si>
    <t>L8.9_13T.AO</t>
  </si>
  <si>
    <t>L8.9_13T.AB</t>
  </si>
  <si>
    <t>L8.9_13T.50</t>
  </si>
  <si>
    <t>L8.9_13T.Z6</t>
  </si>
  <si>
    <t>L8.9_13T.0G</t>
  </si>
  <si>
    <t>L8.9_13T.BG</t>
  </si>
  <si>
    <t>L8.9_13T.0R</t>
  </si>
  <si>
    <t>L8.9_13T.89</t>
  </si>
  <si>
    <t>L8.9_13T.32</t>
  </si>
  <si>
    <t>L8.9_13T.80</t>
  </si>
  <si>
    <t>L8.9_13T.46</t>
  </si>
  <si>
    <t>L8.9_13T.45</t>
  </si>
  <si>
    <t>L8.9_13T.B1</t>
  </si>
  <si>
    <t>L8.9_13T.Z4</t>
  </si>
  <si>
    <t>L8.9_13T.BN</t>
  </si>
  <si>
    <t>L8.9_13T.0C</t>
  </si>
  <si>
    <t>L8.9_13T.0Y</t>
  </si>
  <si>
    <t>L8.9_13T.0L</t>
  </si>
  <si>
    <t>L8.9_13T.87</t>
  </si>
  <si>
    <t>L8.9_13T.CP</t>
  </si>
  <si>
    <t>L8.9_13T.35</t>
  </si>
  <si>
    <t>L8.9_13T.LK</t>
  </si>
  <si>
    <t>L8.9_13T.LB</t>
  </si>
  <si>
    <t>L8.9_13T.LG</t>
  </si>
  <si>
    <t>L8.9_13T.LO</t>
  </si>
  <si>
    <t>L8.9_13T.LC</t>
  </si>
  <si>
    <t>L8.9_13T.LY</t>
  </si>
  <si>
    <t>L8.9_13T.FE</t>
  </si>
  <si>
    <t>L8.9_13T.Z5</t>
  </si>
  <si>
    <t>L8.9_13T.33</t>
  </si>
  <si>
    <t>L8.9_13T.RN</t>
  </si>
  <si>
    <t>L8.9_13T.54</t>
  </si>
  <si>
    <t>L8.9_13T.JB</t>
  </si>
  <si>
    <t>L8.9_13T.S2</t>
  </si>
  <si>
    <t>L8.9_13T.S1</t>
  </si>
  <si>
    <t>L8.9_13T.L2</t>
  </si>
  <si>
    <t>L8.9_13T.L1</t>
  </si>
  <si>
    <t>L8.9_13T.Z1</t>
  </si>
  <si>
    <t>L8.9_13T.0M</t>
  </si>
  <si>
    <t>L8.9_13T.Z2</t>
  </si>
  <si>
    <t>L8.9_13T.51</t>
  </si>
  <si>
    <t>L8.9_13T.0N</t>
  </si>
  <si>
    <t>L8.9_13T.NS</t>
  </si>
  <si>
    <t>L8.9_13T.86</t>
  </si>
  <si>
    <t>L8.9_13T.36</t>
  </si>
  <si>
    <t>L8.9_13T.2F</t>
  </si>
  <si>
    <t>L8.9_13T.90</t>
  </si>
  <si>
    <t>L8.9_13T.68</t>
  </si>
  <si>
    <t>L8.9_13T.27</t>
  </si>
  <si>
    <t>L8.9_13T.61</t>
  </si>
  <si>
    <t>L8.9_13T.81</t>
  </si>
  <si>
    <t>L8.9_13T.0T</t>
  </si>
  <si>
    <t>L8.9_13T.SO</t>
  </si>
  <si>
    <t>L8.9_13T.SY</t>
  </si>
  <si>
    <t>L8.9_13T.SL</t>
  </si>
  <si>
    <t>L8.9_13T.SM</t>
  </si>
  <si>
    <t>L8.9_13T.SN</t>
  </si>
  <si>
    <t>L8.9_13T.SP</t>
  </si>
  <si>
    <t>L8.9_13T.1V</t>
  </si>
  <si>
    <t>L8.9_13T.T5</t>
  </si>
  <si>
    <t>L8.9_13T.0S</t>
  </si>
  <si>
    <t>L8.9_13T.52</t>
  </si>
  <si>
    <t>L8.9_13T.77</t>
  </si>
  <si>
    <t>L8.9_13T.Z3</t>
  </si>
  <si>
    <t>L8.9_13T.37</t>
  </si>
  <si>
    <t>L8.9_13T.2A</t>
  </si>
  <si>
    <t>L8.9_13T.T8</t>
  </si>
  <si>
    <t>L8.9_13T.1Q</t>
  </si>
  <si>
    <t>L8.9_13T.2Q</t>
  </si>
  <si>
    <t>L8.9_13T.NM</t>
  </si>
  <si>
    <t>L8.9_13T.0F</t>
  </si>
  <si>
    <t>L8.9_13T.MC</t>
  </si>
  <si>
    <t>L8.9_13T.0P</t>
  </si>
  <si>
    <t>L8.9_13T.T9</t>
  </si>
  <si>
    <t>L8.9_13T.ZZ</t>
  </si>
  <si>
    <t>LL.10_12T.AO</t>
  </si>
  <si>
    <t>LL.10_12T.0G</t>
  </si>
  <si>
    <t>LL.10_12T.BG</t>
  </si>
  <si>
    <t>LL.10_12T.0R</t>
  </si>
  <si>
    <t>LL.10_12T.89</t>
  </si>
  <si>
    <t>LL.10_12T.32</t>
  </si>
  <si>
    <t>LL.10_12T.80</t>
  </si>
  <si>
    <t>LL.10_12T.46</t>
  </si>
  <si>
    <t>LL.10_12T.45</t>
  </si>
  <si>
    <t>LL.10_12T.0C</t>
  </si>
  <si>
    <t>LL.10_12T.87</t>
  </si>
  <si>
    <t>LL.10_12T.CP</t>
  </si>
  <si>
    <t>LL.10_12T.35</t>
  </si>
  <si>
    <t>LL.10_12T.33</t>
  </si>
  <si>
    <t>LL.10_12T.54</t>
  </si>
  <si>
    <t>LL.10_12T.JB</t>
  </si>
  <si>
    <t>LL.10_12T.51</t>
  </si>
  <si>
    <t>LL.10_12T.NS</t>
  </si>
  <si>
    <t>LL.10_12T.86</t>
  </si>
  <si>
    <t>LL.10_12T.36</t>
  </si>
  <si>
    <t>LL.10_12T.2F</t>
  </si>
  <si>
    <t>LL.10_12T.90</t>
  </si>
  <si>
    <t>LL.10_12T.27</t>
  </si>
  <si>
    <t>LL.10_12T.61</t>
  </si>
  <si>
    <t>LL.10_12T.81</t>
  </si>
  <si>
    <t>LL.10_12T.SO</t>
  </si>
  <si>
    <t>LL.10_12T.SP</t>
  </si>
  <si>
    <t>LL.10_12T.1V</t>
  </si>
  <si>
    <t>LL.10_12T.T5</t>
  </si>
  <si>
    <t>LL.10_12T.0S</t>
  </si>
  <si>
    <t>LL.10_12T.52</t>
  </si>
  <si>
    <t>LL.10_12T.77</t>
  </si>
  <si>
    <t>LL.10_12T.37</t>
  </si>
  <si>
    <t>LL.10_12T.2A</t>
  </si>
  <si>
    <t>LL.10_12T.T8</t>
  </si>
  <si>
    <t>LL.10_12T.1Q</t>
  </si>
  <si>
    <t>LL.10_12T.2Q</t>
  </si>
  <si>
    <t>LL.10_12T.NM</t>
  </si>
  <si>
    <t>LL.10_12T.0F</t>
  </si>
  <si>
    <t>LL.10_12T.MC</t>
  </si>
  <si>
    <t>LL.10_12T.0P</t>
  </si>
  <si>
    <t>LL.10_12T.T9</t>
  </si>
  <si>
    <t>LL.10_13T.AO</t>
  </si>
  <si>
    <t>LL.10_13T.0G</t>
  </si>
  <si>
    <t>LL.10_13T.BG</t>
  </si>
  <si>
    <t>LL.10_13T.0R</t>
  </si>
  <si>
    <t>LL.10_13T.89</t>
  </si>
  <si>
    <t>LL.10_13T.32</t>
  </si>
  <si>
    <t>LL.10_13T.80</t>
  </si>
  <si>
    <t>LL.10_13T.46</t>
  </si>
  <si>
    <t>LL.10_13T.45</t>
  </si>
  <si>
    <t>LL.10_13T.0C</t>
  </si>
  <si>
    <t>LL.10_13T.87</t>
  </si>
  <si>
    <t>LL.10_13T.CP</t>
  </si>
  <si>
    <t>LL.10_13T.35</t>
  </si>
  <si>
    <t>LL.10_13T.33</t>
  </si>
  <si>
    <t>LL.10_13T.54</t>
  </si>
  <si>
    <t>LL.10_13T.JB</t>
  </si>
  <si>
    <t>LL.10_13T.51</t>
  </si>
  <si>
    <t>LL.10_13T.NS</t>
  </si>
  <si>
    <t>LL.10_13T.86</t>
  </si>
  <si>
    <t>LL.10_13T.36</t>
  </si>
  <si>
    <t>LL.10_13T.2F</t>
  </si>
  <si>
    <t>LL.10_13T.90</t>
  </si>
  <si>
    <t>LL.10_13T.27</t>
  </si>
  <si>
    <t>LL.10_13T.61</t>
  </si>
  <si>
    <t>LL.10_13T.81</t>
  </si>
  <si>
    <t>LL.10_13T.SO</t>
  </si>
  <si>
    <t>LL.10_13T.SP</t>
  </si>
  <si>
    <t>LL.10_13T.1V</t>
  </si>
  <si>
    <t>LL.10_13T.T5</t>
  </si>
  <si>
    <t>LL.10_13T.0S</t>
  </si>
  <si>
    <t>LL.10_13T.52</t>
  </si>
  <si>
    <t>LL.10_13T.77</t>
  </si>
  <si>
    <t>LL.10_13T.37</t>
  </si>
  <si>
    <t>LL.10_13T.2A</t>
  </si>
  <si>
    <t>LL.10_13T.T8</t>
  </si>
  <si>
    <t>LL.10_13T.1Q</t>
  </si>
  <si>
    <t>LL.10_13T.2Q</t>
  </si>
  <si>
    <t>LL.10_13T.NM</t>
  </si>
  <si>
    <t>LL.10_13T.0F</t>
  </si>
  <si>
    <t>LL.10_13T.MC</t>
  </si>
  <si>
    <t>LL.10_13T.0P</t>
  </si>
  <si>
    <t>LL.10_13T.T9</t>
  </si>
  <si>
    <t>LL.10_14S.AO</t>
  </si>
  <si>
    <t>LL.10_14S.0G</t>
  </si>
  <si>
    <t>LL.10_14S.BG</t>
  </si>
  <si>
    <t>LL.10_14S.0R</t>
  </si>
  <si>
    <t>LL.10_14S.89</t>
  </si>
  <si>
    <t>LL.10_14S.32</t>
  </si>
  <si>
    <t>LL.10_14S.80</t>
  </si>
  <si>
    <t>LL.10_14S.46</t>
  </si>
  <si>
    <t>LL.10_14S.45</t>
  </si>
  <si>
    <t>LL.10_14S.0C</t>
  </si>
  <si>
    <t>LL.10_14S.87</t>
  </si>
  <si>
    <t>LL.10_14S.CP</t>
  </si>
  <si>
    <t>LL.10_14S.35</t>
  </si>
  <si>
    <t>LL.10_14S.33</t>
  </si>
  <si>
    <t>LL.10_14S.54</t>
  </si>
  <si>
    <t>LL.10_14S.JB</t>
  </si>
  <si>
    <t>LL.10_14S.51</t>
  </si>
  <si>
    <t>LL.10_14S.NS</t>
  </si>
  <si>
    <t>LL.10_14S.86</t>
  </si>
  <si>
    <t>LL.10_14S.36</t>
  </si>
  <si>
    <t>LL.10_14S.2F</t>
  </si>
  <si>
    <t>LL.10_14S.90</t>
  </si>
  <si>
    <t>LL.10_14S.27</t>
  </si>
  <si>
    <t>LL.10_14S.61</t>
  </si>
  <si>
    <t>LL.10_14S.81</t>
  </si>
  <si>
    <t>LL.10_14S.SO</t>
  </si>
  <si>
    <t>LL.10_14S.SP</t>
  </si>
  <si>
    <t>LL.10_14S.1V</t>
  </si>
  <si>
    <t>LL.10_14S.T5</t>
  </si>
  <si>
    <t>LL.10_14S.0S</t>
  </si>
  <si>
    <t>LL.10_14S.52</t>
  </si>
  <si>
    <t>LL.10_14S.77</t>
  </si>
  <si>
    <t>LL.10_14S.37</t>
  </si>
  <si>
    <t>LL.10_14S.2A</t>
  </si>
  <si>
    <t>LL.10_14S.T8</t>
  </si>
  <si>
    <t>LL.10_14S.1Q</t>
  </si>
  <si>
    <t>LL.10_14S.2Q</t>
  </si>
  <si>
    <t>LL.10_14S.NM</t>
  </si>
  <si>
    <t>LL.10_14S.0F</t>
  </si>
  <si>
    <t>LL.10_14S.MC</t>
  </si>
  <si>
    <t>LL.10_14S.0P</t>
  </si>
  <si>
    <t>LL.10_14S.T9</t>
  </si>
  <si>
    <t>LL.10_14T.AO</t>
  </si>
  <si>
    <t>LL.10_14T.0G</t>
  </si>
  <si>
    <t>LL.10_14T.BG</t>
  </si>
  <si>
    <t>LL.10_14T.0R</t>
  </si>
  <si>
    <t>LL.10_14T.89</t>
  </si>
  <si>
    <t>LL.10_14T.32</t>
  </si>
  <si>
    <t>LL.10_14T.80</t>
  </si>
  <si>
    <t>LL.10_14T.46</t>
  </si>
  <si>
    <t>LL.10_14T.45</t>
  </si>
  <si>
    <t>LL.10_14T.0C</t>
  </si>
  <si>
    <t>LL.10_14T.87</t>
  </si>
  <si>
    <t>LL.10_14T.CP</t>
  </si>
  <si>
    <t>LL.10_14T.35</t>
  </si>
  <si>
    <t>LL.10_14T.33</t>
  </si>
  <si>
    <t>LL.10_14T.54</t>
  </si>
  <si>
    <t>LL.10_14T.JB</t>
  </si>
  <si>
    <t>LL.10_14T.51</t>
  </si>
  <si>
    <t>LL.10_14T.NS</t>
  </si>
  <si>
    <t>LL.10_14T.86</t>
  </si>
  <si>
    <t>LL.10_14T.36</t>
  </si>
  <si>
    <t>LL.10_14T.2F</t>
  </si>
  <si>
    <t>LL.10_14T.90</t>
  </si>
  <si>
    <t>LL.10_14T.27</t>
  </si>
  <si>
    <t>LL.10_14T.61</t>
  </si>
  <si>
    <t>LL.10_14T.81</t>
  </si>
  <si>
    <t>LL.10_14T.SO</t>
  </si>
  <si>
    <t>LL.10_14T.SP</t>
  </si>
  <si>
    <t>LL.10_14T.1V</t>
  </si>
  <si>
    <t>LL.10_14T.T5</t>
  </si>
  <si>
    <t>LL.10_14T.0S</t>
  </si>
  <si>
    <t>LL.10_14T.52</t>
  </si>
  <si>
    <t>LL.10_14T.77</t>
  </si>
  <si>
    <t>LL.10_14T.37</t>
  </si>
  <si>
    <t>LL.10_14T.2A</t>
  </si>
  <si>
    <t>LL.10_14T.T8</t>
  </si>
  <si>
    <t>LL.10_14T.1Q</t>
  </si>
  <si>
    <t>LL.10_14T.2Q</t>
  </si>
  <si>
    <t>LL.10_14T.NM</t>
  </si>
  <si>
    <t>LL.10_14T.0F</t>
  </si>
  <si>
    <t>LL.10_14T.MC</t>
  </si>
  <si>
    <t>LL.10_14T.0P</t>
  </si>
  <si>
    <t>LL.10_14T.T9</t>
  </si>
  <si>
    <t>LL.11_12T.AO</t>
  </si>
  <si>
    <t>LL.11_12T.0G</t>
  </si>
  <si>
    <t>LL.11_12T.BG</t>
  </si>
  <si>
    <t>LL.11_12T.0R</t>
  </si>
  <si>
    <t>LL.11_12T.89</t>
  </si>
  <si>
    <t>LL.11_12T.32</t>
  </si>
  <si>
    <t>LL.11_12T.80</t>
  </si>
  <si>
    <t>LL.11_12T.46</t>
  </si>
  <si>
    <t>LL.11_12T.45</t>
  </si>
  <si>
    <t>LL.11_12T.0C</t>
  </si>
  <si>
    <t>LL.11_12T.87</t>
  </si>
  <si>
    <t>LL.11_12T.CP</t>
  </si>
  <si>
    <t>LL.11_12T.35</t>
  </si>
  <si>
    <t>LL.11_12T.33</t>
  </si>
  <si>
    <t>LL.11_12T.54</t>
  </si>
  <si>
    <t>LL.11_12T.JB</t>
  </si>
  <si>
    <t>LL.11_12T.51</t>
  </si>
  <si>
    <t>LL.11_12T.NS</t>
  </si>
  <si>
    <t>LL.11_12T.86</t>
  </si>
  <si>
    <t>LL.11_12T.36</t>
  </si>
  <si>
    <t>LL.11_12T.2F</t>
  </si>
  <si>
    <t>LL.11_12T.90</t>
  </si>
  <si>
    <t>LL.11_12T.27</t>
  </si>
  <si>
    <t>LL.11_12T.61</t>
  </si>
  <si>
    <t>LL.11_12T.81</t>
  </si>
  <si>
    <t>LL.11_12T.SO</t>
  </si>
  <si>
    <t>LL.11_12T.SP</t>
  </si>
  <si>
    <t>LL.11_12T.1V</t>
  </si>
  <si>
    <t>LL.11_12T.T5</t>
  </si>
  <si>
    <t>LL.11_12T.0S</t>
  </si>
  <si>
    <t>LL.11_12T.52</t>
  </si>
  <si>
    <t>LL.11_12T.77</t>
  </si>
  <si>
    <t>LL.11_12T.37</t>
  </si>
  <si>
    <t>LL.11_12T.2A</t>
  </si>
  <si>
    <t>LL.11_12T.T8</t>
  </si>
  <si>
    <t>LL.11_12T.1Q</t>
  </si>
  <si>
    <t>LL.11_12T.2Q</t>
  </si>
  <si>
    <t>LL.11_12T.NM</t>
  </si>
  <si>
    <t>LL.11_12T.0F</t>
  </si>
  <si>
    <t>LL.11_12T.MC</t>
  </si>
  <si>
    <t>LL.11_12T.0P</t>
  </si>
  <si>
    <t>LL.11_12T.T9</t>
  </si>
  <si>
    <t>LL.11_13T.AO</t>
  </si>
  <si>
    <t>LL.11_13T.0G</t>
  </si>
  <si>
    <t>LL.11_13T.BG</t>
  </si>
  <si>
    <t>LL.11_13T.0R</t>
  </si>
  <si>
    <t>LL.11_13T.89</t>
  </si>
  <si>
    <t>LL.11_13T.32</t>
  </si>
  <si>
    <t>LL.11_13T.80</t>
  </si>
  <si>
    <t>LL.11_13T.46</t>
  </si>
  <si>
    <t>LL.11_13T.45</t>
  </si>
  <si>
    <t>LL.11_13T.0C</t>
  </si>
  <si>
    <t>LL.11_13T.87</t>
  </si>
  <si>
    <t>LL.11_13T.CP</t>
  </si>
  <si>
    <t>LL.11_13T.35</t>
  </si>
  <si>
    <t>LL.11_13T.33</t>
  </si>
  <si>
    <t>LL.11_13T.54</t>
  </si>
  <si>
    <t>LL.11_13T.JB</t>
  </si>
  <si>
    <t>LL.11_13T.51</t>
  </si>
  <si>
    <t>LL.11_13T.NS</t>
  </si>
  <si>
    <t>LL.11_13T.86</t>
  </si>
  <si>
    <t>LL.11_13T.36</t>
  </si>
  <si>
    <t>LL.11_13T.2F</t>
  </si>
  <si>
    <t>LL.11_13T.90</t>
  </si>
  <si>
    <t>LL.11_13T.27</t>
  </si>
  <si>
    <t>LL.11_13T.61</t>
  </si>
  <si>
    <t>LL.11_13T.81</t>
  </si>
  <si>
    <t>LL.11_13T.SO</t>
  </si>
  <si>
    <t>LL.11_13T.SP</t>
  </si>
  <si>
    <t>LL.11_13T.1V</t>
  </si>
  <si>
    <t>LL.11_13T.T5</t>
  </si>
  <si>
    <t>LL.11_13T.0S</t>
  </si>
  <si>
    <t>LL.11_13T.52</t>
  </si>
  <si>
    <t>LL.11_13T.77</t>
  </si>
  <si>
    <t>LL.11_13T.37</t>
  </si>
  <si>
    <t>LL.11_13T.2A</t>
  </si>
  <si>
    <t>LL.11_13T.T8</t>
  </si>
  <si>
    <t>LL.11_13T.1Q</t>
  </si>
  <si>
    <t>LL.11_13T.2Q</t>
  </si>
  <si>
    <t>LL.11_13T.NM</t>
  </si>
  <si>
    <t>LL.11_13T.0F</t>
  </si>
  <si>
    <t>LL.11_13T.MC</t>
  </si>
  <si>
    <t>LL.11_13T.0P</t>
  </si>
  <si>
    <t>LL.11_13T.T9</t>
  </si>
  <si>
    <t>LL.11_14T.AO</t>
  </si>
  <si>
    <t>LL.11_14T.0G</t>
  </si>
  <si>
    <t>LL.11_14T.BG</t>
  </si>
  <si>
    <t>LL.11_14T.0R</t>
  </si>
  <si>
    <t>LL.11_14T.89</t>
  </si>
  <si>
    <t>LL.11_14T.32</t>
  </si>
  <si>
    <t>LL.11_14T.80</t>
  </si>
  <si>
    <t>LL.11_14T.46</t>
  </si>
  <si>
    <t>LL.11_14T.45</t>
  </si>
  <si>
    <t>LL.11_14T.0C</t>
  </si>
  <si>
    <t>LL.11_14T.87</t>
  </si>
  <si>
    <t>LL.11_14T.CP</t>
  </si>
  <si>
    <t>LL.11_14T.35</t>
  </si>
  <si>
    <t>LL.11_14T.33</t>
  </si>
  <si>
    <t>LL.11_14T.54</t>
  </si>
  <si>
    <t>LL.11_14T.JB</t>
  </si>
  <si>
    <t>LL.11_14T.51</t>
  </si>
  <si>
    <t>LL.11_14T.NS</t>
  </si>
  <si>
    <t>LL.11_14T.86</t>
  </si>
  <si>
    <t>LL.11_14T.36</t>
  </si>
  <si>
    <t>LL.11_14T.2F</t>
  </si>
  <si>
    <t>LL.11_14T.90</t>
  </si>
  <si>
    <t>LL.11_14T.27</t>
  </si>
  <si>
    <t>LL.11_14T.61</t>
  </si>
  <si>
    <t>LL.11_14T.81</t>
  </si>
  <si>
    <t>LL.11_14T.SO</t>
  </si>
  <si>
    <t>LL.11_14T.SP</t>
  </si>
  <si>
    <t>LL.11_14T.1V</t>
  </si>
  <si>
    <t>LL.11_14T.T5</t>
  </si>
  <si>
    <t>LL.11_14T.0S</t>
  </si>
  <si>
    <t>LL.11_14T.52</t>
  </si>
  <si>
    <t>LL.11_14T.77</t>
  </si>
  <si>
    <t>LL.11_14T.37</t>
  </si>
  <si>
    <t>LL.11_14T.2A</t>
  </si>
  <si>
    <t>LL.11_14T.T8</t>
  </si>
  <si>
    <t>LL.11_14T.1Q</t>
  </si>
  <si>
    <t>LL.11_14T.2Q</t>
  </si>
  <si>
    <t>LL.11_14T.NM</t>
  </si>
  <si>
    <t>LL.11_14T.0F</t>
  </si>
  <si>
    <t>LL.11_14T.MC</t>
  </si>
  <si>
    <t>LL.11_14T.0P</t>
  </si>
  <si>
    <t>LL.11_14T.T9</t>
  </si>
  <si>
    <t>LL.12_13T.AO</t>
  </si>
  <si>
    <t>LL.12_13T.0G</t>
  </si>
  <si>
    <t>LL.12_13T.BG</t>
  </si>
  <si>
    <t>LL.12_13T.0R</t>
  </si>
  <si>
    <t>LL.12_13T.89</t>
  </si>
  <si>
    <t>LL.12_13T.32</t>
  </si>
  <si>
    <t>LL.12_13T.80</t>
  </si>
  <si>
    <t>LL.12_13T.46</t>
  </si>
  <si>
    <t>LL.12_13T.45</t>
  </si>
  <si>
    <t>LL.12_13T.0C</t>
  </si>
  <si>
    <t>LL.12_13T.87</t>
  </si>
  <si>
    <t>LL.12_13T.CP</t>
  </si>
  <si>
    <t>LL.12_13T.35</t>
  </si>
  <si>
    <t>LL.12_13T.33</t>
  </si>
  <si>
    <t>LL.12_13T.54</t>
  </si>
  <si>
    <t>LL.12_13T.JB</t>
  </si>
  <si>
    <t>LL.12_13T.51</t>
  </si>
  <si>
    <t>LL.12_13T.NS</t>
  </si>
  <si>
    <t>LL.12_13T.86</t>
  </si>
  <si>
    <t>LL.12_13T.36</t>
  </si>
  <si>
    <t>LL.12_13T.2F</t>
  </si>
  <si>
    <t>LL.12_13T.90</t>
  </si>
  <si>
    <t>LL.12_13T.27</t>
  </si>
  <si>
    <t>LL.12_13T.61</t>
  </si>
  <si>
    <t>LL.12_13T.81</t>
  </si>
  <si>
    <t>LL.12_13T.SO</t>
  </si>
  <si>
    <t>LL.12_13T.SP</t>
  </si>
  <si>
    <t>LL.12_13T.1V</t>
  </si>
  <si>
    <t>LL.12_13T.T5</t>
  </si>
  <si>
    <t>LL.12_13T.0S</t>
  </si>
  <si>
    <t>LL.12_13T.52</t>
  </si>
  <si>
    <t>LL.12_13T.77</t>
  </si>
  <si>
    <t>LL.12_13T.37</t>
  </si>
  <si>
    <t>LL.12_13T.2A</t>
  </si>
  <si>
    <t>LL.12_13T.T8</t>
  </si>
  <si>
    <t>LL.12_13T.1Q</t>
  </si>
  <si>
    <t>LL.12_13T.2Q</t>
  </si>
  <si>
    <t>LL.12_13T.NM</t>
  </si>
  <si>
    <t>LL.12_13T.0F</t>
  </si>
  <si>
    <t>LL.12_13T.MC</t>
  </si>
  <si>
    <t>LL.12_13T.0P</t>
  </si>
  <si>
    <t>LL.12_13T.T9</t>
  </si>
  <si>
    <t>LL.12_14F.AO</t>
  </si>
  <si>
    <t>LL.12_14F.0G</t>
  </si>
  <si>
    <t>LL.12_14F.BG</t>
  </si>
  <si>
    <t>LL.12_14F.0R</t>
  </si>
  <si>
    <t>LL.12_14F.89</t>
  </si>
  <si>
    <t>LL.12_14F.32</t>
  </si>
  <si>
    <t>LL.12_14F.80</t>
  </si>
  <si>
    <t>LL.12_14F.46</t>
  </si>
  <si>
    <t>LL.12_14F.45</t>
  </si>
  <si>
    <t>LL.12_14F.0C</t>
  </si>
  <si>
    <t>LL.12_14F.87</t>
  </si>
  <si>
    <t>LL.12_14F.CP</t>
  </si>
  <si>
    <t>LL.12_14F.35</t>
  </si>
  <si>
    <t>LL.12_14F.33</t>
  </si>
  <si>
    <t>LL.12_14F.54</t>
  </si>
  <si>
    <t>LL.12_14F.JB</t>
  </si>
  <si>
    <t>LL.12_14F.51</t>
  </si>
  <si>
    <t>LL.12_14F.NS</t>
  </si>
  <si>
    <t>LL.12_14F.86</t>
  </si>
  <si>
    <t>LL.12_14F.36</t>
  </si>
  <si>
    <t>LL.12_14F.2F</t>
  </si>
  <si>
    <t>LL.12_14F.90</t>
  </si>
  <si>
    <t>LL.12_14F.27</t>
  </si>
  <si>
    <t>LL.12_14F.61</t>
  </si>
  <si>
    <t>LL.12_14F.81</t>
  </si>
  <si>
    <t>LL.12_14F.SO</t>
  </si>
  <si>
    <t>LL.12_14F.SP</t>
  </si>
  <si>
    <t>LL.12_14F.1V</t>
  </si>
  <si>
    <t>LL.12_14F.T5</t>
  </si>
  <si>
    <t>LL.12_14F.0S</t>
  </si>
  <si>
    <t>LL.12_14F.52</t>
  </si>
  <si>
    <t>LL.12_14F.77</t>
  </si>
  <si>
    <t>LL.12_14F.37</t>
  </si>
  <si>
    <t>LL.12_14F.2A</t>
  </si>
  <si>
    <t>LL.12_14F.T8</t>
  </si>
  <si>
    <t>LL.12_14F.1Q</t>
  </si>
  <si>
    <t>LL.12_14F.2Q</t>
  </si>
  <si>
    <t>LL.12_14F.NM</t>
  </si>
  <si>
    <t>LL.12_14F.0F</t>
  </si>
  <si>
    <t>LL.12_14F.MC</t>
  </si>
  <si>
    <t>LL.12_14F.0P</t>
  </si>
  <si>
    <t>LL.12_14F.T9</t>
  </si>
  <si>
    <t>LL.12_14T.AO</t>
  </si>
  <si>
    <t>LL.12_14T.0G</t>
  </si>
  <si>
    <t>LL.12_14T.BG</t>
  </si>
  <si>
    <t>LL.12_14T.0R</t>
  </si>
  <si>
    <t>LL.12_14T.89</t>
  </si>
  <si>
    <t>LL.12_14T.32</t>
  </si>
  <si>
    <t>LL.12_14T.80</t>
  </si>
  <si>
    <t>LL.12_14T.46</t>
  </si>
  <si>
    <t>LL.12_14T.45</t>
  </si>
  <si>
    <t>LL.12_14T.0C</t>
  </si>
  <si>
    <t>LL.12_14T.87</t>
  </si>
  <si>
    <t>LL.12_14T.CP</t>
  </si>
  <si>
    <t>LL.12_14T.35</t>
  </si>
  <si>
    <t>LL.12_14T.33</t>
  </si>
  <si>
    <t>LL.12_14T.54</t>
  </si>
  <si>
    <t>LL.12_14T.JB</t>
  </si>
  <si>
    <t>LL.12_14T.51</t>
  </si>
  <si>
    <t>LL.12_14T.NS</t>
  </si>
  <si>
    <t>LL.12_14T.86</t>
  </si>
  <si>
    <t>LL.12_14T.36</t>
  </si>
  <si>
    <t>LL.12_14T.2F</t>
  </si>
  <si>
    <t>LL.12_14T.90</t>
  </si>
  <si>
    <t>LL.12_14T.27</t>
  </si>
  <si>
    <t>LL.12_14T.61</t>
  </si>
  <si>
    <t>LL.12_14T.81</t>
  </si>
  <si>
    <t>LL.12_14T.SO</t>
  </si>
  <si>
    <t>LL.12_14T.SP</t>
  </si>
  <si>
    <t>LL.12_14T.1V</t>
  </si>
  <si>
    <t>LL.12_14T.T5</t>
  </si>
  <si>
    <t>LL.12_14T.0S</t>
  </si>
  <si>
    <t>LL.12_14T.52</t>
  </si>
  <si>
    <t>LL.12_14T.77</t>
  </si>
  <si>
    <t>LL.12_14T.37</t>
  </si>
  <si>
    <t>LL.12_14T.2A</t>
  </si>
  <si>
    <t>LL.12_14T.T8</t>
  </si>
  <si>
    <t>LL.12_14T.1Q</t>
  </si>
  <si>
    <t>LL.12_14T.2Q</t>
  </si>
  <si>
    <t>LL.12_14T.NM</t>
  </si>
  <si>
    <t>LL.12_14T.0F</t>
  </si>
  <si>
    <t>LL.12_14T.MC</t>
  </si>
  <si>
    <t>LL.12_14T.0P</t>
  </si>
  <si>
    <t>LL.12_14T.T9</t>
  </si>
  <si>
    <t>LL.12_15T.AO</t>
  </si>
  <si>
    <t>LL.12_15T.0G</t>
  </si>
  <si>
    <t>LL.12_15T.BG</t>
  </si>
  <si>
    <t>LL.12_15T.0R</t>
  </si>
  <si>
    <t>LL.12_15T.89</t>
  </si>
  <si>
    <t>LL.12_15T.32</t>
  </si>
  <si>
    <t>LL.12_15T.80</t>
  </si>
  <si>
    <t>LL.12_15T.46</t>
  </si>
  <si>
    <t>LL.12_15T.45</t>
  </si>
  <si>
    <t>LL.12_15T.0C</t>
  </si>
  <si>
    <t>LL.12_15T.87</t>
  </si>
  <si>
    <t>LL.12_15T.CP</t>
  </si>
  <si>
    <t>LL.12_15T.35</t>
  </si>
  <si>
    <t>LL.12_15T.33</t>
  </si>
  <si>
    <t>LL.12_15T.54</t>
  </si>
  <si>
    <t>LL.12_15T.JB</t>
  </si>
  <si>
    <t>LL.12_15T.51</t>
  </si>
  <si>
    <t>LL.12_15T.NS</t>
  </si>
  <si>
    <t>LL.12_15T.86</t>
  </si>
  <si>
    <t>LL.12_15T.36</t>
  </si>
  <si>
    <t>LL.12_15T.2F</t>
  </si>
  <si>
    <t>LL.12_15T.90</t>
  </si>
  <si>
    <t>LL.12_15T.27</t>
  </si>
  <si>
    <t>LL.12_15T.61</t>
  </si>
  <si>
    <t>LL.12_15T.81</t>
  </si>
  <si>
    <t>LL.12_15T.SO</t>
  </si>
  <si>
    <t>LL.12_15T.SP</t>
  </si>
  <si>
    <t>LL.12_15T.1V</t>
  </si>
  <si>
    <t>LL.12_15T.T5</t>
  </si>
  <si>
    <t>LL.12_15T.0S</t>
  </si>
  <si>
    <t>LL.12_15T.52</t>
  </si>
  <si>
    <t>LL.12_15T.77</t>
  </si>
  <si>
    <t>LL.12_15T.37</t>
  </si>
  <si>
    <t>LL.12_15T.2A</t>
  </si>
  <si>
    <t>LL.12_15T.T8</t>
  </si>
  <si>
    <t>LL.12_15T.1Q</t>
  </si>
  <si>
    <t>LL.12_15T.2Q</t>
  </si>
  <si>
    <t>LL.12_15T.NM</t>
  </si>
  <si>
    <t>LL.12_15T.0F</t>
  </si>
  <si>
    <t>LL.12_15T.MC</t>
  </si>
  <si>
    <t>LL.12_15T.0P</t>
  </si>
  <si>
    <t>LL.12_15T.T9</t>
  </si>
  <si>
    <t>LL.12_18B.AO</t>
  </si>
  <si>
    <t>LL.12_18B.0G</t>
  </si>
  <si>
    <t>LL.12_18B.BG</t>
  </si>
  <si>
    <t>LL.12_18B.0R</t>
  </si>
  <si>
    <t>LL.12_18B.89</t>
  </si>
  <si>
    <t>LL.12_18B.32</t>
  </si>
  <si>
    <t>LL.12_18B.80</t>
  </si>
  <si>
    <t>LL.12_18B.46</t>
  </si>
  <si>
    <t>LL.12_18B.45</t>
  </si>
  <si>
    <t>LL.12_18B.0C</t>
  </si>
  <si>
    <t>LL.12_18B.87</t>
  </si>
  <si>
    <t>LL.12_18B.CP</t>
  </si>
  <si>
    <t>LL.12_18B.35</t>
  </si>
  <si>
    <t>LL.12_18B.33</t>
  </si>
  <si>
    <t>LL.12_18B.54</t>
  </si>
  <si>
    <t>LL.12_18B.JB</t>
  </si>
  <si>
    <t>LL.12_18B.51</t>
  </si>
  <si>
    <t>LL.12_18B.NS</t>
  </si>
  <si>
    <t>LL.12_18B.86</t>
  </si>
  <si>
    <t>LL.12_18B.36</t>
  </si>
  <si>
    <t>LL.12_18B.2F</t>
  </si>
  <si>
    <t>LL.12_18B.90</t>
  </si>
  <si>
    <t>LL.12_18B.27</t>
  </si>
  <si>
    <t>LL.12_18B.61</t>
  </si>
  <si>
    <t>LL.12_18B.81</t>
  </si>
  <si>
    <t>LL.12_18B.SO</t>
  </si>
  <si>
    <t>LL.12_18B.SP</t>
  </si>
  <si>
    <t>LL.12_18B.1V</t>
  </si>
  <si>
    <t>LL.12_18B.T5</t>
  </si>
  <si>
    <t>LL.12_18B.0S</t>
  </si>
  <si>
    <t>LL.12_18B.52</t>
  </si>
  <si>
    <t>LL.12_18B.77</t>
  </si>
  <si>
    <t>LL.12_18B.37</t>
  </si>
  <si>
    <t>LL.12_18B.2A</t>
  </si>
  <si>
    <t>LL.12_18B.T8</t>
  </si>
  <si>
    <t>LL.12_18B.1Q</t>
  </si>
  <si>
    <t>LL.12_18B.2Q</t>
  </si>
  <si>
    <t>LL.12_18B.NM</t>
  </si>
  <si>
    <t>LL.12_18B.0F</t>
  </si>
  <si>
    <t>LL.12_18B.MC</t>
  </si>
  <si>
    <t>LL.12_18B.0P</t>
  </si>
  <si>
    <t>LL.12_18B.T9</t>
  </si>
  <si>
    <t>LL.12_20B.AO</t>
  </si>
  <si>
    <t>LL.12_20B.0G</t>
  </si>
  <si>
    <t>LL.12_20B.BG</t>
  </si>
  <si>
    <t>LL.12_20B.0R</t>
  </si>
  <si>
    <t>LL.12_20B.89</t>
  </si>
  <si>
    <t>LL.12_20B.32</t>
  </si>
  <si>
    <t>LL.12_20B.80</t>
  </si>
  <si>
    <t>LL.12_20B.46</t>
  </si>
  <si>
    <t>LL.12_20B.45</t>
  </si>
  <si>
    <t>LL.12_20B.0C</t>
  </si>
  <si>
    <t>LL.12_20B.87</t>
  </si>
  <si>
    <t>LL.12_20B.CP</t>
  </si>
  <si>
    <t>LL.12_20B.35</t>
  </si>
  <si>
    <t>LL.12_20B.33</t>
  </si>
  <si>
    <t>LL.12_20B.54</t>
  </si>
  <si>
    <t>LL.12_20B.JB</t>
  </si>
  <si>
    <t>LL.12_20B.51</t>
  </si>
  <si>
    <t>LL.12_20B.NS</t>
  </si>
  <si>
    <t>LL.12_20B.86</t>
  </si>
  <si>
    <t>LL.12_20B.36</t>
  </si>
  <si>
    <t>LL.12_20B.2F</t>
  </si>
  <si>
    <t>LL.12_20B.90</t>
  </si>
  <si>
    <t>LL.12_20B.27</t>
  </si>
  <si>
    <t>LL.12_20B.61</t>
  </si>
  <si>
    <t>LL.12_20B.81</t>
  </si>
  <si>
    <t>LL.12_20B.SO</t>
  </si>
  <si>
    <t>LL.12_20B.SP</t>
  </si>
  <si>
    <t>LL.12_20B.T5</t>
  </si>
  <si>
    <t>LL.12_20B.0S</t>
  </si>
  <si>
    <t>LL.12_20B.52</t>
  </si>
  <si>
    <t>LL.12_20B.77</t>
  </si>
  <si>
    <t>LL.12_20B.37</t>
  </si>
  <si>
    <t>LL.12_20B.2A</t>
  </si>
  <si>
    <t>LL.12_20B.T8</t>
  </si>
  <si>
    <t>LL.12_20B.1Q</t>
  </si>
  <si>
    <t>LL.12_20B.2Q</t>
  </si>
  <si>
    <t>LL.12_20B.NM</t>
  </si>
  <si>
    <t>LL.12_20B.0F</t>
  </si>
  <si>
    <t>LL.12_20B.MC</t>
  </si>
  <si>
    <t>LL.12_20B.0P</t>
  </si>
  <si>
    <t>LL.12_20B.T9</t>
  </si>
  <si>
    <t>LL.12_22B.AO</t>
  </si>
  <si>
    <t>LL.12_22B.0G</t>
  </si>
  <si>
    <t>LL.12_22B.BG</t>
  </si>
  <si>
    <t>LL.12_22B.0R</t>
  </si>
  <si>
    <t>LL.12_22B.89</t>
  </si>
  <si>
    <t>LL.12_22B.32</t>
  </si>
  <si>
    <t>LL.12_22B.80</t>
  </si>
  <si>
    <t>LL.12_22B.46</t>
  </si>
  <si>
    <t>LL.12_22B.45</t>
  </si>
  <si>
    <t>LL.12_22B.0C</t>
  </si>
  <si>
    <t>LL.12_22B.87</t>
  </si>
  <si>
    <t>LL.12_22B.CP</t>
  </si>
  <si>
    <t>LL.12_22B.35</t>
  </si>
  <si>
    <t>LL.12_22B.33</t>
  </si>
  <si>
    <t>LL.12_22B.54</t>
  </si>
  <si>
    <t>LL.12_22B.JB</t>
  </si>
  <si>
    <t>LL.12_22B.51</t>
  </si>
  <si>
    <t>LL.12_22B.NS</t>
  </si>
  <si>
    <t>LL.12_22B.86</t>
  </si>
  <si>
    <t>LL.12_22B.36</t>
  </si>
  <si>
    <t>LL.12_22B.2F</t>
  </si>
  <si>
    <t>LL.12_22B.90</t>
  </si>
  <si>
    <t>LL.12_22B.27</t>
  </si>
  <si>
    <t>LL.12_22B.61</t>
  </si>
  <si>
    <t>LL.12_22B.81</t>
  </si>
  <si>
    <t>LL.12_22B.SO</t>
  </si>
  <si>
    <t>LL.12_22B.SP</t>
  </si>
  <si>
    <t>LL.12_22B.T5</t>
  </si>
  <si>
    <t>LL.12_22B.0S</t>
  </si>
  <si>
    <t>LL.12_22B.52</t>
  </si>
  <si>
    <t>LL.12_22B.77</t>
  </si>
  <si>
    <t>LL.12_22B.37</t>
  </si>
  <si>
    <t>LL.12_22B.2A</t>
  </si>
  <si>
    <t>LL.12_22B.T8</t>
  </si>
  <si>
    <t>LL.12_22B.1Q</t>
  </si>
  <si>
    <t>LL.12_22B.2Q</t>
  </si>
  <si>
    <t>LL.12_22B.NM</t>
  </si>
  <si>
    <t>LL.12_22B.0F</t>
  </si>
  <si>
    <t>LL.12_22B.MC</t>
  </si>
  <si>
    <t>LL.12_22B.0P</t>
  </si>
  <si>
    <t>LL.12_22B.T9</t>
  </si>
  <si>
    <t>LL.12_24B.AO</t>
  </si>
  <si>
    <t>LL.12_24B.0G</t>
  </si>
  <si>
    <t>LL.12_24B.BG</t>
  </si>
  <si>
    <t>LL.12_24B.0R</t>
  </si>
  <si>
    <t>LL.12_24B.89</t>
  </si>
  <si>
    <t>LL.12_24B.32</t>
  </si>
  <si>
    <t>LL.12_24B.80</t>
  </si>
  <si>
    <t>LL.12_24B.46</t>
  </si>
  <si>
    <t>LL.12_24B.45</t>
  </si>
  <si>
    <t>LL.12_24B.0C</t>
  </si>
  <si>
    <t>LL.12_24B.87</t>
  </si>
  <si>
    <t>LL.12_24B.CP</t>
  </si>
  <si>
    <t>LL.12_24B.35</t>
  </si>
  <si>
    <t>LL.12_24B.33</t>
  </si>
  <si>
    <t>LL.12_24B.54</t>
  </si>
  <si>
    <t>LL.12_24B.JB</t>
  </si>
  <si>
    <t>LL.12_24B.51</t>
  </si>
  <si>
    <t>LL.12_24B.NS</t>
  </si>
  <si>
    <t>LL.12_24B.86</t>
  </si>
  <si>
    <t>LL.12_24B.36</t>
  </si>
  <si>
    <t>LL.12_24B.2F</t>
  </si>
  <si>
    <t>LL.12_24B.90</t>
  </si>
  <si>
    <t>LL.12_24B.27</t>
  </si>
  <si>
    <t>LL.12_24B.61</t>
  </si>
  <si>
    <t>LL.12_24B.81</t>
  </si>
  <si>
    <t>LL.12_24B.SO</t>
  </si>
  <si>
    <t>LL.12_24B.SP</t>
  </si>
  <si>
    <t>LL.12_24B.T5</t>
  </si>
  <si>
    <t>LL.12_24B.0S</t>
  </si>
  <si>
    <t>LL.12_24B.52</t>
  </si>
  <si>
    <t>LL.12_24B.77</t>
  </si>
  <si>
    <t>LL.12_24B.37</t>
  </si>
  <si>
    <t>LL.12_24B.2A</t>
  </si>
  <si>
    <t>LL.12_24B.T8</t>
  </si>
  <si>
    <t>LL.12_24B.1Q</t>
  </si>
  <si>
    <t>LL.12_24B.2Q</t>
  </si>
  <si>
    <t>LL.12_24B.NM</t>
  </si>
  <si>
    <t>LL.12_24B.0F</t>
  </si>
  <si>
    <t>LL.12_24B.MC</t>
  </si>
  <si>
    <t>LL.12_24B.0P</t>
  </si>
  <si>
    <t>LL.12_24B.T9</t>
  </si>
  <si>
    <t>LL.12_26B.AO</t>
  </si>
  <si>
    <t>LL.12_26B.0G</t>
  </si>
  <si>
    <t>LL.12_26B.BG</t>
  </si>
  <si>
    <t>LL.12_26B.0R</t>
  </si>
  <si>
    <t>LL.12_26B.89</t>
  </si>
  <si>
    <t>LL.12_26B.32</t>
  </si>
  <si>
    <t>LL.12_26B.80</t>
  </si>
  <si>
    <t>LL.12_26B.46</t>
  </si>
  <si>
    <t>LL.12_26B.45</t>
  </si>
  <si>
    <t>LL.12_26B.0C</t>
  </si>
  <si>
    <t>LL.12_26B.87</t>
  </si>
  <si>
    <t>LL.12_26B.CP</t>
  </si>
  <si>
    <t>LL.12_26B.35</t>
  </si>
  <si>
    <t>LL.12_26B.33</t>
  </si>
  <si>
    <t>LL.12_26B.54</t>
  </si>
  <si>
    <t>LL.12_26B.JB</t>
  </si>
  <si>
    <t>LL.12_26B.51</t>
  </si>
  <si>
    <t>LL.12_26B.NS</t>
  </si>
  <si>
    <t>LL.12_26B.86</t>
  </si>
  <si>
    <t>LL.12_26B.36</t>
  </si>
  <si>
    <t>LL.12_26B.2F</t>
  </si>
  <si>
    <t>LL.12_26B.90</t>
  </si>
  <si>
    <t>LL.12_26B.27</t>
  </si>
  <si>
    <t>LL.12_26B.61</t>
  </si>
  <si>
    <t>LL.12_26B.81</t>
  </si>
  <si>
    <t>LL.12_26B.SO</t>
  </si>
  <si>
    <t>LL.12_26B.SP</t>
  </si>
  <si>
    <t>LL.12_26B.T5</t>
  </si>
  <si>
    <t>LL.12_26B.0S</t>
  </si>
  <si>
    <t>LL.12_26B.52</t>
  </si>
  <si>
    <t>LL.12_26B.77</t>
  </si>
  <si>
    <t>LL.12_26B.37</t>
  </si>
  <si>
    <t>LL.12_26B.2A</t>
  </si>
  <si>
    <t>LL.12_26B.T8</t>
  </si>
  <si>
    <t>LL.12_26B.1Q</t>
  </si>
  <si>
    <t>LL.12_26B.2Q</t>
  </si>
  <si>
    <t>LL.12_26B.NM</t>
  </si>
  <si>
    <t>LL.12_26B.0F</t>
  </si>
  <si>
    <t>LL.12_26B.MC</t>
  </si>
  <si>
    <t>LL.12_26B.0P</t>
  </si>
  <si>
    <t>LL.12_26B.T9</t>
  </si>
  <si>
    <t>LL.13_14F.AO</t>
  </si>
  <si>
    <t>LL.13_14F.0G</t>
  </si>
  <si>
    <t>LL.13_14F.BG</t>
  </si>
  <si>
    <t>LL.13_14F.0R</t>
  </si>
  <si>
    <t>LL.13_14F.89</t>
  </si>
  <si>
    <t>LL.13_14F.32</t>
  </si>
  <si>
    <t>LL.13_14F.80</t>
  </si>
  <si>
    <t>LL.13_14F.46</t>
  </si>
  <si>
    <t>LL.13_14F.45</t>
  </si>
  <si>
    <t>LL.13_14F.0C</t>
  </si>
  <si>
    <t>LL.13_14F.87</t>
  </si>
  <si>
    <t>LL.13_14F.CP</t>
  </si>
  <si>
    <t>LL.13_14F.35</t>
  </si>
  <si>
    <t>LL.13_14F.33</t>
  </si>
  <si>
    <t>LL.13_14F.54</t>
  </si>
  <si>
    <t>LL.13_14F.JB</t>
  </si>
  <si>
    <t>LL.13_14F.51</t>
  </si>
  <si>
    <t>LL.13_14F.NS</t>
  </si>
  <si>
    <t>LL.13_14F.86</t>
  </si>
  <si>
    <t>LL.13_14F.36</t>
  </si>
  <si>
    <t>LL.13_14F.2F</t>
  </si>
  <si>
    <t>LL.13_14F.90</t>
  </si>
  <si>
    <t>LL.13_14F.27</t>
  </si>
  <si>
    <t>LL.13_14F.61</t>
  </si>
  <si>
    <t>LL.13_14F.81</t>
  </si>
  <si>
    <t>LL.13_14F.SO</t>
  </si>
  <si>
    <t>LL.13_14F.SP</t>
  </si>
  <si>
    <t>LL.13_14F.1V</t>
  </si>
  <si>
    <t>LL.13_14F.T5</t>
  </si>
  <si>
    <t>LL.13_14F.0S</t>
  </si>
  <si>
    <t>LL.13_14F.52</t>
  </si>
  <si>
    <t>LL.13_14F.77</t>
  </si>
  <si>
    <t>LL.13_14F.37</t>
  </si>
  <si>
    <t>LL.13_14F.2A</t>
  </si>
  <si>
    <t>LL.13_14F.T8</t>
  </si>
  <si>
    <t>LL.13_14F.1Q</t>
  </si>
  <si>
    <t>LL.13_14F.2Q</t>
  </si>
  <si>
    <t>LL.13_14F.NM</t>
  </si>
  <si>
    <t>LL.13_14F.0F</t>
  </si>
  <si>
    <t>LL.13_14F.MC</t>
  </si>
  <si>
    <t>LL.13_14F.0P</t>
  </si>
  <si>
    <t>LL.13_14F.T9</t>
  </si>
  <si>
    <t>LL.13_14T.AO</t>
  </si>
  <si>
    <t>LL.13_14T.0G</t>
  </si>
  <si>
    <t>LL.13_14T.BG</t>
  </si>
  <si>
    <t>LL.13_14T.0R</t>
  </si>
  <si>
    <t>LL.13_14T.89</t>
  </si>
  <si>
    <t>LL.13_14T.32</t>
  </si>
  <si>
    <t>LL.13_14T.80</t>
  </si>
  <si>
    <t>LL.13_14T.46</t>
  </si>
  <si>
    <t>LL.13_14T.45</t>
  </si>
  <si>
    <t>LL.13_14T.0C</t>
  </si>
  <si>
    <t>LL.13_14T.87</t>
  </si>
  <si>
    <t>LL.13_14T.CP</t>
  </si>
  <si>
    <t>LL.13_14T.35</t>
  </si>
  <si>
    <t>LL.13_14T.33</t>
  </si>
  <si>
    <t>LL.13_14T.54</t>
  </si>
  <si>
    <t>LL.13_14T.JB</t>
  </si>
  <si>
    <t>LL.13_14T.51</t>
  </si>
  <si>
    <t>LL.13_14T.NS</t>
  </si>
  <si>
    <t>LL.13_14T.86</t>
  </si>
  <si>
    <t>LL.13_14T.36</t>
  </si>
  <si>
    <t>LL.13_14T.2F</t>
  </si>
  <si>
    <t>LL.13_14T.90</t>
  </si>
  <si>
    <t>LL.13_14T.27</t>
  </si>
  <si>
    <t>LL.13_14T.61</t>
  </si>
  <si>
    <t>LL.13_14T.81</t>
  </si>
  <si>
    <t>LL.13_14T.SO</t>
  </si>
  <si>
    <t>LL.13_14T.SP</t>
  </si>
  <si>
    <t>LL.13_14T.1V</t>
  </si>
  <si>
    <t>LL.13_14T.T5</t>
  </si>
  <si>
    <t>LL.13_14T.0S</t>
  </si>
  <si>
    <t>LL.13_14T.52</t>
  </si>
  <si>
    <t>LL.13_14T.77</t>
  </si>
  <si>
    <t>LL.13_14T.37</t>
  </si>
  <si>
    <t>LL.13_14T.2A</t>
  </si>
  <si>
    <t>LL.13_14T.T8</t>
  </si>
  <si>
    <t>LL.13_14T.1Q</t>
  </si>
  <si>
    <t>LL.13_14T.2Q</t>
  </si>
  <si>
    <t>LL.13_14T.NM</t>
  </si>
  <si>
    <t>LL.13_14T.0F</t>
  </si>
  <si>
    <t>LL.13_14T.MC</t>
  </si>
  <si>
    <t>LL.13_14T.0P</t>
  </si>
  <si>
    <t>LL.13_14T.T9</t>
  </si>
  <si>
    <t>LL.13_15F.AO</t>
  </si>
  <si>
    <t>LL.13_15F.0G</t>
  </si>
  <si>
    <t>LL.13_15F.BG</t>
  </si>
  <si>
    <t>LL.13_15F.0R</t>
  </si>
  <si>
    <t>LL.13_15F.89</t>
  </si>
  <si>
    <t>LL.13_15F.32</t>
  </si>
  <si>
    <t>LL.13_15F.80</t>
  </si>
  <si>
    <t>LL.13_15F.46</t>
  </si>
  <si>
    <t>LL.13_15F.45</t>
  </si>
  <si>
    <t>LL.13_15F.0C</t>
  </si>
  <si>
    <t>LL.13_15F.87</t>
  </si>
  <si>
    <t>LL.13_15F.CP</t>
  </si>
  <si>
    <t>LL.13_15F.35</t>
  </si>
  <si>
    <t>LL.13_15F.33</t>
  </si>
  <si>
    <t>LL.13_15F.54</t>
  </si>
  <si>
    <t>LL.13_15F.JB</t>
  </si>
  <si>
    <t>LL.13_15F.51</t>
  </si>
  <si>
    <t>LL.13_15F.NS</t>
  </si>
  <si>
    <t>LL.13_15F.86</t>
  </si>
  <si>
    <t>LL.13_15F.36</t>
  </si>
  <si>
    <t>LL.13_15F.2F</t>
  </si>
  <si>
    <t>LL.13_15F.90</t>
  </si>
  <si>
    <t>LL.13_15F.27</t>
  </si>
  <si>
    <t>LL.13_15F.61</t>
  </si>
  <si>
    <t>LL.13_15F.81</t>
  </si>
  <si>
    <t>LL.13_15F.SO</t>
  </si>
  <si>
    <t>LL.13_15F.SP</t>
  </si>
  <si>
    <t>LL.13_15F.1V</t>
  </si>
  <si>
    <t>LL.13_15F.T5</t>
  </si>
  <si>
    <t>LL.13_15F.0S</t>
  </si>
  <si>
    <t>LL.13_15F.52</t>
  </si>
  <si>
    <t>LL.13_15F.77</t>
  </si>
  <si>
    <t>LL.13_15F.37</t>
  </si>
  <si>
    <t>LL.13_15F.2A</t>
  </si>
  <si>
    <t>LL.13_15F.T8</t>
  </si>
  <si>
    <t>LL.13_15F.1Q</t>
  </si>
  <si>
    <t>LL.13_15F.2Q</t>
  </si>
  <si>
    <t>LL.13_15F.NM</t>
  </si>
  <si>
    <t>LL.13_15F.0F</t>
  </si>
  <si>
    <t>LL.13_15F.MC</t>
  </si>
  <si>
    <t>LL.13_15F.0P</t>
  </si>
  <si>
    <t>LL.13_15F.T9</t>
  </si>
  <si>
    <t>LL.13_15T.AO</t>
  </si>
  <si>
    <t>LL.13_15T.0G</t>
  </si>
  <si>
    <t>LL.13_15T.BG</t>
  </si>
  <si>
    <t>LL.13_15T.0R</t>
  </si>
  <si>
    <t>LL.13_15T.89</t>
  </si>
  <si>
    <t>LL.13_15T.32</t>
  </si>
  <si>
    <t>LL.13_15T.80</t>
  </si>
  <si>
    <t>LL.13_15T.46</t>
  </si>
  <si>
    <t>LL.13_15T.45</t>
  </si>
  <si>
    <t>LL.13_15T.0C</t>
  </si>
  <si>
    <t>LL.13_15T.87</t>
  </si>
  <si>
    <t>LL.13_15T.CP</t>
  </si>
  <si>
    <t>LL.13_15T.35</t>
  </si>
  <si>
    <t>LL.13_15T.33</t>
  </si>
  <si>
    <t>LL.13_15T.54</t>
  </si>
  <si>
    <t>LL.13_15T.JB</t>
  </si>
  <si>
    <t>LL.13_15T.51</t>
  </si>
  <si>
    <t>LL.13_15T.NS</t>
  </si>
  <si>
    <t>LL.13_15T.86</t>
  </si>
  <si>
    <t>LL.13_15T.36</t>
  </si>
  <si>
    <t>LL.13_15T.2F</t>
  </si>
  <si>
    <t>LL.13_15T.90</t>
  </si>
  <si>
    <t>LL.13_15T.27</t>
  </si>
  <si>
    <t>LL.13_15T.61</t>
  </si>
  <si>
    <t>LL.13_15T.81</t>
  </si>
  <si>
    <t>LL.13_15T.SO</t>
  </si>
  <si>
    <t>LL.13_15T.SP</t>
  </si>
  <si>
    <t>LL.13_15T.1V</t>
  </si>
  <si>
    <t>LL.13_15T.T5</t>
  </si>
  <si>
    <t>LL.13_15T.0S</t>
  </si>
  <si>
    <t>LL.13_15T.52</t>
  </si>
  <si>
    <t>LL.13_15T.77</t>
  </si>
  <si>
    <t>LL.13_15T.37</t>
  </si>
  <si>
    <t>LL.13_15T.2A</t>
  </si>
  <si>
    <t>LL.13_15T.T8</t>
  </si>
  <si>
    <t>LL.13_15T.1Q</t>
  </si>
  <si>
    <t>LL.13_15T.2Q</t>
  </si>
  <si>
    <t>LL.13_15T.NM</t>
  </si>
  <si>
    <t>LL.13_15T.0F</t>
  </si>
  <si>
    <t>LL.13_15T.MC</t>
  </si>
  <si>
    <t>LL.13_15T.0P</t>
  </si>
  <si>
    <t>LL.13_15T.T9</t>
  </si>
  <si>
    <t>LL.13_16F.AO</t>
  </si>
  <si>
    <t>LL.13_16F.0G</t>
  </si>
  <si>
    <t>LL.13_16F.BG</t>
  </si>
  <si>
    <t>LL.13_16F.0R</t>
  </si>
  <si>
    <t>LL.13_16F.89</t>
  </si>
  <si>
    <t>LL.13_16F.32</t>
  </si>
  <si>
    <t>LL.13_16F.80</t>
  </si>
  <si>
    <t>LL.13_16F.46</t>
  </si>
  <si>
    <t>LL.13_16F.45</t>
  </si>
  <si>
    <t>LL.13_16F.0C</t>
  </si>
  <si>
    <t>LL.13_16F.87</t>
  </si>
  <si>
    <t>LL.13_16F.CP</t>
  </si>
  <si>
    <t>LL.13_16F.35</t>
  </si>
  <si>
    <t>LL.13_16F.33</t>
  </si>
  <si>
    <t>LL.13_16F.54</t>
  </si>
  <si>
    <t>LL.13_16F.JB</t>
  </si>
  <si>
    <t>LL.13_16F.51</t>
  </si>
  <si>
    <t>LL.13_16F.NS</t>
  </si>
  <si>
    <t>LL.13_16F.86</t>
  </si>
  <si>
    <t>LL.13_16F.36</t>
  </si>
  <si>
    <t>LL.13_16F.2F</t>
  </si>
  <si>
    <t>LL.13_16F.90</t>
  </si>
  <si>
    <t>LL.13_16F.27</t>
  </si>
  <si>
    <t>LL.13_16F.61</t>
  </si>
  <si>
    <t>LL.13_16F.81</t>
  </si>
  <si>
    <t>LL.13_16F.SO</t>
  </si>
  <si>
    <t>LL.13_16F.SP</t>
  </si>
  <si>
    <t>LL.13_16F.1V</t>
  </si>
  <si>
    <t>LL.13_16F.T5</t>
  </si>
  <si>
    <t>LL.13_16F.0S</t>
  </si>
  <si>
    <t>LL.13_16F.52</t>
  </si>
  <si>
    <t>LL.13_16F.77</t>
  </si>
  <si>
    <t>LL.13_16F.37</t>
  </si>
  <si>
    <t>LL.13_16F.2A</t>
  </si>
  <si>
    <t>LL.13_16F.T8</t>
  </si>
  <si>
    <t>LL.13_16F.1Q</t>
  </si>
  <si>
    <t>LL.13_16F.2Q</t>
  </si>
  <si>
    <t>LL.13_16F.NM</t>
  </si>
  <si>
    <t>LL.13_16F.0F</t>
  </si>
  <si>
    <t>LL.13_16F.MC</t>
  </si>
  <si>
    <t>LL.13_16F.0P</t>
  </si>
  <si>
    <t>LL.13_16F.T9</t>
  </si>
  <si>
    <t>LL.13_16T.AO</t>
  </si>
  <si>
    <t>LL.13_16T.0G</t>
  </si>
  <si>
    <t>LL.13_16T.BG</t>
  </si>
  <si>
    <t>LL.13_16T.0R</t>
  </si>
  <si>
    <t>LL.13_16T.89</t>
  </si>
  <si>
    <t>LL.13_16T.32</t>
  </si>
  <si>
    <t>LL.13_16T.80</t>
  </si>
  <si>
    <t>LL.13_16T.46</t>
  </si>
  <si>
    <t>LL.13_16T.45</t>
  </si>
  <si>
    <t>LL.13_16T.0C</t>
  </si>
  <si>
    <t>LL.13_16T.87</t>
  </si>
  <si>
    <t>LL.13_16T.CP</t>
  </si>
  <si>
    <t>LL.13_16T.35</t>
  </si>
  <si>
    <t>LL.13_16T.33</t>
  </si>
  <si>
    <t>LL.13_16T.54</t>
  </si>
  <si>
    <t>LL.13_16T.JB</t>
  </si>
  <si>
    <t>LL.13_16T.51</t>
  </si>
  <si>
    <t>LL.13_16T.NS</t>
  </si>
  <si>
    <t>LL.13_16T.86</t>
  </si>
  <si>
    <t>LL.13_16T.36</t>
  </si>
  <si>
    <t>LL.13_16T.2F</t>
  </si>
  <si>
    <t>LL.13_16T.90</t>
  </si>
  <si>
    <t>LL.13_16T.27</t>
  </si>
  <si>
    <t>LL.13_16T.61</t>
  </si>
  <si>
    <t>LL.13_16T.81</t>
  </si>
  <si>
    <t>LL.13_16T.SO</t>
  </si>
  <si>
    <t>LL.13_16T.SP</t>
  </si>
  <si>
    <t>LL.13_16T.1V</t>
  </si>
  <si>
    <t>LL.13_16T.T5</t>
  </si>
  <si>
    <t>LL.13_16T.0S</t>
  </si>
  <si>
    <t>LL.13_16T.52</t>
  </si>
  <si>
    <t>LL.13_16T.77</t>
  </si>
  <si>
    <t>LL.13_16T.37</t>
  </si>
  <si>
    <t>LL.13_16T.2A</t>
  </si>
  <si>
    <t>LL.13_16T.T8</t>
  </si>
  <si>
    <t>LL.13_16T.1Q</t>
  </si>
  <si>
    <t>LL.13_16T.2Q</t>
  </si>
  <si>
    <t>LL.13_16T.NM</t>
  </si>
  <si>
    <t>LL.13_16T.0F</t>
  </si>
  <si>
    <t>LL.13_16T.MC</t>
  </si>
  <si>
    <t>LL.13_16T.0P</t>
  </si>
  <si>
    <t>LL.13_16T.T9</t>
  </si>
  <si>
    <t>LL.14_14F.AO</t>
  </si>
  <si>
    <t>LL.14_14F.0G</t>
  </si>
  <si>
    <t>LL.14_14F.BG</t>
  </si>
  <si>
    <t>LL.14_14F.0R</t>
  </si>
  <si>
    <t>LL.14_14F.89</t>
  </si>
  <si>
    <t>LL.14_14F.32</t>
  </si>
  <si>
    <t>LL.14_14F.80</t>
  </si>
  <si>
    <t>LL.14_14F.46</t>
  </si>
  <si>
    <t>LL.14_14F.45</t>
  </si>
  <si>
    <t>LL.14_14F.0C</t>
  </si>
  <si>
    <t>LL.14_14F.87</t>
  </si>
  <si>
    <t>LL.14_14F.CP</t>
  </si>
  <si>
    <t>LL.14_14F.35</t>
  </si>
  <si>
    <t>LL.14_14F.33</t>
  </si>
  <si>
    <t>LL.14_14F.54</t>
  </si>
  <si>
    <t>LL.14_14F.JB</t>
  </si>
  <si>
    <t>LL.14_14F.51</t>
  </si>
  <si>
    <t>LL.14_14F.NS</t>
  </si>
  <si>
    <t>LL.14_14F.86</t>
  </si>
  <si>
    <t>LL.14_14F.36</t>
  </si>
  <si>
    <t>LL.14_14F.2F</t>
  </si>
  <si>
    <t>LL.14_14F.90</t>
  </si>
  <si>
    <t>LL.14_14F.27</t>
  </si>
  <si>
    <t>LL.14_14F.61</t>
  </si>
  <si>
    <t>LL.14_14F.81</t>
  </si>
  <si>
    <t>LL.14_14F.SO</t>
  </si>
  <si>
    <t>LL.14_14F.SP</t>
  </si>
  <si>
    <t>LL.14_14F.1V</t>
  </si>
  <si>
    <t>LL.14_14F.T5</t>
  </si>
  <si>
    <t>LL.14_14F.0S</t>
  </si>
  <si>
    <t>LL.14_14F.52</t>
  </si>
  <si>
    <t>LL.14_14F.77</t>
  </si>
  <si>
    <t>LL.14_14F.37</t>
  </si>
  <si>
    <t>LL.14_14F.2A</t>
  </si>
  <si>
    <t>LL.14_14F.T8</t>
  </si>
  <si>
    <t>LL.14_14F.1Q</t>
  </si>
  <si>
    <t>LL.14_14F.2Q</t>
  </si>
  <si>
    <t>LL.14_14F.NM</t>
  </si>
  <si>
    <t>LL.14_14F.0F</t>
  </si>
  <si>
    <t>LL.14_14F.MC</t>
  </si>
  <si>
    <t>LL.14_14F.0P</t>
  </si>
  <si>
    <t>LL.14_14F.T9</t>
  </si>
  <si>
    <t>LL.14_14T.AO</t>
  </si>
  <si>
    <t>LL.14_14T.0G</t>
  </si>
  <si>
    <t>LL.14_14T.BG</t>
  </si>
  <si>
    <t>LL.14_14T.0R</t>
  </si>
  <si>
    <t>LL.14_14T.89</t>
  </si>
  <si>
    <t>LL.14_14T.32</t>
  </si>
  <si>
    <t>LL.14_14T.80</t>
  </si>
  <si>
    <t>LL.14_14T.46</t>
  </si>
  <si>
    <t>LL.14_14T.45</t>
  </si>
  <si>
    <t>LL.14_14T.0C</t>
  </si>
  <si>
    <t>LL.14_14T.87</t>
  </si>
  <si>
    <t>LL.14_14T.CP</t>
  </si>
  <si>
    <t>LL.14_14T.35</t>
  </si>
  <si>
    <t>LL.14_14T.33</t>
  </si>
  <si>
    <t>LL.14_14T.54</t>
  </si>
  <si>
    <t>LL.14_14T.JB</t>
  </si>
  <si>
    <t>LL.14_14T.51</t>
  </si>
  <si>
    <t>LL.14_14T.NS</t>
  </si>
  <si>
    <t>LL.14_14T.86</t>
  </si>
  <si>
    <t>LL.14_14T.36</t>
  </si>
  <si>
    <t>LL.14_14T.2F</t>
  </si>
  <si>
    <t>LL.14_14T.90</t>
  </si>
  <si>
    <t>LL.14_14T.27</t>
  </si>
  <si>
    <t>LL.14_14T.61</t>
  </si>
  <si>
    <t>LL.14_14T.81</t>
  </si>
  <si>
    <t>LL.14_14T.SO</t>
  </si>
  <si>
    <t>LL.14_14T.SP</t>
  </si>
  <si>
    <t>LL.14_14T.1V</t>
  </si>
  <si>
    <t>LL.14_14T.T5</t>
  </si>
  <si>
    <t>LL.14_14T.0S</t>
  </si>
  <si>
    <t>LL.14_14T.52</t>
  </si>
  <si>
    <t>LL.14_14T.77</t>
  </si>
  <si>
    <t>LL.14_14T.37</t>
  </si>
  <si>
    <t>LL.14_14T.2A</t>
  </si>
  <si>
    <t>LL.14_14T.T8</t>
  </si>
  <si>
    <t>LL.14_14T.1Q</t>
  </si>
  <si>
    <t>LL.14_14T.2Q</t>
  </si>
  <si>
    <t>LL.14_14T.NM</t>
  </si>
  <si>
    <t>LL.14_14T.0F</t>
  </si>
  <si>
    <t>LL.14_14T.MC</t>
  </si>
  <si>
    <t>LL.14_14T.0P</t>
  </si>
  <si>
    <t>LL.14_14T.T9</t>
  </si>
  <si>
    <t>LL.14_15F.AO</t>
  </si>
  <si>
    <t>LL.14_15F.0G</t>
  </si>
  <si>
    <t>LL.14_15F.BG</t>
  </si>
  <si>
    <t>LL.14_15F.0R</t>
  </si>
  <si>
    <t>LL.14_15F.89</t>
  </si>
  <si>
    <t>LL.14_15F.32</t>
  </si>
  <si>
    <t>LL.14_15F.80</t>
  </si>
  <si>
    <t>LL.14_15F.46</t>
  </si>
  <si>
    <t>LL.14_15F.45</t>
  </si>
  <si>
    <t>LL.14_15F.0C</t>
  </si>
  <si>
    <t>LL.14_15F.87</t>
  </si>
  <si>
    <t>LL.14_15F.CP</t>
  </si>
  <si>
    <t>LL.14_15F.35</t>
  </si>
  <si>
    <t>LL.14_15F.33</t>
  </si>
  <si>
    <t>LL.14_15F.54</t>
  </si>
  <si>
    <t>LL.14_15F.JB</t>
  </si>
  <si>
    <t>LL.14_15F.51</t>
  </si>
  <si>
    <t>LL.14_15F.NS</t>
  </si>
  <si>
    <t>LL.14_15F.86</t>
  </si>
  <si>
    <t>LL.14_15F.36</t>
  </si>
  <si>
    <t>LL.14_15F.2F</t>
  </si>
  <si>
    <t>LL.14_15F.90</t>
  </si>
  <si>
    <t>LL.14_15F.27</t>
  </si>
  <si>
    <t>LL.14_15F.61</t>
  </si>
  <si>
    <t>LL.14_15F.81</t>
  </si>
  <si>
    <t>LL.14_15F.SO</t>
  </si>
  <si>
    <t>LL.14_15F.SP</t>
  </si>
  <si>
    <t>LL.14_15F.1V</t>
  </si>
  <si>
    <t>LL.14_15F.T5</t>
  </si>
  <si>
    <t>LL.14_15F.0S</t>
  </si>
  <si>
    <t>LL.14_15F.52</t>
  </si>
  <si>
    <t>LL.14_15F.77</t>
  </si>
  <si>
    <t>LL.14_15F.37</t>
  </si>
  <si>
    <t>LL.14_15F.2A</t>
  </si>
  <si>
    <t>LL.14_15F.T8</t>
  </si>
  <si>
    <t>LL.14_15F.1Q</t>
  </si>
  <si>
    <t>LL.14_15F.2Q</t>
  </si>
  <si>
    <t>LL.14_15F.NM</t>
  </si>
  <si>
    <t>LL.14_15F.0F</t>
  </si>
  <si>
    <t>LL.14_15F.MC</t>
  </si>
  <si>
    <t>LL.14_15F.0P</t>
  </si>
  <si>
    <t>LL.14_15F.T9</t>
  </si>
  <si>
    <t>LL.14_15T.AO</t>
  </si>
  <si>
    <t>LL.14_15T.0G</t>
  </si>
  <si>
    <t>LL.14_15T.BG</t>
  </si>
  <si>
    <t>LL.14_15T.0R</t>
  </si>
  <si>
    <t>LL.14_15T.89</t>
  </si>
  <si>
    <t>LL.14_15T.32</t>
  </si>
  <si>
    <t>LL.14_15T.80</t>
  </si>
  <si>
    <t>LL.14_15T.46</t>
  </si>
  <si>
    <t>LL.14_15T.45</t>
  </si>
  <si>
    <t>LL.14_15T.0C</t>
  </si>
  <si>
    <t>LL.14_15T.87</t>
  </si>
  <si>
    <t>LL.14_15T.CP</t>
  </si>
  <si>
    <t>LL.14_15T.35</t>
  </si>
  <si>
    <t>LL.14_15T.33</t>
  </si>
  <si>
    <t>LL.14_15T.54</t>
  </si>
  <si>
    <t>LL.14_15T.JB</t>
  </si>
  <si>
    <t>LL.14_15T.51</t>
  </si>
  <si>
    <t>LL.14_15T.NS</t>
  </si>
  <si>
    <t>LL.14_15T.86</t>
  </si>
  <si>
    <t>LL.14_15T.36</t>
  </si>
  <si>
    <t>LL.14_15T.2F</t>
  </si>
  <si>
    <t>LL.14_15T.90</t>
  </si>
  <si>
    <t>LL.14_15T.27</t>
  </si>
  <si>
    <t>LL.14_15T.61</t>
  </si>
  <si>
    <t>LL.14_15T.81</t>
  </si>
  <si>
    <t>LL.14_15T.SO</t>
  </si>
  <si>
    <t>LL.14_15T.SP</t>
  </si>
  <si>
    <t>LL.14_15T.1V</t>
  </si>
  <si>
    <t>LL.14_15T.T5</t>
  </si>
  <si>
    <t>LL.14_15T.0S</t>
  </si>
  <si>
    <t>LL.14_15T.52</t>
  </si>
  <si>
    <t>LL.14_15T.77</t>
  </si>
  <si>
    <t>LL.14_15T.37</t>
  </si>
  <si>
    <t>LL.14_15T.2A</t>
  </si>
  <si>
    <t>LL.14_15T.T8</t>
  </si>
  <si>
    <t>LL.14_15T.1Q</t>
  </si>
  <si>
    <t>LL.14_15T.2Q</t>
  </si>
  <si>
    <t>LL.14_15T.NM</t>
  </si>
  <si>
    <t>LL.14_15T.0F</t>
  </si>
  <si>
    <t>LL.14_15T.MC</t>
  </si>
  <si>
    <t>LL.14_15T.0P</t>
  </si>
  <si>
    <t>LL.14_15T.T9</t>
  </si>
  <si>
    <t>LL.14_16F.AO</t>
  </si>
  <si>
    <t>LL.14_16F.0G</t>
  </si>
  <si>
    <t>LL.14_16F.BG</t>
  </si>
  <si>
    <t>LL.14_16F.0R</t>
  </si>
  <si>
    <t>LL.14_16F.89</t>
  </si>
  <si>
    <t>LL.14_16F.32</t>
  </si>
  <si>
    <t>LL.14_16F.80</t>
  </si>
  <si>
    <t>LL.14_16F.46</t>
  </si>
  <si>
    <t>LL.14_16F.45</t>
  </si>
  <si>
    <t>LL.14_16F.0C</t>
  </si>
  <si>
    <t>LL.14_16F.87</t>
  </si>
  <si>
    <t>LL.14_16F.CP</t>
  </si>
  <si>
    <t>LL.14_16F.35</t>
  </si>
  <si>
    <t>LL.14_16F.33</t>
  </si>
  <si>
    <t>LL.14_16F.54</t>
  </si>
  <si>
    <t>LL.14_16F.JB</t>
  </si>
  <si>
    <t>LL.14_16F.51</t>
  </si>
  <si>
    <t>LL.14_16F.NS</t>
  </si>
  <si>
    <t>LL.14_16F.86</t>
  </si>
  <si>
    <t>LL.14_16F.36</t>
  </si>
  <si>
    <t>LL.14_16F.2F</t>
  </si>
  <si>
    <t>LL.14_16F.90</t>
  </si>
  <si>
    <t>LL.14_16F.27</t>
  </si>
  <si>
    <t>LL.14_16F.61</t>
  </si>
  <si>
    <t>LL.14_16F.81</t>
  </si>
  <si>
    <t>LL.14_16F.SO</t>
  </si>
  <si>
    <t>LL.14_16F.SP</t>
  </si>
  <si>
    <t>LL.14_16F.1V</t>
  </si>
  <si>
    <t>LL.14_16F.T5</t>
  </si>
  <si>
    <t>LL.14_16F.0S</t>
  </si>
  <si>
    <t>LL.14_16F.52</t>
  </si>
  <si>
    <t>LL.14_16F.77</t>
  </si>
  <si>
    <t>LL.14_16F.37</t>
  </si>
  <si>
    <t>LL.14_16F.2A</t>
  </si>
  <si>
    <t>LL.14_16F.T8</t>
  </si>
  <si>
    <t>LL.14_16F.1Q</t>
  </si>
  <si>
    <t>LL.14_16F.2Q</t>
  </si>
  <si>
    <t>LL.14_16F.NM</t>
  </si>
  <si>
    <t>LL.14_16F.0F</t>
  </si>
  <si>
    <t>LL.14_16F.MC</t>
  </si>
  <si>
    <t>LL.14_16F.0P</t>
  </si>
  <si>
    <t>LL.14_16F.T9</t>
  </si>
  <si>
    <t>LL.14_16T.AO</t>
  </si>
  <si>
    <t>LL.14_16T.0G</t>
  </si>
  <si>
    <t>LL.14_16T.BG</t>
  </si>
  <si>
    <t>LL.14_16T.0R</t>
  </si>
  <si>
    <t>LL.14_16T.89</t>
  </si>
  <si>
    <t>LL.14_16T.32</t>
  </si>
  <si>
    <t>LL.14_16T.80</t>
  </si>
  <si>
    <t>LL.14_16T.46</t>
  </si>
  <si>
    <t>LL.14_16T.45</t>
  </si>
  <si>
    <t>LL.14_16T.0C</t>
  </si>
  <si>
    <t>LL.14_16T.87</t>
  </si>
  <si>
    <t>LL.14_16T.CP</t>
  </si>
  <si>
    <t>LL.14_16T.35</t>
  </si>
  <si>
    <t>LL.14_16T.33</t>
  </si>
  <si>
    <t>LL.14_16T.54</t>
  </si>
  <si>
    <t>LL.14_16T.JB</t>
  </si>
  <si>
    <t>LL.14_16T.51</t>
  </si>
  <si>
    <t>LL.14_16T.NS</t>
  </si>
  <si>
    <t>LL.14_16T.86</t>
  </si>
  <si>
    <t>LL.14_16T.36</t>
  </si>
  <si>
    <t>LL.14_16T.2F</t>
  </si>
  <si>
    <t>LL.14_16T.90</t>
  </si>
  <si>
    <t>LL.14_16T.27</t>
  </si>
  <si>
    <t>LL.14_16T.61</t>
  </si>
  <si>
    <t>LL.14_16T.81</t>
  </si>
  <si>
    <t>LL.14_16T.SO</t>
  </si>
  <si>
    <t>LL.14_16T.SP</t>
  </si>
  <si>
    <t>LL.14_16T.1V</t>
  </si>
  <si>
    <t>LL.14_16T.T5</t>
  </si>
  <si>
    <t>LL.14_16T.0S</t>
  </si>
  <si>
    <t>LL.14_16T.52</t>
  </si>
  <si>
    <t>LL.14_16T.77</t>
  </si>
  <si>
    <t>LL.14_16T.37</t>
  </si>
  <si>
    <t>LL.14_16T.2A</t>
  </si>
  <si>
    <t>LL.14_16T.T8</t>
  </si>
  <si>
    <t>LL.14_16T.1Q</t>
  </si>
  <si>
    <t>LL.14_16T.2Q</t>
  </si>
  <si>
    <t>LL.14_16T.NM</t>
  </si>
  <si>
    <t>LL.14_16T.0F</t>
  </si>
  <si>
    <t>LL.14_16T.MC</t>
  </si>
  <si>
    <t>LL.14_16T.0P</t>
  </si>
  <si>
    <t>LL.14_16T.T9</t>
  </si>
  <si>
    <t>LL.14_18B.AO</t>
  </si>
  <si>
    <t>LL.14_18B.0G</t>
  </si>
  <si>
    <t>LL.14_18B.BG</t>
  </si>
  <si>
    <t>LL.14_18B.0R</t>
  </si>
  <si>
    <t>LL.14_18B.89</t>
  </si>
  <si>
    <t>LL.14_18B.32</t>
  </si>
  <si>
    <t>LL.14_18B.80</t>
  </si>
  <si>
    <t>LL.14_18B.46</t>
  </si>
  <si>
    <t>LL.14_18B.45</t>
  </si>
  <si>
    <t>LL.14_18B.0C</t>
  </si>
  <si>
    <t>LL.14_18B.87</t>
  </si>
  <si>
    <t>LL.14_18B.CP</t>
  </si>
  <si>
    <t>LL.14_18B.35</t>
  </si>
  <si>
    <t>LL.14_18B.33</t>
  </si>
  <si>
    <t>LL.14_18B.54</t>
  </si>
  <si>
    <t>LL.14_18B.JB</t>
  </si>
  <si>
    <t>LL.14_18B.51</t>
  </si>
  <si>
    <t>LL.14_18B.NS</t>
  </si>
  <si>
    <t>LL.14_18B.86</t>
  </si>
  <si>
    <t>LL.14_18B.36</t>
  </si>
  <si>
    <t>LL.14_18B.2F</t>
  </si>
  <si>
    <t>LL.14_18B.90</t>
  </si>
  <si>
    <t>LL.14_18B.27</t>
  </si>
  <si>
    <t>LL.14_18B.61</t>
  </si>
  <si>
    <t>LL.14_18B.81</t>
  </si>
  <si>
    <t>LL.14_18B.SO</t>
  </si>
  <si>
    <t>LL.14_18B.SP</t>
  </si>
  <si>
    <t>LL.14_18B.1V</t>
  </si>
  <si>
    <t>LL.14_18B.T5</t>
  </si>
  <si>
    <t>LL.14_18B.0S</t>
  </si>
  <si>
    <t>LL.14_18B.52</t>
  </si>
  <si>
    <t>LL.14_18B.77</t>
  </si>
  <si>
    <t>LL.14_18B.37</t>
  </si>
  <si>
    <t>LL.14_18B.2A</t>
  </si>
  <si>
    <t>LL.14_18B.T8</t>
  </si>
  <si>
    <t>LL.14_18B.1Q</t>
  </si>
  <si>
    <t>LL.14_18B.2Q</t>
  </si>
  <si>
    <t>LL.14_18B.NM</t>
  </si>
  <si>
    <t>LL.14_18B.0F</t>
  </si>
  <si>
    <t>LL.14_18B.MC</t>
  </si>
  <si>
    <t>LL.14_18B.0P</t>
  </si>
  <si>
    <t>LL.14_18B.T9</t>
  </si>
  <si>
    <t>LL.14_20B.AO</t>
  </si>
  <si>
    <t>LL.14_20B.0G</t>
  </si>
  <si>
    <t>LL.14_20B.BG</t>
  </si>
  <si>
    <t>LL.14_20B.0R</t>
  </si>
  <si>
    <t>LL.14_20B.89</t>
  </si>
  <si>
    <t>LL.14_20B.32</t>
  </si>
  <si>
    <t>LL.14_20B.80</t>
  </si>
  <si>
    <t>LL.14_20B.46</t>
  </si>
  <si>
    <t>LL.14_20B.45</t>
  </si>
  <si>
    <t>LL.14_20B.0C</t>
  </si>
  <si>
    <t>LL.14_20B.87</t>
  </si>
  <si>
    <t>LL.14_20B.CP</t>
  </si>
  <si>
    <t>LL.14_20B.35</t>
  </si>
  <si>
    <t>LL.14_20B.33</t>
  </si>
  <si>
    <t>LL.14_20B.54</t>
  </si>
  <si>
    <t>LL.14_20B.JB</t>
  </si>
  <si>
    <t>LL.14_20B.51</t>
  </si>
  <si>
    <t>LL.14_20B.NS</t>
  </si>
  <si>
    <t>LL.14_20B.86</t>
  </si>
  <si>
    <t>LL.14_20B.36</t>
  </si>
  <si>
    <t>LL.14_20B.2F</t>
  </si>
  <si>
    <t>LL.14_20B.90</t>
  </si>
  <si>
    <t>LL.14_20B.27</t>
  </si>
  <si>
    <t>LL.14_20B.61</t>
  </si>
  <si>
    <t>LL.14_20B.81</t>
  </si>
  <si>
    <t>LL.14_20B.SO</t>
  </si>
  <si>
    <t>LL.14_20B.SP</t>
  </si>
  <si>
    <t>LL.14_20B.1V</t>
  </si>
  <si>
    <t>LL.14_20B.T5</t>
  </si>
  <si>
    <t>LL.14_20B.0S</t>
  </si>
  <si>
    <t>LL.14_20B.52</t>
  </si>
  <si>
    <t>LL.14_20B.77</t>
  </si>
  <si>
    <t>LL.14_20B.37</t>
  </si>
  <si>
    <t>LL.14_20B.2A</t>
  </si>
  <si>
    <t>LL.14_20B.T8</t>
  </si>
  <si>
    <t>LL.14_20B.1Q</t>
  </si>
  <si>
    <t>LL.14_20B.2Q</t>
  </si>
  <si>
    <t>LL.14_20B.NM</t>
  </si>
  <si>
    <t>LL.14_20B.0F</t>
  </si>
  <si>
    <t>LL.14_20B.MC</t>
  </si>
  <si>
    <t>LL.14_20B.0P</t>
  </si>
  <si>
    <t>LL.14_20B.T9</t>
  </si>
  <si>
    <t>LL.14_22B.AO</t>
  </si>
  <si>
    <t>LL.14_22B.0G</t>
  </si>
  <si>
    <t>LL.14_22B.BG</t>
  </si>
  <si>
    <t>LL.14_22B.0R</t>
  </si>
  <si>
    <t>LL.14_22B.89</t>
  </si>
  <si>
    <t>LL.14_22B.32</t>
  </si>
  <si>
    <t>LL.14_22B.80</t>
  </si>
  <si>
    <t>LL.14_22B.46</t>
  </si>
  <si>
    <t>LL.14_22B.45</t>
  </si>
  <si>
    <t>LL.14_22B.0C</t>
  </si>
  <si>
    <t>LL.14_22B.87</t>
  </si>
  <si>
    <t>LL.14_22B.CP</t>
  </si>
  <si>
    <t>LL.14_22B.35</t>
  </si>
  <si>
    <t>LL.14_22B.33</t>
  </si>
  <si>
    <t>LL.14_22B.54</t>
  </si>
  <si>
    <t>LL.14_22B.JB</t>
  </si>
  <si>
    <t>LL.14_22B.51</t>
  </si>
  <si>
    <t>LL.14_22B.NS</t>
  </si>
  <si>
    <t>LL.14_22B.86</t>
  </si>
  <si>
    <t>LL.14_22B.36</t>
  </si>
  <si>
    <t>LL.14_22B.2F</t>
  </si>
  <si>
    <t>LL.14_22B.90</t>
  </si>
  <si>
    <t>LL.14_22B.27</t>
  </si>
  <si>
    <t>LL.14_22B.61</t>
  </si>
  <si>
    <t>LL.14_22B.81</t>
  </si>
  <si>
    <t>LL.14_22B.SO</t>
  </si>
  <si>
    <t>LL.14_22B.SP</t>
  </si>
  <si>
    <t>LL.14_22B.1V</t>
  </si>
  <si>
    <t>LL.14_22B.T5</t>
  </si>
  <si>
    <t>LL.14_22B.0S</t>
  </si>
  <si>
    <t>LL.14_22B.52</t>
  </si>
  <si>
    <t>LL.14_22B.77</t>
  </si>
  <si>
    <t>LL.14_22B.37</t>
  </si>
  <si>
    <t>LL.14_22B.2A</t>
  </si>
  <si>
    <t>LL.14_22B.T8</t>
  </si>
  <si>
    <t>LL.14_22B.1Q</t>
  </si>
  <si>
    <t>LL.14_22B.2Q</t>
  </si>
  <si>
    <t>LL.14_22B.NM</t>
  </si>
  <si>
    <t>LL.14_22B.0F</t>
  </si>
  <si>
    <t>LL.14_22B.MC</t>
  </si>
  <si>
    <t>LL.14_22B.0P</t>
  </si>
  <si>
    <t>LL.14_22B.T9</t>
  </si>
  <si>
    <t>LL.14_24B.AO</t>
  </si>
  <si>
    <t>LL.14_24B.0G</t>
  </si>
  <si>
    <t>LL.14_24B.BG</t>
  </si>
  <si>
    <t>LL.14_24B.0R</t>
  </si>
  <si>
    <t>LL.14_24B.89</t>
  </si>
  <si>
    <t>LL.14_24B.32</t>
  </si>
  <si>
    <t>LL.14_24B.80</t>
  </si>
  <si>
    <t>LL.14_24B.46</t>
  </si>
  <si>
    <t>LL.14_24B.45</t>
  </si>
  <si>
    <t>LL.14_24B.0C</t>
  </si>
  <si>
    <t>LL.14_24B.87</t>
  </si>
  <si>
    <t>LL.14_24B.CP</t>
  </si>
  <si>
    <t>LL.14_24B.35</t>
  </si>
  <si>
    <t>LL.14_24B.33</t>
  </si>
  <si>
    <t>LL.14_24B.54</t>
  </si>
  <si>
    <t>LL.14_24B.JB</t>
  </si>
  <si>
    <t>LL.14_24B.51</t>
  </si>
  <si>
    <t>LL.14_24B.NS</t>
  </si>
  <si>
    <t>LL.14_24B.86</t>
  </si>
  <si>
    <t>LL.14_24B.36</t>
  </si>
  <si>
    <t>LL.14_24B.2F</t>
  </si>
  <si>
    <t>LL.14_24B.90</t>
  </si>
  <si>
    <t>LL.14_24B.27</t>
  </si>
  <si>
    <t>LL.14_24B.61</t>
  </si>
  <si>
    <t>LL.14_24B.81</t>
  </si>
  <si>
    <t>LL.14_24B.SO</t>
  </si>
  <si>
    <t>LL.14_24B.SP</t>
  </si>
  <si>
    <t>LL.14_24B.1V</t>
  </si>
  <si>
    <t>LL.14_24B.T5</t>
  </si>
  <si>
    <t>LL.14_24B.0S</t>
  </si>
  <si>
    <t>LL.14_24B.52</t>
  </si>
  <si>
    <t>LL.14_24B.77</t>
  </si>
  <si>
    <t>LL.14_24B.37</t>
  </si>
  <si>
    <t>LL.14_24B.2A</t>
  </si>
  <si>
    <t>LL.14_24B.T8</t>
  </si>
  <si>
    <t>LL.14_24B.1Q</t>
  </si>
  <si>
    <t>LL.14_24B.2Q</t>
  </si>
  <si>
    <t>LL.14_24B.NM</t>
  </si>
  <si>
    <t>LL.14_24B.0F</t>
  </si>
  <si>
    <t>LL.14_24B.MC</t>
  </si>
  <si>
    <t>LL.14_24B.0P</t>
  </si>
  <si>
    <t>LL.14_24B.T9</t>
  </si>
  <si>
    <t>LL.14_26B.AO</t>
  </si>
  <si>
    <t>LL.14_26B.0G</t>
  </si>
  <si>
    <t>LL.14_26B.BG</t>
  </si>
  <si>
    <t>LL.14_26B.0R</t>
  </si>
  <si>
    <t>LL.14_26B.89</t>
  </si>
  <si>
    <t>LL.14_26B.32</t>
  </si>
  <si>
    <t>LL.14_26B.80</t>
  </si>
  <si>
    <t>LL.14_26B.46</t>
  </si>
  <si>
    <t>LL.14_26B.45</t>
  </si>
  <si>
    <t>LL.14_26B.0C</t>
  </si>
  <si>
    <t>LL.14_26B.87</t>
  </si>
  <si>
    <t>LL.14_26B.CP</t>
  </si>
  <si>
    <t>LL.14_26B.35</t>
  </si>
  <si>
    <t>LL.14_26B.33</t>
  </si>
  <si>
    <t>LL.14_26B.54</t>
  </si>
  <si>
    <t>LL.14_26B.JB</t>
  </si>
  <si>
    <t>LL.14_26B.51</t>
  </si>
  <si>
    <t>LL.14_26B.NS</t>
  </si>
  <si>
    <t>LL.14_26B.86</t>
  </si>
  <si>
    <t>LL.14_26B.36</t>
  </si>
  <si>
    <t>LL.14_26B.2F</t>
  </si>
  <si>
    <t>LL.14_26B.90</t>
  </si>
  <si>
    <t>LL.14_26B.27</t>
  </si>
  <si>
    <t>LL.14_26B.61</t>
  </si>
  <si>
    <t>LL.14_26B.81</t>
  </si>
  <si>
    <t>LL.14_26B.SO</t>
  </si>
  <si>
    <t>LL.14_26B.SP</t>
  </si>
  <si>
    <t>LL.14_26B.1V</t>
  </si>
  <si>
    <t>LL.14_26B.T5</t>
  </si>
  <si>
    <t>LL.14_26B.0S</t>
  </si>
  <si>
    <t>LL.14_26B.52</t>
  </si>
  <si>
    <t>LL.14_26B.77</t>
  </si>
  <si>
    <t>LL.14_26B.37</t>
  </si>
  <si>
    <t>LL.14_26B.2A</t>
  </si>
  <si>
    <t>LL.14_26B.T8</t>
  </si>
  <si>
    <t>LL.14_26B.1Q</t>
  </si>
  <si>
    <t>LL.14_26B.2Q</t>
  </si>
  <si>
    <t>LL.14_26B.NM</t>
  </si>
  <si>
    <t>LL.14_26B.0F</t>
  </si>
  <si>
    <t>LL.14_26B.MC</t>
  </si>
  <si>
    <t>LL.14_26B.0P</t>
  </si>
  <si>
    <t>LL.14_26B.T9</t>
  </si>
  <si>
    <t>LL.15_16F.AO</t>
  </si>
  <si>
    <t>LL.15_16F.0G</t>
  </si>
  <si>
    <t>LL.15_16F.BG</t>
  </si>
  <si>
    <t>LL.15_16F.0R</t>
  </si>
  <si>
    <t>LL.15_16F.89</t>
  </si>
  <si>
    <t>LL.15_16F.32</t>
  </si>
  <si>
    <t>LL.15_16F.80</t>
  </si>
  <si>
    <t>LL.15_16F.46</t>
  </si>
  <si>
    <t>LL.15_16F.45</t>
  </si>
  <si>
    <t>LL.15_16F.0C</t>
  </si>
  <si>
    <t>LL.15_16F.87</t>
  </si>
  <si>
    <t>LL.15_16F.CP</t>
  </si>
  <si>
    <t>LL.15_16F.35</t>
  </si>
  <si>
    <t>LL.15_16F.33</t>
  </si>
  <si>
    <t>LL.15_16F.54</t>
  </si>
  <si>
    <t>LL.15_16F.JB</t>
  </si>
  <si>
    <t>LL.15_16F.51</t>
  </si>
  <si>
    <t>LL.15_16F.NS</t>
  </si>
  <si>
    <t>LL.15_16F.86</t>
  </si>
  <si>
    <t>LL.15_16F.36</t>
  </si>
  <si>
    <t>LL.15_16F.2F</t>
  </si>
  <si>
    <t>LL.15_16F.90</t>
  </si>
  <si>
    <t>LL.15_16F.27</t>
  </si>
  <si>
    <t>LL.15_16F.61</t>
  </si>
  <si>
    <t>LL.15_16F.81</t>
  </si>
  <si>
    <t>LL.15_16F.SO</t>
  </si>
  <si>
    <t>LL.15_16F.SP</t>
  </si>
  <si>
    <t>LL.15_16F.1V</t>
  </si>
  <si>
    <t>LL.15_16F.T5</t>
  </si>
  <si>
    <t>LL.15_16F.0S</t>
  </si>
  <si>
    <t>LL.15_16F.52</t>
  </si>
  <si>
    <t>LL.15_16F.77</t>
  </si>
  <si>
    <t>LL.15_16F.37</t>
  </si>
  <si>
    <t>LL.15_16F.2A</t>
  </si>
  <si>
    <t>LL.15_16F.T8</t>
  </si>
  <si>
    <t>LL.15_16F.1Q</t>
  </si>
  <si>
    <t>LL.15_16F.2Q</t>
  </si>
  <si>
    <t>LL.15_16F.NM</t>
  </si>
  <si>
    <t>LL.15_16F.0F</t>
  </si>
  <si>
    <t>LL.15_16F.MC</t>
  </si>
  <si>
    <t>LL.15_16F.0P</t>
  </si>
  <si>
    <t>LL.15_16F.T9</t>
  </si>
  <si>
    <t>LL.15_16T.AO</t>
  </si>
  <si>
    <t>LL.15_16T.0G</t>
  </si>
  <si>
    <t>LL.15_16T.BG</t>
  </si>
  <si>
    <t>LL.15_16T.0R</t>
  </si>
  <si>
    <t>LL.15_16T.89</t>
  </si>
  <si>
    <t>LL.15_16T.32</t>
  </si>
  <si>
    <t>LL.15_16T.80</t>
  </si>
  <si>
    <t>LL.15_16T.46</t>
  </si>
  <si>
    <t>LL.15_16T.45</t>
  </si>
  <si>
    <t>LL.15_16T.0C</t>
  </si>
  <si>
    <t>LL.15_16T.87</t>
  </si>
  <si>
    <t>LL.15_16T.CP</t>
  </si>
  <si>
    <t>LL.15_16T.35</t>
  </si>
  <si>
    <t>LL.15_16T.33</t>
  </si>
  <si>
    <t>LL.15_16T.54</t>
  </si>
  <si>
    <t>LL.15_16T.JB</t>
  </si>
  <si>
    <t>LL.15_16T.51</t>
  </si>
  <si>
    <t>LL.15_16T.NS</t>
  </si>
  <si>
    <t>LL.15_16T.86</t>
  </si>
  <si>
    <t>LL.15_16T.36</t>
  </si>
  <si>
    <t>LL.15_16T.2F</t>
  </si>
  <si>
    <t>LL.15_16T.90</t>
  </si>
  <si>
    <t>LL.15_16T.27</t>
  </si>
  <si>
    <t>LL.15_16T.61</t>
  </si>
  <si>
    <t>LL.15_16T.81</t>
  </si>
  <si>
    <t>LL.15_16T.SO</t>
  </si>
  <si>
    <t>LL.15_16T.SP</t>
  </si>
  <si>
    <t>LL.15_16T.1V</t>
  </si>
  <si>
    <t>LL.15_16T.T5</t>
  </si>
  <si>
    <t>LL.15_16T.0S</t>
  </si>
  <si>
    <t>LL.15_16T.52</t>
  </si>
  <si>
    <t>LL.15_16T.77</t>
  </si>
  <si>
    <t>LL.15_16T.37</t>
  </si>
  <si>
    <t>LL.15_16T.2A</t>
  </si>
  <si>
    <t>LL.15_16T.T8</t>
  </si>
  <si>
    <t>LL.15_16T.1Q</t>
  </si>
  <si>
    <t>LL.15_16T.2Q</t>
  </si>
  <si>
    <t>LL.15_16T.NM</t>
  </si>
  <si>
    <t>LL.15_16T.0F</t>
  </si>
  <si>
    <t>LL.15_16T.MC</t>
  </si>
  <si>
    <t>LL.15_16T.0P</t>
  </si>
  <si>
    <t>LL.15_16T.T9</t>
  </si>
  <si>
    <t>LL.16_16F.AO</t>
  </si>
  <si>
    <t>LL.16_16F.0G</t>
  </si>
  <si>
    <t>LL.16_16F.BG</t>
  </si>
  <si>
    <t>LL.16_16F.0R</t>
  </si>
  <si>
    <t>LL.16_16F.89</t>
  </si>
  <si>
    <t>LL.16_16F.32</t>
  </si>
  <si>
    <t>LL.16_16F.80</t>
  </si>
  <si>
    <t>LL.16_16F.46</t>
  </si>
  <si>
    <t>LL.16_16F.45</t>
  </si>
  <si>
    <t>LL.16_16F.0C</t>
  </si>
  <si>
    <t>LL.16_16F.87</t>
  </si>
  <si>
    <t>LL.16_16F.CP</t>
  </si>
  <si>
    <t>LL.16_16F.35</t>
  </si>
  <si>
    <t>LL.16_16F.33</t>
  </si>
  <si>
    <t>LL.16_16F.54</t>
  </si>
  <si>
    <t>LL.16_16F.JB</t>
  </si>
  <si>
    <t>LL.16_16F.51</t>
  </si>
  <si>
    <t>LL.16_16F.NS</t>
  </si>
  <si>
    <t>LL.16_16F.86</t>
  </si>
  <si>
    <t>LL.16_16F.36</t>
  </si>
  <si>
    <t>LL.16_16F.2F</t>
  </si>
  <si>
    <t>LL.16_16F.90</t>
  </si>
  <si>
    <t>LL.16_16F.27</t>
  </si>
  <si>
    <t>LL.16_16F.61</t>
  </si>
  <si>
    <t>LL.16_16F.81</t>
  </si>
  <si>
    <t>LL.16_16F.SO</t>
  </si>
  <si>
    <t>LL.16_16F.SP</t>
  </si>
  <si>
    <t>LL.16_16F.1V</t>
  </si>
  <si>
    <t>LL.16_16F.T5</t>
  </si>
  <si>
    <t>LL.16_16F.0S</t>
  </si>
  <si>
    <t>LL.16_16F.52</t>
  </si>
  <si>
    <t>LL.16_16F.77</t>
  </si>
  <si>
    <t>LL.16_16F.37</t>
  </si>
  <si>
    <t>LL.16_16F.2A</t>
  </si>
  <si>
    <t>LL.16_16F.T8</t>
  </si>
  <si>
    <t>LL.16_16F.1Q</t>
  </si>
  <si>
    <t>LL.16_16F.2Q</t>
  </si>
  <si>
    <t>LL.16_16F.NM</t>
  </si>
  <si>
    <t>LL.16_16F.0F</t>
  </si>
  <si>
    <t>LL.16_16F.MC</t>
  </si>
  <si>
    <t>LL.16_16F.0P</t>
  </si>
  <si>
    <t>LL.16_16F.T9</t>
  </si>
  <si>
    <t>LL.16_16T.AO</t>
  </si>
  <si>
    <t>LL.16_16T.0G</t>
  </si>
  <si>
    <t>LL.16_16T.BG</t>
  </si>
  <si>
    <t>LL.16_16T.0R</t>
  </si>
  <si>
    <t>LL.16_16T.89</t>
  </si>
  <si>
    <t>LL.16_16T.32</t>
  </si>
  <si>
    <t>LL.16_16T.80</t>
  </si>
  <si>
    <t>LL.16_16T.46</t>
  </si>
  <si>
    <t>LL.16_16T.45</t>
  </si>
  <si>
    <t>LL.16_16T.0C</t>
  </si>
  <si>
    <t>LL.16_16T.87</t>
  </si>
  <si>
    <t>LL.16_16T.CP</t>
  </si>
  <si>
    <t>LL.16_16T.35</t>
  </si>
  <si>
    <t>LL.16_16T.33</t>
  </si>
  <si>
    <t>LL.16_16T.54</t>
  </si>
  <si>
    <t>LL.16_16T.JB</t>
  </si>
  <si>
    <t>LL.16_16T.51</t>
  </si>
  <si>
    <t>LL.16_16T.NS</t>
  </si>
  <si>
    <t>LL.16_16T.86</t>
  </si>
  <si>
    <t>LL.16_16T.36</t>
  </si>
  <si>
    <t>LL.16_16T.2F</t>
  </si>
  <si>
    <t>LL.16_16T.90</t>
  </si>
  <si>
    <t>LL.16_16T.27</t>
  </si>
  <si>
    <t>LL.16_16T.61</t>
  </si>
  <si>
    <t>LL.16_16T.81</t>
  </si>
  <si>
    <t>LL.16_16T.SO</t>
  </si>
  <si>
    <t>LL.16_16T.SP</t>
  </si>
  <si>
    <t>LL.16_16T.1V</t>
  </si>
  <si>
    <t>LL.16_16T.T5</t>
  </si>
  <si>
    <t>LL.16_16T.0S</t>
  </si>
  <si>
    <t>LL.16_16T.52</t>
  </si>
  <si>
    <t>LL.16_16T.77</t>
  </si>
  <si>
    <t>LL.16_16T.37</t>
  </si>
  <si>
    <t>LL.16_16T.2A</t>
  </si>
  <si>
    <t>LL.16_16T.T8</t>
  </si>
  <si>
    <t>LL.16_16T.1Q</t>
  </si>
  <si>
    <t>LL.16_16T.2Q</t>
  </si>
  <si>
    <t>LL.16_16T.NM</t>
  </si>
  <si>
    <t>LL.16_16T.0F</t>
  </si>
  <si>
    <t>LL.16_16T.MC</t>
  </si>
  <si>
    <t>LL.16_16T.0P</t>
  </si>
  <si>
    <t>LL.16_16T.T9</t>
  </si>
  <si>
    <t>LL.16_18B.AO</t>
  </si>
  <si>
    <t>LL.16_18B.0G</t>
  </si>
  <si>
    <t>LL.16_18B.BG</t>
  </si>
  <si>
    <t>LL.16_18B.0R</t>
  </si>
  <si>
    <t>LL.16_18B.89</t>
  </si>
  <si>
    <t>LL.16_18B.32</t>
  </si>
  <si>
    <t>LL.16_18B.80</t>
  </si>
  <si>
    <t>LL.16_18B.46</t>
  </si>
  <si>
    <t>LL.16_18B.45</t>
  </si>
  <si>
    <t>LL.16_18B.0C</t>
  </si>
  <si>
    <t>LL.16_18B.87</t>
  </si>
  <si>
    <t>LL.16_18B.CP</t>
  </si>
  <si>
    <t>LL.16_18B.35</t>
  </si>
  <si>
    <t>LL.16_18B.33</t>
  </si>
  <si>
    <t>LL.16_18B.54</t>
  </si>
  <si>
    <t>LL.16_18B.JB</t>
  </si>
  <si>
    <t>LL.16_18B.51</t>
  </si>
  <si>
    <t>LL.16_18B.NS</t>
  </si>
  <si>
    <t>LL.16_18B.86</t>
  </si>
  <si>
    <t>LL.16_18B.36</t>
  </si>
  <si>
    <t>LL.16_18B.2F</t>
  </si>
  <si>
    <t>LL.16_18B.90</t>
  </si>
  <si>
    <t>LL.16_18B.27</t>
  </si>
  <si>
    <t>LL.16_18B.61</t>
  </si>
  <si>
    <t>LL.16_18B.81</t>
  </si>
  <si>
    <t>LL.16_18B.SO</t>
  </si>
  <si>
    <t>LL.16_18B.SP</t>
  </si>
  <si>
    <t>LL.16_18B.1V</t>
  </si>
  <si>
    <t>LL.16_18B.T5</t>
  </si>
  <si>
    <t>LL.16_18B.0S</t>
  </si>
  <si>
    <t>LL.16_18B.52</t>
  </si>
  <si>
    <t>LL.16_18B.77</t>
  </si>
  <si>
    <t>LL.16_18B.37</t>
  </si>
  <si>
    <t>LL.16_18B.2A</t>
  </si>
  <si>
    <t>LL.16_18B.T8</t>
  </si>
  <si>
    <t>LL.16_18B.1Q</t>
  </si>
  <si>
    <t>LL.16_18B.2Q</t>
  </si>
  <si>
    <t>LL.16_18B.NM</t>
  </si>
  <si>
    <t>LL.16_18B.0F</t>
  </si>
  <si>
    <t>LL.16_18B.MC</t>
  </si>
  <si>
    <t>LL.16_18B.0P</t>
  </si>
  <si>
    <t>LL.16_18B.T9</t>
  </si>
  <si>
    <t>LL.16_18F.AO</t>
  </si>
  <si>
    <t>LL.16_18F.0G</t>
  </si>
  <si>
    <t>LL.16_18F.BG</t>
  </si>
  <si>
    <t>LL.16_18F.0R</t>
  </si>
  <si>
    <t>LL.16_18F.89</t>
  </si>
  <si>
    <t>LL.16_18F.32</t>
  </si>
  <si>
    <t>LL.16_18F.80</t>
  </si>
  <si>
    <t>LL.16_18F.46</t>
  </si>
  <si>
    <t>LL.16_18F.45</t>
  </si>
  <si>
    <t>LL.16_18F.0C</t>
  </si>
  <si>
    <t>LL.16_18F.87</t>
  </si>
  <si>
    <t>LL.16_18F.CP</t>
  </si>
  <si>
    <t>LL.16_18F.35</t>
  </si>
  <si>
    <t>LL.16_18F.33</t>
  </si>
  <si>
    <t>LL.16_18F.54</t>
  </si>
  <si>
    <t>LL.16_18F.JB</t>
  </si>
  <si>
    <t>LL.16_18F.51</t>
  </si>
  <si>
    <t>LL.16_18F.NS</t>
  </si>
  <si>
    <t>LL.16_18F.86</t>
  </si>
  <si>
    <t>LL.16_18F.36</t>
  </si>
  <si>
    <t>LL.16_18F.2F</t>
  </si>
  <si>
    <t>LL.16_18F.90</t>
  </si>
  <si>
    <t>LL.16_18F.27</t>
  </si>
  <si>
    <t>LL.16_18F.61</t>
  </si>
  <si>
    <t>LL.16_18F.81</t>
  </si>
  <si>
    <t>LL.16_18F.SO</t>
  </si>
  <si>
    <t>LL.16_18F.SP</t>
  </si>
  <si>
    <t>LL.16_18F.1V</t>
  </si>
  <si>
    <t>LL.16_18F.T5</t>
  </si>
  <si>
    <t>LL.16_18F.0S</t>
  </si>
  <si>
    <t>LL.16_18F.52</t>
  </si>
  <si>
    <t>LL.16_18F.77</t>
  </si>
  <si>
    <t>LL.16_18F.37</t>
  </si>
  <si>
    <t>LL.16_18F.2A</t>
  </si>
  <si>
    <t>LL.16_18F.T8</t>
  </si>
  <si>
    <t>LL.16_18F.1Q</t>
  </si>
  <si>
    <t>LL.16_18F.2Q</t>
  </si>
  <si>
    <t>LL.16_18F.NM</t>
  </si>
  <si>
    <t>LL.16_18F.0F</t>
  </si>
  <si>
    <t>LL.16_18F.MC</t>
  </si>
  <si>
    <t>LL.16_18F.0P</t>
  </si>
  <si>
    <t>LL.16_18F.T9</t>
  </si>
  <si>
    <t>LL.16_20B.AO</t>
  </si>
  <si>
    <t>LL.16_20B.0G</t>
  </si>
  <si>
    <t>LL.16_20B.BG</t>
  </si>
  <si>
    <t>LL.16_20B.0R</t>
  </si>
  <si>
    <t>LL.16_20B.89</t>
  </si>
  <si>
    <t>LL.16_20B.32</t>
  </si>
  <si>
    <t>LL.16_20B.80</t>
  </si>
  <si>
    <t>LL.16_20B.46</t>
  </si>
  <si>
    <t>LL.16_20B.45</t>
  </si>
  <si>
    <t>LL.16_20B.0C</t>
  </si>
  <si>
    <t>LL.16_20B.87</t>
  </si>
  <si>
    <t>LL.16_20B.CP</t>
  </si>
  <si>
    <t>LL.16_20B.35</t>
  </si>
  <si>
    <t>LL.16_20B.33</t>
  </si>
  <si>
    <t>LL.16_20B.54</t>
  </si>
  <si>
    <t>LL.16_20B.JB</t>
  </si>
  <si>
    <t>LL.16_20B.51</t>
  </si>
  <si>
    <t>LL.16_20B.NS</t>
  </si>
  <si>
    <t>LL.16_20B.86</t>
  </si>
  <si>
    <t>LL.16_20B.36</t>
  </si>
  <si>
    <t>LL.16_20B.2F</t>
  </si>
  <si>
    <t>LL.16_20B.90</t>
  </si>
  <si>
    <t>LL.16_20B.27</t>
  </si>
  <si>
    <t>LL.16_20B.61</t>
  </si>
  <si>
    <t>LL.16_20B.81</t>
  </si>
  <si>
    <t>LL.16_20B.SO</t>
  </si>
  <si>
    <t>LL.16_20B.SP</t>
  </si>
  <si>
    <t>LL.16_20B.1V</t>
  </si>
  <si>
    <t>LL.16_20B.T5</t>
  </si>
  <si>
    <t>LL.16_20B.0S</t>
  </si>
  <si>
    <t>LL.16_20B.52</t>
  </si>
  <si>
    <t>LL.16_20B.77</t>
  </si>
  <si>
    <t>LL.16_20B.37</t>
  </si>
  <si>
    <t>LL.16_20B.2A</t>
  </si>
  <si>
    <t>LL.16_20B.T8</t>
  </si>
  <si>
    <t>LL.16_20B.1Q</t>
  </si>
  <si>
    <t>LL.16_20B.2Q</t>
  </si>
  <si>
    <t>LL.16_20B.NM</t>
  </si>
  <si>
    <t>LL.16_20B.0F</t>
  </si>
  <si>
    <t>LL.16_20B.MC</t>
  </si>
  <si>
    <t>LL.16_20B.0P</t>
  </si>
  <si>
    <t>LL.16_20B.T9</t>
  </si>
  <si>
    <t>LL.16_22B.AO</t>
  </si>
  <si>
    <t>LL.16_22B.0G</t>
  </si>
  <si>
    <t>LL.16_22B.BG</t>
  </si>
  <si>
    <t>LL.16_22B.0R</t>
  </si>
  <si>
    <t>LL.16_22B.89</t>
  </si>
  <si>
    <t>LL.16_22B.32</t>
  </si>
  <si>
    <t>LL.16_22B.80</t>
  </si>
  <si>
    <t>LL.16_22B.46</t>
  </si>
  <si>
    <t>LL.16_22B.45</t>
  </si>
  <si>
    <t>LL.16_22B.0C</t>
  </si>
  <si>
    <t>LL.16_22B.87</t>
  </si>
  <si>
    <t>LL.16_22B.CP</t>
  </si>
  <si>
    <t>LL.16_22B.35</t>
  </si>
  <si>
    <t>LL.16_22B.33</t>
  </si>
  <si>
    <t>LL.16_22B.54</t>
  </si>
  <si>
    <t>LL.16_22B.JB</t>
  </si>
  <si>
    <t>LL.16_22B.51</t>
  </si>
  <si>
    <t>LL.16_22B.NS</t>
  </si>
  <si>
    <t>LL.16_22B.86</t>
  </si>
  <si>
    <t>LL.16_22B.36</t>
  </si>
  <si>
    <t>LL.16_22B.2F</t>
  </si>
  <si>
    <t>LL.16_22B.90</t>
  </si>
  <si>
    <t>LL.16_22B.27</t>
  </si>
  <si>
    <t>LL.16_22B.61</t>
  </si>
  <si>
    <t>LL.16_22B.81</t>
  </si>
  <si>
    <t>LL.16_22B.SO</t>
  </si>
  <si>
    <t>LL.16_22B.SP</t>
  </si>
  <si>
    <t>LL.16_22B.1V</t>
  </si>
  <si>
    <t>LL.16_22B.T5</t>
  </si>
  <si>
    <t>LL.16_22B.0S</t>
  </si>
  <si>
    <t>LL.16_22B.52</t>
  </si>
  <si>
    <t>LL.16_22B.77</t>
  </si>
  <si>
    <t>LL.16_22B.37</t>
  </si>
  <si>
    <t>LL.16_22B.2A</t>
  </si>
  <si>
    <t>LL.16_22B.T8</t>
  </si>
  <si>
    <t>LL.16_22B.1Q</t>
  </si>
  <si>
    <t>LL.16_22B.2Q</t>
  </si>
  <si>
    <t>LL.16_22B.NM</t>
  </si>
  <si>
    <t>LL.16_22B.0F</t>
  </si>
  <si>
    <t>LL.16_22B.MC</t>
  </si>
  <si>
    <t>LL.16_22B.0P</t>
  </si>
  <si>
    <t>LL.16_22B.T9</t>
  </si>
  <si>
    <t>LL.16_24B.AO</t>
  </si>
  <si>
    <t>LL.16_24B.0G</t>
  </si>
  <si>
    <t>LL.16_24B.BG</t>
  </si>
  <si>
    <t>LL.16_24B.0R</t>
  </si>
  <si>
    <t>LL.16_24B.89</t>
  </si>
  <si>
    <t>LL.16_24B.32</t>
  </si>
  <si>
    <t>LL.16_24B.80</t>
  </si>
  <si>
    <t>LL.16_24B.46</t>
  </si>
  <si>
    <t>LL.16_24B.45</t>
  </si>
  <si>
    <t>LL.16_24B.0C</t>
  </si>
  <si>
    <t>LL.16_24B.87</t>
  </si>
  <si>
    <t>LL.16_24B.CP</t>
  </si>
  <si>
    <t>LL.16_24B.35</t>
  </si>
  <si>
    <t>LL.16_24B.33</t>
  </si>
  <si>
    <t>LL.16_24B.54</t>
  </si>
  <si>
    <t>LL.16_24B.JB</t>
  </si>
  <si>
    <t>LL.16_24B.51</t>
  </si>
  <si>
    <t>LL.16_24B.NS</t>
  </si>
  <si>
    <t>LL.16_24B.86</t>
  </si>
  <si>
    <t>LL.16_24B.36</t>
  </si>
  <si>
    <t>LL.16_24B.2F</t>
  </si>
  <si>
    <t>LL.16_24B.90</t>
  </si>
  <si>
    <t>LL.16_24B.27</t>
  </si>
  <si>
    <t>LL.16_24B.61</t>
  </si>
  <si>
    <t>LL.16_24B.81</t>
  </si>
  <si>
    <t>LL.16_24B.SO</t>
  </si>
  <si>
    <t>LL.16_24B.SP</t>
  </si>
  <si>
    <t>LL.16_24B.1V</t>
  </si>
  <si>
    <t>LL.16_24B.T5</t>
  </si>
  <si>
    <t>LL.16_24B.0S</t>
  </si>
  <si>
    <t>LL.16_24B.52</t>
  </si>
  <si>
    <t>LL.16_24B.77</t>
  </si>
  <si>
    <t>LL.16_24B.37</t>
  </si>
  <si>
    <t>LL.16_24B.2A</t>
  </si>
  <si>
    <t>LL.16_24B.T8</t>
  </si>
  <si>
    <t>LL.16_24B.1Q</t>
  </si>
  <si>
    <t>LL.16_24B.2Q</t>
  </si>
  <si>
    <t>LL.16_24B.NM</t>
  </si>
  <si>
    <t>LL.16_24B.0F</t>
  </si>
  <si>
    <t>LL.16_24B.MC</t>
  </si>
  <si>
    <t>LL.16_24B.0P</t>
  </si>
  <si>
    <t>LL.16_24B.T9</t>
  </si>
  <si>
    <t>LL.16_26B.AO</t>
  </si>
  <si>
    <t>LL.16_26B.0G</t>
  </si>
  <si>
    <t>LL.16_26B.BG</t>
  </si>
  <si>
    <t>LL.16_26B.0R</t>
  </si>
  <si>
    <t>LL.16_26B.89</t>
  </si>
  <si>
    <t>LL.16_26B.32</t>
  </si>
  <si>
    <t>LL.16_26B.80</t>
  </si>
  <si>
    <t>LL.16_26B.46</t>
  </si>
  <si>
    <t>LL.16_26B.45</t>
  </si>
  <si>
    <t>LL.16_26B.0C</t>
  </si>
  <si>
    <t>LL.16_26B.87</t>
  </si>
  <si>
    <t>LL.16_26B.CP</t>
  </si>
  <si>
    <t>LL.16_26B.35</t>
  </si>
  <si>
    <t>LL.16_26B.33</t>
  </si>
  <si>
    <t>LL.16_26B.54</t>
  </si>
  <si>
    <t>LL.16_26B.JB</t>
  </si>
  <si>
    <t>LL.16_26B.51</t>
  </si>
  <si>
    <t>LL.16_26B.NS</t>
  </si>
  <si>
    <t>LL.16_26B.86</t>
  </si>
  <si>
    <t>LL.16_26B.36</t>
  </si>
  <si>
    <t>LL.16_26B.2F</t>
  </si>
  <si>
    <t>LL.16_26B.90</t>
  </si>
  <si>
    <t>LL.16_26B.27</t>
  </si>
  <si>
    <t>LL.16_26B.61</t>
  </si>
  <si>
    <t>LL.16_26B.81</t>
  </si>
  <si>
    <t>LL.16_26B.SO</t>
  </si>
  <si>
    <t>LL.16_26B.SP</t>
  </si>
  <si>
    <t>LL.16_26B.1V</t>
  </si>
  <si>
    <t>LL.16_26B.T5</t>
  </si>
  <si>
    <t>LL.16_26B.0S</t>
  </si>
  <si>
    <t>LL.16_26B.52</t>
  </si>
  <si>
    <t>LL.16_26B.77</t>
  </si>
  <si>
    <t>LL.16_26B.37</t>
  </si>
  <si>
    <t>LL.16_26B.2A</t>
  </si>
  <si>
    <t>LL.16_26B.T8</t>
  </si>
  <si>
    <t>LL.16_26B.1Q</t>
  </si>
  <si>
    <t>LL.16_26B.2Q</t>
  </si>
  <si>
    <t>LL.16_26B.NM</t>
  </si>
  <si>
    <t>LL.16_26B.0F</t>
  </si>
  <si>
    <t>LL.16_26B.MC</t>
  </si>
  <si>
    <t>LL.16_26B.0P</t>
  </si>
  <si>
    <t>LL.16_26B.T9</t>
  </si>
  <si>
    <t>LL.18_20B.AO</t>
  </si>
  <si>
    <t>LL.18_20B.0G</t>
  </si>
  <si>
    <t>LL.18_20B.BG</t>
  </si>
  <si>
    <t>LL.18_20B.0R</t>
  </si>
  <si>
    <t>LL.18_20B.89</t>
  </si>
  <si>
    <t>LL.18_20B.32</t>
  </si>
  <si>
    <t>LL.18_20B.80</t>
  </si>
  <si>
    <t>LL.18_20B.46</t>
  </si>
  <si>
    <t>LL.18_20B.45</t>
  </si>
  <si>
    <t>LL.18_20B.0C</t>
  </si>
  <si>
    <t>LL.18_20B.87</t>
  </si>
  <si>
    <t>LL.18_20B.CP</t>
  </si>
  <si>
    <t>LL.18_20B.35</t>
  </si>
  <si>
    <t>LL.18_20B.33</t>
  </si>
  <si>
    <t>LL.18_20B.54</t>
  </si>
  <si>
    <t>LL.18_20B.JB</t>
  </si>
  <si>
    <t>LL.18_20B.51</t>
  </si>
  <si>
    <t>LL.18_20B.NS</t>
  </si>
  <si>
    <t>LL.18_20B.86</t>
  </si>
  <si>
    <t>LL.18_20B.36</t>
  </si>
  <si>
    <t>LL.18_20B.2F</t>
  </si>
  <si>
    <t>LL.18_20B.90</t>
  </si>
  <si>
    <t>LL.18_20B.27</t>
  </si>
  <si>
    <t>LL.18_20B.61</t>
  </si>
  <si>
    <t>LL.18_20B.81</t>
  </si>
  <si>
    <t>LL.18_20B.SO</t>
  </si>
  <si>
    <t>LL.18_20B.SP</t>
  </si>
  <si>
    <t>LL.18_20B.1V</t>
  </si>
  <si>
    <t>LL.18_20B.T5</t>
  </si>
  <si>
    <t>LL.18_20B.0S</t>
  </si>
  <si>
    <t>LL.18_20B.52</t>
  </si>
  <si>
    <t>LL.18_20B.77</t>
  </si>
  <si>
    <t>LL.18_20B.37</t>
  </si>
  <si>
    <t>LL.18_20B.2A</t>
  </si>
  <si>
    <t>LL.18_20B.T8</t>
  </si>
  <si>
    <t>LL.18_20B.1Q</t>
  </si>
  <si>
    <t>LL.18_20B.2Q</t>
  </si>
  <si>
    <t>LL.18_20B.NM</t>
  </si>
  <si>
    <t>LL.18_20B.0F</t>
  </si>
  <si>
    <t>LL.18_20B.MC</t>
  </si>
  <si>
    <t>LL.18_20B.0P</t>
  </si>
  <si>
    <t>LL.18_20B.T9</t>
  </si>
  <si>
    <t>LL.18_22B.AO</t>
  </si>
  <si>
    <t>LL.18_22B.0G</t>
  </si>
  <si>
    <t>LL.18_22B.BG</t>
  </si>
  <si>
    <t>LL.18_22B.0R</t>
  </si>
  <si>
    <t>LL.18_22B.89</t>
  </si>
  <si>
    <t>LL.18_22B.32</t>
  </si>
  <si>
    <t>LL.18_22B.80</t>
  </si>
  <si>
    <t>LL.18_22B.46</t>
  </si>
  <si>
    <t>LL.18_22B.45</t>
  </si>
  <si>
    <t>LL.18_22B.0C</t>
  </si>
  <si>
    <t>LL.18_22B.87</t>
  </si>
  <si>
    <t>LL.18_22B.CP</t>
  </si>
  <si>
    <t>LL.18_22B.35</t>
  </si>
  <si>
    <t>LL.18_22B.33</t>
  </si>
  <si>
    <t>LL.18_22B.54</t>
  </si>
  <si>
    <t>LL.18_22B.JB</t>
  </si>
  <si>
    <t>LL.18_22B.51</t>
  </si>
  <si>
    <t>LL.18_22B.NS</t>
  </si>
  <si>
    <t>LL.18_22B.86</t>
  </si>
  <si>
    <t>LL.18_22B.36</t>
  </si>
  <si>
    <t>LL.18_22B.2F</t>
  </si>
  <si>
    <t>LL.18_22B.90</t>
  </si>
  <si>
    <t>LL.18_22B.27</t>
  </si>
  <si>
    <t>LL.18_22B.61</t>
  </si>
  <si>
    <t>LL.18_22B.81</t>
  </si>
  <si>
    <t>LL.18_22B.SO</t>
  </si>
  <si>
    <t>LL.18_22B.SP</t>
  </si>
  <si>
    <t>LL.18_22B.1V</t>
  </si>
  <si>
    <t>LL.18_22B.T5</t>
  </si>
  <si>
    <t>LL.18_22B.0S</t>
  </si>
  <si>
    <t>LL.18_22B.52</t>
  </si>
  <si>
    <t>LL.18_22B.77</t>
  </si>
  <si>
    <t>LL.18_22B.37</t>
  </si>
  <si>
    <t>LL.18_22B.2A</t>
  </si>
  <si>
    <t>LL.18_22B.T8</t>
  </si>
  <si>
    <t>LL.18_22B.1Q</t>
  </si>
  <si>
    <t>LL.18_22B.2Q</t>
  </si>
  <si>
    <t>LL.18_22B.NM</t>
  </si>
  <si>
    <t>LL.18_22B.0F</t>
  </si>
  <si>
    <t>LL.18_22B.MC</t>
  </si>
  <si>
    <t>LL.18_22B.0P</t>
  </si>
  <si>
    <t>LL.18_22B.T9</t>
  </si>
  <si>
    <t>LL.18_24B.AO</t>
  </si>
  <si>
    <t>LL.18_24B.0G</t>
  </si>
  <si>
    <t>LL.18_24B.BG</t>
  </si>
  <si>
    <t>LL.18_24B.0R</t>
  </si>
  <si>
    <t>LL.18_24B.89</t>
  </si>
  <si>
    <t>LL.18_24B.32</t>
  </si>
  <si>
    <t>LL.18_24B.80</t>
  </si>
  <si>
    <t>LL.18_24B.46</t>
  </si>
  <si>
    <t>LL.18_24B.45</t>
  </si>
  <si>
    <t>LL.18_24B.0C</t>
  </si>
  <si>
    <t>LL.18_24B.87</t>
  </si>
  <si>
    <t>LL.18_24B.CP</t>
  </si>
  <si>
    <t>LL.18_24B.35</t>
  </si>
  <si>
    <t>LL.18_24B.33</t>
  </si>
  <si>
    <t>LL.18_24B.54</t>
  </si>
  <si>
    <t>LL.18_24B.JB</t>
  </si>
  <si>
    <t>LL.18_24B.51</t>
  </si>
  <si>
    <t>LL.18_24B.NS</t>
  </si>
  <si>
    <t>LL.18_24B.86</t>
  </si>
  <si>
    <t>LL.18_24B.36</t>
  </si>
  <si>
    <t>LL.18_24B.2F</t>
  </si>
  <si>
    <t>LL.18_24B.90</t>
  </si>
  <si>
    <t>LL.18_24B.27</t>
  </si>
  <si>
    <t>LL.18_24B.61</t>
  </si>
  <si>
    <t>LL.18_24B.81</t>
  </si>
  <si>
    <t>LL.18_24B.SO</t>
  </si>
  <si>
    <t>LL.18_24B.SP</t>
  </si>
  <si>
    <t>LL.18_24B.1V</t>
  </si>
  <si>
    <t>LL.18_24B.T5</t>
  </si>
  <si>
    <t>LL.18_24B.0S</t>
  </si>
  <si>
    <t>LL.18_24B.52</t>
  </si>
  <si>
    <t>LL.18_24B.77</t>
  </si>
  <si>
    <t>LL.18_24B.37</t>
  </si>
  <si>
    <t>LL.18_24B.2A</t>
  </si>
  <si>
    <t>LL.18_24B.T8</t>
  </si>
  <si>
    <t>LL.18_24B.1Q</t>
  </si>
  <si>
    <t>LL.18_24B.2Q</t>
  </si>
  <si>
    <t>LL.18_24B.NM</t>
  </si>
  <si>
    <t>LL.18_24B.0F</t>
  </si>
  <si>
    <t>LL.18_24B.MC</t>
  </si>
  <si>
    <t>LL.18_24B.0P</t>
  </si>
  <si>
    <t>LL.18_24B.T9</t>
  </si>
  <si>
    <t>LL.20_20B.AO</t>
  </si>
  <si>
    <t>LL.20_20B.0G</t>
  </si>
  <si>
    <t>LL.20_20B.BG</t>
  </si>
  <si>
    <t>LL.20_20B.0R</t>
  </si>
  <si>
    <t>LL.20_20B.89</t>
  </si>
  <si>
    <t>LL.20_20B.32</t>
  </si>
  <si>
    <t>LL.20_20B.80</t>
  </si>
  <si>
    <t>LL.20_20B.46</t>
  </si>
  <si>
    <t>LL.20_20B.45</t>
  </si>
  <si>
    <t>LL.20_20B.0C</t>
  </si>
  <si>
    <t>LL.20_20B.87</t>
  </si>
  <si>
    <t>LL.20_20B.CP</t>
  </si>
  <si>
    <t>LL.20_20B.35</t>
  </si>
  <si>
    <t>LL.20_20B.33</t>
  </si>
  <si>
    <t>LL.20_20B.54</t>
  </si>
  <si>
    <t>LL.20_20B.JB</t>
  </si>
  <si>
    <t>LL.20_20B.51</t>
  </si>
  <si>
    <t>LL.20_20B.NS</t>
  </si>
  <si>
    <t>LL.20_20B.86</t>
  </si>
  <si>
    <t>LL.20_20B.36</t>
  </si>
  <si>
    <t>LL.20_20B.2F</t>
  </si>
  <si>
    <t>LL.20_20B.90</t>
  </si>
  <si>
    <t>LL.20_20B.27</t>
  </si>
  <si>
    <t>LL.20_20B.61</t>
  </si>
  <si>
    <t>LL.20_20B.81</t>
  </si>
  <si>
    <t>LL.20_20B.SO</t>
  </si>
  <si>
    <t>LL.20_20B.SP</t>
  </si>
  <si>
    <t>LL.20_20B.1V</t>
  </si>
  <si>
    <t>LL.20_20B.T5</t>
  </si>
  <si>
    <t>LL.20_20B.0S</t>
  </si>
  <si>
    <t>LL.20_20B.52</t>
  </si>
  <si>
    <t>LL.20_20B.77</t>
  </si>
  <si>
    <t>LL.20_20B.37</t>
  </si>
  <si>
    <t>LL.20_20B.2A</t>
  </si>
  <si>
    <t>LL.20_20B.T8</t>
  </si>
  <si>
    <t>LL.20_20B.1Q</t>
  </si>
  <si>
    <t>LL.20_20B.2Q</t>
  </si>
  <si>
    <t>LL.20_20B.NM</t>
  </si>
  <si>
    <t>LL.20_20B.0F</t>
  </si>
  <si>
    <t>LL.20_20B.MC</t>
  </si>
  <si>
    <t>LL.20_20B.0P</t>
  </si>
  <si>
    <t>LL.20_20B.T9</t>
  </si>
  <si>
    <t>LL.20_22B.AO</t>
  </si>
  <si>
    <t>LL.20_22B.0G</t>
  </si>
  <si>
    <t>LL.20_22B.BG</t>
  </si>
  <si>
    <t>LL.20_22B.0R</t>
  </si>
  <si>
    <t>LL.20_22B.89</t>
  </si>
  <si>
    <t>LL.20_22B.32</t>
  </si>
  <si>
    <t>LL.20_22B.80</t>
  </si>
  <si>
    <t>LL.20_22B.46</t>
  </si>
  <si>
    <t>LL.20_22B.45</t>
  </si>
  <si>
    <t>LL.20_22B.0C</t>
  </si>
  <si>
    <t>LL.20_22B.87</t>
  </si>
  <si>
    <t>LL.20_22B.CP</t>
  </si>
  <si>
    <t>LL.20_22B.35</t>
  </si>
  <si>
    <t>LL.20_22B.33</t>
  </si>
  <si>
    <t>LL.20_22B.54</t>
  </si>
  <si>
    <t>LL.20_22B.JB</t>
  </si>
  <si>
    <t>LL.20_22B.51</t>
  </si>
  <si>
    <t>LL.20_22B.NS</t>
  </si>
  <si>
    <t>LL.20_22B.86</t>
  </si>
  <si>
    <t>LL.20_22B.36</t>
  </si>
  <si>
    <t>LL.20_22B.2F</t>
  </si>
  <si>
    <t>LL.20_22B.90</t>
  </si>
  <si>
    <t>LL.20_22B.27</t>
  </si>
  <si>
    <t>LL.20_22B.61</t>
  </si>
  <si>
    <t>LL.20_22B.81</t>
  </si>
  <si>
    <t>LL.20_22B.SO</t>
  </si>
  <si>
    <t>LL.20_22B.SP</t>
  </si>
  <si>
    <t>LL.20_22B.1V</t>
  </si>
  <si>
    <t>LL.20_22B.T5</t>
  </si>
  <si>
    <t>LL.20_22B.0S</t>
  </si>
  <si>
    <t>LL.20_22B.52</t>
  </si>
  <si>
    <t>LL.20_22B.77</t>
  </si>
  <si>
    <t>LL.20_22B.37</t>
  </si>
  <si>
    <t>LL.20_22B.2A</t>
  </si>
  <si>
    <t>LL.20_22B.T8</t>
  </si>
  <si>
    <t>LL.20_22B.1Q</t>
  </si>
  <si>
    <t>LL.20_22B.2Q</t>
  </si>
  <si>
    <t>LL.20_22B.NM</t>
  </si>
  <si>
    <t>LL.20_22B.0F</t>
  </si>
  <si>
    <t>LL.20_22B.MC</t>
  </si>
  <si>
    <t>LL.20_22B.0P</t>
  </si>
  <si>
    <t>LL.20_22B.T9</t>
  </si>
  <si>
    <t>LL.20_24B.AO</t>
  </si>
  <si>
    <t>LL.20_24B.0G</t>
  </si>
  <si>
    <t>LL.20_24B.BG</t>
  </si>
  <si>
    <t>LL.20_24B.0R</t>
  </si>
  <si>
    <t>LL.20_24B.89</t>
  </si>
  <si>
    <t>LL.20_24B.32</t>
  </si>
  <si>
    <t>LL.20_24B.80</t>
  </si>
  <si>
    <t>LL.20_24B.46</t>
  </si>
  <si>
    <t>LL.20_24B.45</t>
  </si>
  <si>
    <t>LL.20_24B.0C</t>
  </si>
  <si>
    <t>LL.20_24B.87</t>
  </si>
  <si>
    <t>LL.20_24B.CP</t>
  </si>
  <si>
    <t>LL.20_24B.35</t>
  </si>
  <si>
    <t>LL.20_24B.33</t>
  </si>
  <si>
    <t>LL.20_24B.54</t>
  </si>
  <si>
    <t>LL.20_24B.JB</t>
  </si>
  <si>
    <t>LL.20_24B.51</t>
  </si>
  <si>
    <t>LL.20_24B.NS</t>
  </si>
  <si>
    <t>LL.20_24B.86</t>
  </si>
  <si>
    <t>LL.20_24B.36</t>
  </si>
  <si>
    <t>LL.20_24B.2F</t>
  </si>
  <si>
    <t>LL.20_24B.90</t>
  </si>
  <si>
    <t>LL.20_24B.27</t>
  </si>
  <si>
    <t>LL.20_24B.61</t>
  </si>
  <si>
    <t>LL.20_24B.81</t>
  </si>
  <si>
    <t>LL.20_24B.SO</t>
  </si>
  <si>
    <t>LL.20_24B.SP</t>
  </si>
  <si>
    <t>LL.20_24B.1V</t>
  </si>
  <si>
    <t>LL.20_24B.T5</t>
  </si>
  <si>
    <t>LL.20_24B.0S</t>
  </si>
  <si>
    <t>LL.20_24B.52</t>
  </si>
  <si>
    <t>LL.20_24B.77</t>
  </si>
  <si>
    <t>LL.20_24B.37</t>
  </si>
  <si>
    <t>LL.20_24B.2A</t>
  </si>
  <si>
    <t>LL.20_24B.T8</t>
  </si>
  <si>
    <t>LL.20_24B.1Q</t>
  </si>
  <si>
    <t>LL.20_24B.2Q</t>
  </si>
  <si>
    <t>LL.20_24B.NM</t>
  </si>
  <si>
    <t>LL.20_24B.0F</t>
  </si>
  <si>
    <t>LL.20_24B.MC</t>
  </si>
  <si>
    <t>LL.20_24B.0P</t>
  </si>
  <si>
    <t>LL.20_24B.T9</t>
  </si>
  <si>
    <t>LL.5_14S.AO</t>
  </si>
  <si>
    <t>LL.5_14S.0G</t>
  </si>
  <si>
    <t>LL.5_14S.BG</t>
  </si>
  <si>
    <t>LL.5_14S.0R</t>
  </si>
  <si>
    <t>LL.5_14S.89</t>
  </si>
  <si>
    <t>LL.5_14S.32</t>
  </si>
  <si>
    <t>LL.5_14S.80</t>
  </si>
  <si>
    <t>LL.5_14S.46</t>
  </si>
  <si>
    <t>LL.5_14S.45</t>
  </si>
  <si>
    <t>LL.5_14S.0C</t>
  </si>
  <si>
    <t>LL.5_14S.87</t>
  </si>
  <si>
    <t>LL.5_14S.CP</t>
  </si>
  <si>
    <t>LL.5_14S.35</t>
  </si>
  <si>
    <t>LL.5_14S.33</t>
  </si>
  <si>
    <t>LL.5_14S.54</t>
  </si>
  <si>
    <t>LL.5_14S.JB</t>
  </si>
  <si>
    <t>LL.5_14S.51</t>
  </si>
  <si>
    <t>LL.5_14S.NS</t>
  </si>
  <si>
    <t>LL.5_14S.86</t>
  </si>
  <si>
    <t>LL.5_14S.36</t>
  </si>
  <si>
    <t>LL.5_14S.2F</t>
  </si>
  <si>
    <t>LL.5_14S.90</t>
  </si>
  <si>
    <t>LL.5_14S.27</t>
  </si>
  <si>
    <t>LL.5_14S.61</t>
  </si>
  <si>
    <t>LL.5_14S.81</t>
  </si>
  <si>
    <t>LL.5_14S.SO</t>
  </si>
  <si>
    <t>LL.5_14S.SP</t>
  </si>
  <si>
    <t>LL.5_14S.1V</t>
  </si>
  <si>
    <t>LL.5_14S.T5</t>
  </si>
  <si>
    <t>LL.5_14S.0S</t>
  </si>
  <si>
    <t>LL.5_14S.52</t>
  </si>
  <si>
    <t>LL.5_14S.77</t>
  </si>
  <si>
    <t>LL.5_14S.37</t>
  </si>
  <si>
    <t>LL.5_14S.2A</t>
  </si>
  <si>
    <t>LL.5_14S.T8</t>
  </si>
  <si>
    <t>LL.5_14S.1Q</t>
  </si>
  <si>
    <t>LL.5_14S.2Q</t>
  </si>
  <si>
    <t>LL.5_14S.NM</t>
  </si>
  <si>
    <t>LL.5_14S.0F</t>
  </si>
  <si>
    <t>LL.5_14S.MC</t>
  </si>
  <si>
    <t>LL.5_14S.0P</t>
  </si>
  <si>
    <t>LL.5_14S.T9</t>
  </si>
  <si>
    <t>LL.5_14x8S.AO</t>
  </si>
  <si>
    <t>LL.5_14x8S.0G</t>
  </si>
  <si>
    <t>LL.5_14x8S.BG</t>
  </si>
  <si>
    <t>LL.5_14x8S.0R</t>
  </si>
  <si>
    <t>LL.5_14x8S.89</t>
  </si>
  <si>
    <t>LL.5_14x8S.32</t>
  </si>
  <si>
    <t>LL.5_14x8S.80</t>
  </si>
  <si>
    <t>LL.5_14x8S.46</t>
  </si>
  <si>
    <t>LL.5_14x8S.45</t>
  </si>
  <si>
    <t>LL.5_14x8S.0C</t>
  </si>
  <si>
    <t>LL.5_14x8S.87</t>
  </si>
  <si>
    <t>LL.5_14x8S.CP</t>
  </si>
  <si>
    <t>LL.5_14x8S.35</t>
  </si>
  <si>
    <t>LL.5_14x8S.33</t>
  </si>
  <si>
    <t>LL.5_14x8S.54</t>
  </si>
  <si>
    <t>LL.5_14x8S.JB</t>
  </si>
  <si>
    <t>LL.5_14x8S.51</t>
  </si>
  <si>
    <t>LL.5_14x8S.NS</t>
  </si>
  <si>
    <t>LL.5_14x8S.86</t>
  </si>
  <si>
    <t>LL.5_14x8S.36</t>
  </si>
  <si>
    <t>LL.5_14x8S.2F</t>
  </si>
  <si>
    <t>LL.5_14x8S.90</t>
  </si>
  <si>
    <t>LL.5_14x8S.27</t>
  </si>
  <si>
    <t>LL.5_14x8S.61</t>
  </si>
  <si>
    <t>LL.5_14x8S.81</t>
  </si>
  <si>
    <t>LL.5_14x8S.SO</t>
  </si>
  <si>
    <t>LL.5_14x8S.SP</t>
  </si>
  <si>
    <t>LL.5_14x8S.1V</t>
  </si>
  <si>
    <t>LL.5_14x8S.T5</t>
  </si>
  <si>
    <t>LL.5_14x8S.0S</t>
  </si>
  <si>
    <t>LL.5_14x8S.52</t>
  </si>
  <si>
    <t>LL.5_14x8S.77</t>
  </si>
  <si>
    <t>LL.5_14x8S.37</t>
  </si>
  <si>
    <t>LL.5_14x8S.2A</t>
  </si>
  <si>
    <t>LL.5_14x8S.T8</t>
  </si>
  <si>
    <t>LL.5_14x8S.1Q</t>
  </si>
  <si>
    <t>LL.5_14x8S.2Q</t>
  </si>
  <si>
    <t>LL.5_14x8S.NM</t>
  </si>
  <si>
    <t>LL.5_14x8S.0F</t>
  </si>
  <si>
    <t>LL.5_14x8S.MC</t>
  </si>
  <si>
    <t>LL.5_14x8S.0P</t>
  </si>
  <si>
    <t>LL.5_14x8S.T9</t>
  </si>
  <si>
    <t>LL.6_12S.AO</t>
  </si>
  <si>
    <t>LL.6_12S.0G</t>
  </si>
  <si>
    <t>LL.6_12S.BG</t>
  </si>
  <si>
    <t>LL.6_12S.0R</t>
  </si>
  <si>
    <t>LL.6_12S.89</t>
  </si>
  <si>
    <t>LL.6_12S.32</t>
  </si>
  <si>
    <t>LL.6_12S.80</t>
  </si>
  <si>
    <t>LL.6_12S.46</t>
  </si>
  <si>
    <t>LL.6_12S.45</t>
  </si>
  <si>
    <t>LL.6_12S.0C</t>
  </si>
  <si>
    <t>LL.6_12S.87</t>
  </si>
  <si>
    <t>LL.6_12S.CP</t>
  </si>
  <si>
    <t>LL.6_12S.35</t>
  </si>
  <si>
    <t>LL.6_12S.33</t>
  </si>
  <si>
    <t>LL.6_12S.54</t>
  </si>
  <si>
    <t>LL.6_12S.JB</t>
  </si>
  <si>
    <t>LL.6_12S.51</t>
  </si>
  <si>
    <t>LL.6_12S.NS</t>
  </si>
  <si>
    <t>LL.6_12S.86</t>
  </si>
  <si>
    <t>LL.6_12S.36</t>
  </si>
  <si>
    <t>LL.6_12S.2F</t>
  </si>
  <si>
    <t>LL.6_12S.90</t>
  </si>
  <si>
    <t>LL.6_12S.27</t>
  </si>
  <si>
    <t>LL.6_12S.61</t>
  </si>
  <si>
    <t>LL.6_12S.81</t>
  </si>
  <si>
    <t>LL.6_12S.SO</t>
  </si>
  <si>
    <t>LL.6_12S.SP</t>
  </si>
  <si>
    <t>LL.6_12S.1V</t>
  </si>
  <si>
    <t>LL.6_12S.T5</t>
  </si>
  <si>
    <t>LL.6_12S.0S</t>
  </si>
  <si>
    <t>LL.6_12S.52</t>
  </si>
  <si>
    <t>LL.6_12S.77</t>
  </si>
  <si>
    <t>LL.6_12S.37</t>
  </si>
  <si>
    <t>LL.6_12S.2A</t>
  </si>
  <si>
    <t>LL.6_12S.T8</t>
  </si>
  <si>
    <t>LL.6_12S.1Q</t>
  </si>
  <si>
    <t>LL.6_12S.2Q</t>
  </si>
  <si>
    <t>LL.6_12S.NM</t>
  </si>
  <si>
    <t>LL.6_12S.0F</t>
  </si>
  <si>
    <t>LL.6_12S.MC</t>
  </si>
  <si>
    <t>LL.6_12S.0P</t>
  </si>
  <si>
    <t>LL.6_12S.T9</t>
  </si>
  <si>
    <t>LL.6_13S.AO</t>
  </si>
  <si>
    <t>LL.6_13S.0G</t>
  </si>
  <si>
    <t>LL.6_13S.BG</t>
  </si>
  <si>
    <t>LL.6_13S.0R</t>
  </si>
  <si>
    <t>LL.6_13S.89</t>
  </si>
  <si>
    <t>LL.6_13S.32</t>
  </si>
  <si>
    <t>LL.6_13S.80</t>
  </si>
  <si>
    <t>LL.6_13S.46</t>
  </si>
  <si>
    <t>LL.6_13S.45</t>
  </si>
  <si>
    <t>LL.6_13S.0C</t>
  </si>
  <si>
    <t>LL.6_13S.87</t>
  </si>
  <si>
    <t>LL.6_13S.CP</t>
  </si>
  <si>
    <t>LL.6_13S.35</t>
  </si>
  <si>
    <t>LL.6_13S.33</t>
  </si>
  <si>
    <t>LL.6_13S.54</t>
  </si>
  <si>
    <t>LL.6_13S.JB</t>
  </si>
  <si>
    <t>LL.6_13S.51</t>
  </si>
  <si>
    <t>LL.6_13S.NS</t>
  </si>
  <si>
    <t>LL.6_13S.86</t>
  </si>
  <si>
    <t>LL.6_13S.36</t>
  </si>
  <si>
    <t>LL.6_13S.2F</t>
  </si>
  <si>
    <t>LL.6_13S.90</t>
  </si>
  <si>
    <t>LL.6_13S.27</t>
  </si>
  <si>
    <t>LL.6_13S.61</t>
  </si>
  <si>
    <t>LL.6_13S.81</t>
  </si>
  <si>
    <t>LL.6_13S.SO</t>
  </si>
  <si>
    <t>LL.6_13S.SP</t>
  </si>
  <si>
    <t>LL.6_13S.1V</t>
  </si>
  <si>
    <t>LL.6_13S.T5</t>
  </si>
  <si>
    <t>LL.6_13S.0S</t>
  </si>
  <si>
    <t>LL.6_13S.52</t>
  </si>
  <si>
    <t>LL.6_13S.77</t>
  </si>
  <si>
    <t>LL.6_13S.37</t>
  </si>
  <si>
    <t>LL.6_13S.2A</t>
  </si>
  <si>
    <t>LL.6_13S.T8</t>
  </si>
  <si>
    <t>LL.6_13S.1Q</t>
  </si>
  <si>
    <t>LL.6_13S.2Q</t>
  </si>
  <si>
    <t>LL.6_13S.NM</t>
  </si>
  <si>
    <t>LL.6_13S.0F</t>
  </si>
  <si>
    <t>LL.6_13S.MC</t>
  </si>
  <si>
    <t>LL.6_13S.0P</t>
  </si>
  <si>
    <t>LL.6_13S.T9</t>
  </si>
  <si>
    <t>LL.6H_14S.AO</t>
  </si>
  <si>
    <t>LL.6H_14S.0G</t>
  </si>
  <si>
    <t>LL.6H_14S.BG</t>
  </si>
  <si>
    <t>LL.6H_14S.0R</t>
  </si>
  <si>
    <t>LL.6H_14S.89</t>
  </si>
  <si>
    <t>LL.6H_14S.32</t>
  </si>
  <si>
    <t>LL.6H_14S.80</t>
  </si>
  <si>
    <t>LL.6H_14S.46</t>
  </si>
  <si>
    <t>LL.6H_14S.45</t>
  </si>
  <si>
    <t>LL.6H_14S.0C</t>
  </si>
  <si>
    <t>LL.6H_14S.87</t>
  </si>
  <si>
    <t>LL.6H_14S.CP</t>
  </si>
  <si>
    <t>LL.6H_14S.35</t>
  </si>
  <si>
    <t>LL.6H_14S.33</t>
  </si>
  <si>
    <t>LL.6H_14S.54</t>
  </si>
  <si>
    <t>LL.6H_14S.JB</t>
  </si>
  <si>
    <t>LL.6H_14S.51</t>
  </si>
  <si>
    <t>LL.6H_14S.NS</t>
  </si>
  <si>
    <t>LL.6H_14S.86</t>
  </si>
  <si>
    <t>LL.6H_14S.36</t>
  </si>
  <si>
    <t>LL.6H_14S.2F</t>
  </si>
  <si>
    <t>LL.6H_14S.90</t>
  </si>
  <si>
    <t>LL.6H_14S.27</t>
  </si>
  <si>
    <t>LL.6H_14S.61</t>
  </si>
  <si>
    <t>LL.6H_14S.81</t>
  </si>
  <si>
    <t>LL.6H_14S.SO</t>
  </si>
  <si>
    <t>LL.6H_14S.SP</t>
  </si>
  <si>
    <t>LL.6H_14S.1V</t>
  </si>
  <si>
    <t>LL.6H_14S.T5</t>
  </si>
  <si>
    <t>LL.6H_14S.0S</t>
  </si>
  <si>
    <t>LL.6H_14S.52</t>
  </si>
  <si>
    <t>LL.6H_14S.77</t>
  </si>
  <si>
    <t>LL.6H_14S.37</t>
  </si>
  <si>
    <t>LL.6H_14S.2A</t>
  </si>
  <si>
    <t>LL.6H_14S.T8</t>
  </si>
  <si>
    <t>LL.6H_14S.1Q</t>
  </si>
  <si>
    <t>LL.6H_14S.2Q</t>
  </si>
  <si>
    <t>LL.6H_14S.NM</t>
  </si>
  <si>
    <t>LL.6H_14S.0F</t>
  </si>
  <si>
    <t>LL.6H_14S.MC</t>
  </si>
  <si>
    <t>LL.6H_14S.0P</t>
  </si>
  <si>
    <t>LL.6H_14S.T9</t>
  </si>
  <si>
    <t>LL.6H_14x8S.AO</t>
  </si>
  <si>
    <t>LL.6H_14x8S.0G</t>
  </si>
  <si>
    <t>LL.6H_14x8S.BG</t>
  </si>
  <si>
    <t>LL.6H_14x8S.0R</t>
  </si>
  <si>
    <t>LL.6H_14x8S.89</t>
  </si>
  <si>
    <t>LL.6H_14x8S.32</t>
  </si>
  <si>
    <t>LL.6H_14x8S.80</t>
  </si>
  <si>
    <t>LL.6H_14x8S.46</t>
  </si>
  <si>
    <t>LL.6H_14x8S.45</t>
  </si>
  <si>
    <t>LL.6H_14x8S.0C</t>
  </si>
  <si>
    <t>LL.6H_14x8S.87</t>
  </si>
  <si>
    <t>LL.6H_14x8S.CP</t>
  </si>
  <si>
    <t>LL.6H_14x8S.35</t>
  </si>
  <si>
    <t>LL.6H_14x8S.33</t>
  </si>
  <si>
    <t>LL.6H_14x8S.54</t>
  </si>
  <si>
    <t>LL.6H_14x8S.JB</t>
  </si>
  <si>
    <t>LL.6H_14x8S.51</t>
  </si>
  <si>
    <t>LL.6H_14x8S.NS</t>
  </si>
  <si>
    <t>LL.6H_14x8S.86</t>
  </si>
  <si>
    <t>LL.6H_14x8S.36</t>
  </si>
  <si>
    <t>LL.6H_14x8S.2F</t>
  </si>
  <si>
    <t>LL.6H_14x8S.90</t>
  </si>
  <si>
    <t>LL.6H_14x8S.27</t>
  </si>
  <si>
    <t>LL.6H_14x8S.61</t>
  </si>
  <si>
    <t>LL.6H_14x8S.81</t>
  </si>
  <si>
    <t>LL.6H_14x8S.SO</t>
  </si>
  <si>
    <t>LL.6H_14x8S.SP</t>
  </si>
  <si>
    <t>LL.6H_14x8S.1V</t>
  </si>
  <si>
    <t>LL.6H_14x8S.T5</t>
  </si>
  <si>
    <t>LL.6H_14x8S.0S</t>
  </si>
  <si>
    <t>LL.6H_14x8S.52</t>
  </si>
  <si>
    <t>LL.6H_14x8S.77</t>
  </si>
  <si>
    <t>LL.6H_14x8S.37</t>
  </si>
  <si>
    <t>LL.6H_14x8S.2A</t>
  </si>
  <si>
    <t>LL.6H_14x8S.T8</t>
  </si>
  <si>
    <t>LL.6H_14x8S.1Q</t>
  </si>
  <si>
    <t>LL.6H_14x8S.2Q</t>
  </si>
  <si>
    <t>LL.6H_14x8S.NM</t>
  </si>
  <si>
    <t>LL.6H_14x8S.0F</t>
  </si>
  <si>
    <t>LL.6H_14x8S.MC</t>
  </si>
  <si>
    <t>LL.6H_14x8S.0P</t>
  </si>
  <si>
    <t>LL.6H_14x8S.T9</t>
  </si>
  <si>
    <t>LL.7_10T.AO</t>
  </si>
  <si>
    <t>LL.7_10T.0G</t>
  </si>
  <si>
    <t>LL.7_10T.BG</t>
  </si>
  <si>
    <t>LL.7_10T.0R</t>
  </si>
  <si>
    <t>LL.7_10T.89</t>
  </si>
  <si>
    <t>LL.7_10T.32</t>
  </si>
  <si>
    <t>LL.7_10T.80</t>
  </si>
  <si>
    <t>LL.7_10T.46</t>
  </si>
  <si>
    <t>LL.7_10T.45</t>
  </si>
  <si>
    <t>LL.7_10T.0C</t>
  </si>
  <si>
    <t>LL.7_10T.87</t>
  </si>
  <si>
    <t>LL.7_10T.CP</t>
  </si>
  <si>
    <t>LL.7_10T.35</t>
  </si>
  <si>
    <t>LL.7_10T.33</t>
  </si>
  <si>
    <t>LL.7_10T.54</t>
  </si>
  <si>
    <t>LL.7_10T.JB</t>
  </si>
  <si>
    <t>LL.7_10T.51</t>
  </si>
  <si>
    <t>LL.7_10T.NS</t>
  </si>
  <si>
    <t>LL.7_10T.86</t>
  </si>
  <si>
    <t>LL.7_10T.36</t>
  </si>
  <si>
    <t>LL.7_10T.2F</t>
  </si>
  <si>
    <t>LL.7_10T.90</t>
  </si>
  <si>
    <t>LL.7_10T.27</t>
  </si>
  <si>
    <t>LL.7_10T.61</t>
  </si>
  <si>
    <t>LL.7_10T.81</t>
  </si>
  <si>
    <t>LL.7_10T.SO</t>
  </si>
  <si>
    <t>LL.7_10T.SP</t>
  </si>
  <si>
    <t>LL.7_10T.1V</t>
  </si>
  <si>
    <t>LL.7_10T.T5</t>
  </si>
  <si>
    <t>LL.7_10T.0S</t>
  </si>
  <si>
    <t>LL.7_10T.52</t>
  </si>
  <si>
    <t>LL.7_10T.77</t>
  </si>
  <si>
    <t>LL.7_10T.37</t>
  </si>
  <si>
    <t>LL.7_10T.2A</t>
  </si>
  <si>
    <t>LL.7_10T.T8</t>
  </si>
  <si>
    <t>LL.7_10T.1Q</t>
  </si>
  <si>
    <t>LL.7_10T.2Q</t>
  </si>
  <si>
    <t>LL.7_10T.NM</t>
  </si>
  <si>
    <t>LL.7_10T.0F</t>
  </si>
  <si>
    <t>LL.7_10T.MC</t>
  </si>
  <si>
    <t>LL.7_10T.0P</t>
  </si>
  <si>
    <t>LL.7_10T.T9</t>
  </si>
  <si>
    <t>LL.7_14S.AO</t>
  </si>
  <si>
    <t>LL.7_14S.0G</t>
  </si>
  <si>
    <t>LL.7_14S.BG</t>
  </si>
  <si>
    <t>LL.7_14S.0R</t>
  </si>
  <si>
    <t>LL.7_14S.89</t>
  </si>
  <si>
    <t>LL.7_14S.32</t>
  </si>
  <si>
    <t>LL.7_14S.80</t>
  </si>
  <si>
    <t>LL.7_14S.46</t>
  </si>
  <si>
    <t>LL.7_14S.45</t>
  </si>
  <si>
    <t>LL.7_14S.0C</t>
  </si>
  <si>
    <t>LL.7_14S.87</t>
  </si>
  <si>
    <t>LL.7_14S.CP</t>
  </si>
  <si>
    <t>LL.7_14S.35</t>
  </si>
  <si>
    <t>LL.7_14S.33</t>
  </si>
  <si>
    <t>LL.7_14S.54</t>
  </si>
  <si>
    <t>LL.7_14S.JB</t>
  </si>
  <si>
    <t>LL.7_14S.51</t>
  </si>
  <si>
    <t>LL.7_14S.NS</t>
  </si>
  <si>
    <t>LL.7_14S.86</t>
  </si>
  <si>
    <t>LL.7_14S.36</t>
  </si>
  <si>
    <t>LL.7_14S.2F</t>
  </si>
  <si>
    <t>LL.7_14S.90</t>
  </si>
  <si>
    <t>LL.7_14S.27</t>
  </si>
  <si>
    <t>LL.7_14S.61</t>
  </si>
  <si>
    <t>LL.7_14S.81</t>
  </si>
  <si>
    <t>LL.7_14S.SO</t>
  </si>
  <si>
    <t>LL.7_14S.SP</t>
  </si>
  <si>
    <t>LL.7_14S.1V</t>
  </si>
  <si>
    <t>LL.7_14S.T5</t>
  </si>
  <si>
    <t>LL.7_14S.0S</t>
  </si>
  <si>
    <t>LL.7_14S.52</t>
  </si>
  <si>
    <t>LL.7_14S.77</t>
  </si>
  <si>
    <t>LL.7_14S.37</t>
  </si>
  <si>
    <t>LL.7_14S.2A</t>
  </si>
  <si>
    <t>LL.7_14S.T8</t>
  </si>
  <si>
    <t>LL.7_14S.1Q</t>
  </si>
  <si>
    <t>LL.7_14S.2Q</t>
  </si>
  <si>
    <t>LL.7_14S.NM</t>
  </si>
  <si>
    <t>LL.7_14S.0F</t>
  </si>
  <si>
    <t>LL.7_14S.MC</t>
  </si>
  <si>
    <t>LL.7_14S.0P</t>
  </si>
  <si>
    <t>LL.7_14S.T9</t>
  </si>
  <si>
    <t>LL.7H_10T.AO</t>
  </si>
  <si>
    <t>LL.7H_10T.0G</t>
  </si>
  <si>
    <t>LL.7H_10T.BG</t>
  </si>
  <si>
    <t>LL.7H_10T.0R</t>
  </si>
  <si>
    <t>LL.7H_10T.89</t>
  </si>
  <si>
    <t>LL.7H_10T.32</t>
  </si>
  <si>
    <t>LL.7H_10T.80</t>
  </si>
  <si>
    <t>LL.7H_10T.46</t>
  </si>
  <si>
    <t>LL.7H_10T.45</t>
  </si>
  <si>
    <t>LL.7H_10T.0C</t>
  </si>
  <si>
    <t>LL.7H_10T.87</t>
  </si>
  <si>
    <t>LL.7H_10T.CP</t>
  </si>
  <si>
    <t>LL.7H_10T.35</t>
  </si>
  <si>
    <t>LL.7H_10T.33</t>
  </si>
  <si>
    <t>LL.7H_10T.54</t>
  </si>
  <si>
    <t>LL.7H_10T.JB</t>
  </si>
  <si>
    <t>LL.7H_10T.51</t>
  </si>
  <si>
    <t>LL.7H_10T.NS</t>
  </si>
  <si>
    <t>LL.7H_10T.86</t>
  </si>
  <si>
    <t>LL.7H_10T.36</t>
  </si>
  <si>
    <t>LL.7H_10T.2F</t>
  </si>
  <si>
    <t>LL.7H_10T.90</t>
  </si>
  <si>
    <t>LL.7H_10T.27</t>
  </si>
  <si>
    <t>LL.7H_10T.61</t>
  </si>
  <si>
    <t>LL.7H_10T.81</t>
  </si>
  <si>
    <t>LL.7H_10T.SO</t>
  </si>
  <si>
    <t>LL.7H_10T.SP</t>
  </si>
  <si>
    <t>LL.7H_10T.1V</t>
  </si>
  <si>
    <t>LL.7H_10T.T5</t>
  </si>
  <si>
    <t>LL.7H_10T.0S</t>
  </si>
  <si>
    <t>LL.7H_10T.52</t>
  </si>
  <si>
    <t>LL.7H_10T.77</t>
  </si>
  <si>
    <t>LL.7H_10T.37</t>
  </si>
  <si>
    <t>LL.7H_10T.2A</t>
  </si>
  <si>
    <t>LL.7H_10T.T8</t>
  </si>
  <si>
    <t>LL.7H_10T.1Q</t>
  </si>
  <si>
    <t>LL.7H_10T.2Q</t>
  </si>
  <si>
    <t>LL.7H_10T.NM</t>
  </si>
  <si>
    <t>LL.7H_10T.0F</t>
  </si>
  <si>
    <t>LL.7H_10T.MC</t>
  </si>
  <si>
    <t>LL.7H_10T.0P</t>
  </si>
  <si>
    <t>LL.7H_10T.T9</t>
  </si>
  <si>
    <t>LL.8_10T.AO</t>
  </si>
  <si>
    <t>LL.8_10T.0G</t>
  </si>
  <si>
    <t>LL.8_10T.BG</t>
  </si>
  <si>
    <t>LL.8_10T.0R</t>
  </si>
  <si>
    <t>LL.8_10T.89</t>
  </si>
  <si>
    <t>LL.8_10T.32</t>
  </si>
  <si>
    <t>LL.8_10T.80</t>
  </si>
  <si>
    <t>LL.8_10T.46</t>
  </si>
  <si>
    <t>LL.8_10T.45</t>
  </si>
  <si>
    <t>LL.8_10T.0C</t>
  </si>
  <si>
    <t>LL.8_10T.87</t>
  </si>
  <si>
    <t>LL.8_10T.CP</t>
  </si>
  <si>
    <t>LL.8_10T.35</t>
  </si>
  <si>
    <t>LL.8_10T.33</t>
  </si>
  <si>
    <t>LL.8_10T.54</t>
  </si>
  <si>
    <t>LL.8_10T.JB</t>
  </si>
  <si>
    <t>LL.8_10T.51</t>
  </si>
  <si>
    <t>LL.8_10T.NS</t>
  </si>
  <si>
    <t>LL.8_10T.86</t>
  </si>
  <si>
    <t>LL.8_10T.36</t>
  </si>
  <si>
    <t>LL.8_10T.2F</t>
  </si>
  <si>
    <t>LL.8_10T.90</t>
  </si>
  <si>
    <t>LL.8_10T.27</t>
  </si>
  <si>
    <t>LL.8_10T.61</t>
  </si>
  <si>
    <t>LL.8_10T.81</t>
  </si>
  <si>
    <t>LL.8_10T.SO</t>
  </si>
  <si>
    <t>LL.8_10T.SP</t>
  </si>
  <si>
    <t>LL.8_10T.1V</t>
  </si>
  <si>
    <t>LL.8_10T.T5</t>
  </si>
  <si>
    <t>LL.8_10T.0S</t>
  </si>
  <si>
    <t>LL.8_10T.52</t>
  </si>
  <si>
    <t>LL.8_10T.77</t>
  </si>
  <si>
    <t>LL.8_10T.37</t>
  </si>
  <si>
    <t>LL.8_10T.2A</t>
  </si>
  <si>
    <t>LL.8_10T.T8</t>
  </si>
  <si>
    <t>LL.8_10T.1Q</t>
  </si>
  <si>
    <t>LL.8_10T.2Q</t>
  </si>
  <si>
    <t>LL.8_10T.NM</t>
  </si>
  <si>
    <t>LL.8_10T.0F</t>
  </si>
  <si>
    <t>LL.8_10T.MC</t>
  </si>
  <si>
    <t>LL.8_10T.0P</t>
  </si>
  <si>
    <t>LL.8_10T.T9</t>
  </si>
  <si>
    <t>LL.8_12T.AO</t>
  </si>
  <si>
    <t>LL.8_12T.0G</t>
  </si>
  <si>
    <t>LL.8_12T.BG</t>
  </si>
  <si>
    <t>LL.8_12T.0R</t>
  </si>
  <si>
    <t>LL.8_12T.89</t>
  </si>
  <si>
    <t>LL.8_12T.32</t>
  </si>
  <si>
    <t>LL.8_12T.80</t>
  </si>
  <si>
    <t>LL.8_12T.46</t>
  </si>
  <si>
    <t>LL.8_12T.45</t>
  </si>
  <si>
    <t>LL.8_12T.0C</t>
  </si>
  <si>
    <t>LL.8_12T.87</t>
  </si>
  <si>
    <t>LL.8_12T.CP</t>
  </si>
  <si>
    <t>LL.8_12T.35</t>
  </si>
  <si>
    <t>LL.8_12T.33</t>
  </si>
  <si>
    <t>LL.8_12T.54</t>
  </si>
  <si>
    <t>LL.8_12T.JB</t>
  </si>
  <si>
    <t>LL.8_12T.51</t>
  </si>
  <si>
    <t>LL.8_12T.NS</t>
  </si>
  <si>
    <t>LL.8_12T.86</t>
  </si>
  <si>
    <t>LL.8_12T.36</t>
  </si>
  <si>
    <t>LL.8_12T.2F</t>
  </si>
  <si>
    <t>LL.8_12T.90</t>
  </si>
  <si>
    <t>LL.8_12T.27</t>
  </si>
  <si>
    <t>LL.8_12T.61</t>
  </si>
  <si>
    <t>LL.8_12T.81</t>
  </si>
  <si>
    <t>LL.8_12T.SO</t>
  </si>
  <si>
    <t>LL.8_12T.SP</t>
  </si>
  <si>
    <t>LL.8_12T.1V</t>
  </si>
  <si>
    <t>LL.8_12T.T5</t>
  </si>
  <si>
    <t>LL.8_12T.0S</t>
  </si>
  <si>
    <t>LL.8_12T.52</t>
  </si>
  <si>
    <t>LL.8_12T.77</t>
  </si>
  <si>
    <t>LL.8_12T.37</t>
  </si>
  <si>
    <t>LL.8_12T.2A</t>
  </si>
  <si>
    <t>LL.8_12T.T8</t>
  </si>
  <si>
    <t>LL.8_12T.1Q</t>
  </si>
  <si>
    <t>LL.8_12T.2Q</t>
  </si>
  <si>
    <t>LL.8_12T.NM</t>
  </si>
  <si>
    <t>LL.8_12T.0F</t>
  </si>
  <si>
    <t>LL.8_12T.MC</t>
  </si>
  <si>
    <t>LL.8_12T.0P</t>
  </si>
  <si>
    <t>LL.8_12T.T9</t>
  </si>
  <si>
    <t>LL.8_14S.AO</t>
  </si>
  <si>
    <t>LL.8_14S.0G</t>
  </si>
  <si>
    <t>LL.8_14S.BG</t>
  </si>
  <si>
    <t>LL.8_14S.0R</t>
  </si>
  <si>
    <t>LL.8_14S.89</t>
  </si>
  <si>
    <t>LL.8_14S.32</t>
  </si>
  <si>
    <t>LL.8_14S.80</t>
  </si>
  <si>
    <t>LL.8_14S.46</t>
  </si>
  <si>
    <t>LL.8_14S.45</t>
  </si>
  <si>
    <t>LL.8_14S.0C</t>
  </si>
  <si>
    <t>LL.8_14S.87</t>
  </si>
  <si>
    <t>LL.8_14S.CP</t>
  </si>
  <si>
    <t>LL.8_14S.35</t>
  </si>
  <si>
    <t>LL.8_14S.33</t>
  </si>
  <si>
    <t>LL.8_14S.54</t>
  </si>
  <si>
    <t>LL.8_14S.JB</t>
  </si>
  <si>
    <t>LL.8_14S.51</t>
  </si>
  <si>
    <t>LL.8_14S.NS</t>
  </si>
  <si>
    <t>LL.8_14S.86</t>
  </si>
  <si>
    <t>LL.8_14S.36</t>
  </si>
  <si>
    <t>LL.8_14S.2F</t>
  </si>
  <si>
    <t>LL.8_14S.90</t>
  </si>
  <si>
    <t>LL.8_14S.27</t>
  </si>
  <si>
    <t>LL.8_14S.61</t>
  </si>
  <si>
    <t>LL.8_14S.81</t>
  </si>
  <si>
    <t>LL.8_14S.SO</t>
  </si>
  <si>
    <t>LL.8_14S.SP</t>
  </si>
  <si>
    <t>LL.8_14S.1V</t>
  </si>
  <si>
    <t>LL.8_14S.T5</t>
  </si>
  <si>
    <t>LL.8_14S.0S</t>
  </si>
  <si>
    <t>LL.8_14S.52</t>
  </si>
  <si>
    <t>LL.8_14S.77</t>
  </si>
  <si>
    <t>LL.8_14S.37</t>
  </si>
  <si>
    <t>LL.8_14S.2A</t>
  </si>
  <si>
    <t>LL.8_14S.T8</t>
  </si>
  <si>
    <t>LL.8_14S.1Q</t>
  </si>
  <si>
    <t>LL.8_14S.2Q</t>
  </si>
  <si>
    <t>LL.8_14S.NM</t>
  </si>
  <si>
    <t>LL.8_14S.0F</t>
  </si>
  <si>
    <t>LL.8_14S.MC</t>
  </si>
  <si>
    <t>LL.8_14S.0P</t>
  </si>
  <si>
    <t>LL.8_14S.T9</t>
  </si>
  <si>
    <t>LL.9_10T.AO</t>
  </si>
  <si>
    <t>LL.9_10T.0G</t>
  </si>
  <si>
    <t>LL.9_10T.BG</t>
  </si>
  <si>
    <t>LL.9_10T.0R</t>
  </si>
  <si>
    <t>LL.9_10T.89</t>
  </si>
  <si>
    <t>LL.9_10T.32</t>
  </si>
  <si>
    <t>LL.9_10T.80</t>
  </si>
  <si>
    <t>LL.9_10T.46</t>
  </si>
  <si>
    <t>LL.9_10T.45</t>
  </si>
  <si>
    <t>LL.9_10T.0C</t>
  </si>
  <si>
    <t>LL.9_10T.87</t>
  </si>
  <si>
    <t>LL.9_10T.CP</t>
  </si>
  <si>
    <t>LL.9_10T.35</t>
  </si>
  <si>
    <t>LL.9_10T.33</t>
  </si>
  <si>
    <t>LL.9_10T.54</t>
  </si>
  <si>
    <t>LL.9_10T.JB</t>
  </si>
  <si>
    <t>LL.9_10T.51</t>
  </si>
  <si>
    <t>LL.9_10T.NS</t>
  </si>
  <si>
    <t>LL.9_10T.86</t>
  </si>
  <si>
    <t>LL.9_10T.36</t>
  </si>
  <si>
    <t>LL.9_10T.2F</t>
  </si>
  <si>
    <t>LL.9_10T.90</t>
  </si>
  <si>
    <t>LL.9_10T.27</t>
  </si>
  <si>
    <t>LL.9_10T.61</t>
  </si>
  <si>
    <t>LL.9_10T.81</t>
  </si>
  <si>
    <t>LL.9_10T.SO</t>
  </si>
  <si>
    <t>LL.9_10T.SP</t>
  </si>
  <si>
    <t>LL.9_10T.1V</t>
  </si>
  <si>
    <t>LL.9_10T.T5</t>
  </si>
  <si>
    <t>LL.9_10T.0S</t>
  </si>
  <si>
    <t>LL.9_10T.52</t>
  </si>
  <si>
    <t>LL.9_10T.77</t>
  </si>
  <si>
    <t>LL.9_10T.37</t>
  </si>
  <si>
    <t>LL.9_10T.2A</t>
  </si>
  <si>
    <t>LL.9_10T.T8</t>
  </si>
  <si>
    <t>LL.9_10T.1Q</t>
  </si>
  <si>
    <t>LL.9_10T.2Q</t>
  </si>
  <si>
    <t>LL.9_10T.NM</t>
  </si>
  <si>
    <t>LL.9_10T.0F</t>
  </si>
  <si>
    <t>LL.9_10T.MC</t>
  </si>
  <si>
    <t>LL.9_10T.0P</t>
  </si>
  <si>
    <t>LL.9_10T.T9</t>
  </si>
  <si>
    <t>LL.9_12T.AO</t>
  </si>
  <si>
    <t>LL.9_12T.0G</t>
  </si>
  <si>
    <t>LL.9_12T.BG</t>
  </si>
  <si>
    <t>LL.9_12T.0R</t>
  </si>
  <si>
    <t>LL.9_12T.89</t>
  </si>
  <si>
    <t>LL.9_12T.32</t>
  </si>
  <si>
    <t>LL.9_12T.80</t>
  </si>
  <si>
    <t>LL.9_12T.46</t>
  </si>
  <si>
    <t>LL.9_12T.45</t>
  </si>
  <si>
    <t>LL.9_12T.0C</t>
  </si>
  <si>
    <t>LL.9_12T.87</t>
  </si>
  <si>
    <t>LL.9_12T.CP</t>
  </si>
  <si>
    <t>LL.9_12T.35</t>
  </si>
  <si>
    <t>LL.9_12T.33</t>
  </si>
  <si>
    <t>LL.9_12T.54</t>
  </si>
  <si>
    <t>LL.9_12T.JB</t>
  </si>
  <si>
    <t>LL.9_12T.51</t>
  </si>
  <si>
    <t>LL.9_12T.NS</t>
  </si>
  <si>
    <t>LL.9_12T.86</t>
  </si>
  <si>
    <t>LL.9_12T.36</t>
  </si>
  <si>
    <t>LL.9_12T.2F</t>
  </si>
  <si>
    <t>LL.9_12T.90</t>
  </si>
  <si>
    <t>LL.9_12T.27</t>
  </si>
  <si>
    <t>LL.9_12T.61</t>
  </si>
  <si>
    <t>LL.9_12T.81</t>
  </si>
  <si>
    <t>LL.9_12T.SO</t>
  </si>
  <si>
    <t>LL.9_12T.SP</t>
  </si>
  <si>
    <t>LL.9_12T.1V</t>
  </si>
  <si>
    <t>LL.9_12T.T5</t>
  </si>
  <si>
    <t>LL.9_12T.0S</t>
  </si>
  <si>
    <t>LL.9_12T.52</t>
  </si>
  <si>
    <t>LL.9_12T.77</t>
  </si>
  <si>
    <t>LL.9_12T.37</t>
  </si>
  <si>
    <t>LL.9_12T.2A</t>
  </si>
  <si>
    <t>LL.9_12T.T8</t>
  </si>
  <si>
    <t>LL.9_12T.1Q</t>
  </si>
  <si>
    <t>LL.9_12T.2Q</t>
  </si>
  <si>
    <t>LL.9_12T.NM</t>
  </si>
  <si>
    <t>LL.9_12T.0F</t>
  </si>
  <si>
    <t>LL.9_12T.MC</t>
  </si>
  <si>
    <t>LL.9_12T.0P</t>
  </si>
  <si>
    <t>LL.9_12T.T9</t>
  </si>
  <si>
    <t>LL.9_13T.AO</t>
  </si>
  <si>
    <t>LL.9_13T.0G</t>
  </si>
  <si>
    <t>LL.9_13T.BG</t>
  </si>
  <si>
    <t>LL.9_13T.0R</t>
  </si>
  <si>
    <t>LL.9_13T.89</t>
  </si>
  <si>
    <t>LL.9_13T.32</t>
  </si>
  <si>
    <t>LL.9_13T.80</t>
  </si>
  <si>
    <t>LL.9_13T.46</t>
  </si>
  <si>
    <t>LL.9_13T.45</t>
  </si>
  <si>
    <t>LL.9_13T.0C</t>
  </si>
  <si>
    <t>LL.9_13T.87</t>
  </si>
  <si>
    <t>LL.9_13T.CP</t>
  </si>
  <si>
    <t>LL.9_13T.35</t>
  </si>
  <si>
    <t>LL.9_13T.33</t>
  </si>
  <si>
    <t>LL.9_13T.54</t>
  </si>
  <si>
    <t>LL.9_13T.JB</t>
  </si>
  <si>
    <t>LL.9_13T.51</t>
  </si>
  <si>
    <t>LL.9_13T.NS</t>
  </si>
  <si>
    <t>LL.9_13T.86</t>
  </si>
  <si>
    <t>LL.9_13T.36</t>
  </si>
  <si>
    <t>LL.9_13T.2F</t>
  </si>
  <si>
    <t>LL.9_13T.90</t>
  </si>
  <si>
    <t>LL.9_13T.27</t>
  </si>
  <si>
    <t>LL.9_13T.61</t>
  </si>
  <si>
    <t>LL.9_13T.81</t>
  </si>
  <si>
    <t>LL.9_13T.SO</t>
  </si>
  <si>
    <t>LL.9_13T.SP</t>
  </si>
  <si>
    <t>LL.9_13T.1V</t>
  </si>
  <si>
    <t>LL.9_13T.T5</t>
  </si>
  <si>
    <t>LL.9_13T.0S</t>
  </si>
  <si>
    <t>LL.9_13T.52</t>
  </si>
  <si>
    <t>LL.9_13T.77</t>
  </si>
  <si>
    <t>LL.9_13T.37</t>
  </si>
  <si>
    <t>LL.9_13T.2A</t>
  </si>
  <si>
    <t>LL.9_13T.T8</t>
  </si>
  <si>
    <t>LL.9_13T.1Q</t>
  </si>
  <si>
    <t>LL.9_13T.2Q</t>
  </si>
  <si>
    <t>LL.9_13T.NM</t>
  </si>
  <si>
    <t>LL.9_13T.0F</t>
  </si>
  <si>
    <t>LL.9_13T.MC</t>
  </si>
  <si>
    <t>LL.9_13T.0P</t>
  </si>
  <si>
    <t>LL.9_13T.T9</t>
  </si>
  <si>
    <t>LM.10_12T.AO</t>
  </si>
  <si>
    <t>LM.10_12T.0G</t>
  </si>
  <si>
    <t>LM.10_12T.BG</t>
  </si>
  <si>
    <t>LM.10_12T.0R</t>
  </si>
  <si>
    <t>LM.10_12T.89</t>
  </si>
  <si>
    <t>LM.10_12T.32</t>
  </si>
  <si>
    <t>LM.10_12T.80</t>
  </si>
  <si>
    <t>LM.10_12T.46</t>
  </si>
  <si>
    <t>LM.10_12T.45</t>
  </si>
  <si>
    <t>LM.10_12T.0C</t>
  </si>
  <si>
    <t>LM.10_12T.87</t>
  </si>
  <si>
    <t>LM.10_12T.CP</t>
  </si>
  <si>
    <t>LM.10_12T.35</t>
  </si>
  <si>
    <t>LM.10_12T.33</t>
  </si>
  <si>
    <t>LM.10_12T.54</t>
  </si>
  <si>
    <t>LM.10_12T.JB</t>
  </si>
  <si>
    <t>LM.10_12T.51</t>
  </si>
  <si>
    <t>LM.10_12T.NS</t>
  </si>
  <si>
    <t>LM.10_12T.86</t>
  </si>
  <si>
    <t>LM.10_12T.36</t>
  </si>
  <si>
    <t>LM.10_12T.2F</t>
  </si>
  <si>
    <t>LM.10_12T.90</t>
  </si>
  <si>
    <t>LM.10_12T.27</t>
  </si>
  <si>
    <t>LM.10_12T.61</t>
  </si>
  <si>
    <t>LM.10_12T.81</t>
  </si>
  <si>
    <t>LM.10_12T.SO</t>
  </si>
  <si>
    <t>LM.10_12T.SP</t>
  </si>
  <si>
    <t>LM.10_12T.1V</t>
  </si>
  <si>
    <t>LM.10_12T.T5</t>
  </si>
  <si>
    <t>LM.10_12T.0S</t>
  </si>
  <si>
    <t>LM.10_12T.52</t>
  </si>
  <si>
    <t>LM.10_12T.77</t>
  </si>
  <si>
    <t>LM.10_12T.37</t>
  </si>
  <si>
    <t>LM.10_12T.2A</t>
  </si>
  <si>
    <t>LM.10_12T.T8</t>
  </si>
  <si>
    <t>LM.10_12T.1Q</t>
  </si>
  <si>
    <t>LM.10_12T.2Q</t>
  </si>
  <si>
    <t>LM.10_12T.NM</t>
  </si>
  <si>
    <t>LM.10_12T.0F</t>
  </si>
  <si>
    <t>LM.10_12T.MC</t>
  </si>
  <si>
    <t>LM.10_12T.0P</t>
  </si>
  <si>
    <t>LM.10_12T.T9</t>
  </si>
  <si>
    <t>LM.10_13T.AO</t>
  </si>
  <si>
    <t>LM.10_13T.0G</t>
  </si>
  <si>
    <t>LM.10_13T.BG</t>
  </si>
  <si>
    <t>LM.10_13T.0R</t>
  </si>
  <si>
    <t>LM.10_13T.89</t>
  </si>
  <si>
    <t>LM.10_13T.32</t>
  </si>
  <si>
    <t>LM.10_13T.80</t>
  </si>
  <si>
    <t>LM.10_13T.46</t>
  </si>
  <si>
    <t>LM.10_13T.45</t>
  </si>
  <si>
    <t>LM.10_13T.0C</t>
  </si>
  <si>
    <t>LM.10_13T.87</t>
  </si>
  <si>
    <t>LM.10_13T.CP</t>
  </si>
  <si>
    <t>LM.10_13T.35</t>
  </si>
  <si>
    <t>LM.10_13T.33</t>
  </si>
  <si>
    <t>LM.10_13T.54</t>
  </si>
  <si>
    <t>LM.10_13T.JB</t>
  </si>
  <si>
    <t>LM.10_13T.51</t>
  </si>
  <si>
    <t>LM.10_13T.NS</t>
  </si>
  <si>
    <t>LM.10_13T.86</t>
  </si>
  <si>
    <t>LM.10_13T.36</t>
  </si>
  <si>
    <t>LM.10_13T.2F</t>
  </si>
  <si>
    <t>LM.10_13T.90</t>
  </si>
  <si>
    <t>LM.10_13T.27</t>
  </si>
  <si>
    <t>LM.10_13T.61</t>
  </si>
  <si>
    <t>LM.10_13T.81</t>
  </si>
  <si>
    <t>LM.10_13T.SO</t>
  </si>
  <si>
    <t>LM.10_13T.SP</t>
  </si>
  <si>
    <t>LM.10_13T.1V</t>
  </si>
  <si>
    <t>LM.10_13T.T5</t>
  </si>
  <si>
    <t>LM.10_13T.0S</t>
  </si>
  <si>
    <t>LM.10_13T.52</t>
  </si>
  <si>
    <t>LM.10_13T.77</t>
  </si>
  <si>
    <t>LM.10_13T.37</t>
  </si>
  <si>
    <t>LM.10_13T.2A</t>
  </si>
  <si>
    <t>LM.10_13T.T8</t>
  </si>
  <si>
    <t>LM.10_13T.1Q</t>
  </si>
  <si>
    <t>LM.10_13T.2Q</t>
  </si>
  <si>
    <t>LM.10_13T.NM</t>
  </si>
  <si>
    <t>LM.10_13T.0F</t>
  </si>
  <si>
    <t>LM.10_13T.MC</t>
  </si>
  <si>
    <t>LM.10_13T.0P</t>
  </si>
  <si>
    <t>LM.10_13T.T9</t>
  </si>
  <si>
    <t>LM.10_14S.AO</t>
  </si>
  <si>
    <t>LM.10_14S.0G</t>
  </si>
  <si>
    <t>LM.10_14S.BG</t>
  </si>
  <si>
    <t>LM.10_14S.0R</t>
  </si>
  <si>
    <t>LM.10_14S.89</t>
  </si>
  <si>
    <t>LM.10_14S.32</t>
  </si>
  <si>
    <t>LM.10_14S.80</t>
  </si>
  <si>
    <t>LM.10_14S.46</t>
  </si>
  <si>
    <t>LM.10_14S.45</t>
  </si>
  <si>
    <t>LM.10_14S.0C</t>
  </si>
  <si>
    <t>LM.10_14S.87</t>
  </si>
  <si>
    <t>LM.10_14S.CP</t>
  </si>
  <si>
    <t>LM.10_14S.35</t>
  </si>
  <si>
    <t>LM.10_14S.33</t>
  </si>
  <si>
    <t>LM.10_14S.54</t>
  </si>
  <si>
    <t>LM.10_14S.JB</t>
  </si>
  <si>
    <t>LM.10_14S.51</t>
  </si>
  <si>
    <t>LM.10_14S.NS</t>
  </si>
  <si>
    <t>LM.10_14S.86</t>
  </si>
  <si>
    <t>LM.10_14S.36</t>
  </si>
  <si>
    <t>LM.10_14S.2F</t>
  </si>
  <si>
    <t>LM.10_14S.90</t>
  </si>
  <si>
    <t>LM.10_14S.27</t>
  </si>
  <si>
    <t>LM.10_14S.61</t>
  </si>
  <si>
    <t>LM.10_14S.81</t>
  </si>
  <si>
    <t>LM.10_14S.SO</t>
  </si>
  <si>
    <t>LM.10_14S.SP</t>
  </si>
  <si>
    <t>LM.10_14S.1V</t>
  </si>
  <si>
    <t>LM.10_14S.T5</t>
  </si>
  <si>
    <t>LM.10_14S.0S</t>
  </si>
  <si>
    <t>LM.10_14S.52</t>
  </si>
  <si>
    <t>LM.10_14S.77</t>
  </si>
  <si>
    <t>LM.10_14S.37</t>
  </si>
  <si>
    <t>LM.10_14S.2A</t>
  </si>
  <si>
    <t>LM.10_14S.T8</t>
  </si>
  <si>
    <t>LM.10_14S.1Q</t>
  </si>
  <si>
    <t>LM.10_14S.2Q</t>
  </si>
  <si>
    <t>LM.10_14S.NM</t>
  </si>
  <si>
    <t>LM.10_14S.0F</t>
  </si>
  <si>
    <t>LM.10_14S.MC</t>
  </si>
  <si>
    <t>LM.10_14S.0P</t>
  </si>
  <si>
    <t>LM.10_14S.T9</t>
  </si>
  <si>
    <t>LM.10_14T.AO</t>
  </si>
  <si>
    <t>LM.10_14T.0G</t>
  </si>
  <si>
    <t>LM.10_14T.BG</t>
  </si>
  <si>
    <t>LM.10_14T.0R</t>
  </si>
  <si>
    <t>LM.10_14T.89</t>
  </si>
  <si>
    <t>LM.10_14T.32</t>
  </si>
  <si>
    <t>LM.10_14T.80</t>
  </si>
  <si>
    <t>LM.10_14T.46</t>
  </si>
  <si>
    <t>LM.10_14T.45</t>
  </si>
  <si>
    <t>LM.10_14T.0C</t>
  </si>
  <si>
    <t>LM.10_14T.87</t>
  </si>
  <si>
    <t>LM.10_14T.CP</t>
  </si>
  <si>
    <t>LM.10_14T.35</t>
  </si>
  <si>
    <t>LM.10_14T.33</t>
  </si>
  <si>
    <t>LM.10_14T.54</t>
  </si>
  <si>
    <t>LM.10_14T.JB</t>
  </si>
  <si>
    <t>LM.10_14T.51</t>
  </si>
  <si>
    <t>LM.10_14T.NS</t>
  </si>
  <si>
    <t>LM.10_14T.86</t>
  </si>
  <si>
    <t>LM.10_14T.36</t>
  </si>
  <si>
    <t>LM.10_14T.2F</t>
  </si>
  <si>
    <t>LM.10_14T.90</t>
  </si>
  <si>
    <t>LM.10_14T.27</t>
  </si>
  <si>
    <t>LM.10_14T.61</t>
  </si>
  <si>
    <t>LM.10_14T.81</t>
  </si>
  <si>
    <t>LM.10_14T.SO</t>
  </si>
  <si>
    <t>LM.10_14T.SP</t>
  </si>
  <si>
    <t>LM.10_14T.1V</t>
  </si>
  <si>
    <t>LM.10_14T.T5</t>
  </si>
  <si>
    <t>LM.10_14T.0S</t>
  </si>
  <si>
    <t>LM.10_14T.52</t>
  </si>
  <si>
    <t>LM.10_14T.77</t>
  </si>
  <si>
    <t>LM.10_14T.37</t>
  </si>
  <si>
    <t>LM.10_14T.2A</t>
  </si>
  <si>
    <t>LM.10_14T.T8</t>
  </si>
  <si>
    <t>LM.10_14T.1Q</t>
  </si>
  <si>
    <t>LM.10_14T.2Q</t>
  </si>
  <si>
    <t>LM.10_14T.NM</t>
  </si>
  <si>
    <t>LM.10_14T.0F</t>
  </si>
  <si>
    <t>LM.10_14T.MC</t>
  </si>
  <si>
    <t>LM.10_14T.0P</t>
  </si>
  <si>
    <t>LM.10_14T.T9</t>
  </si>
  <si>
    <t>LM.11_12T.AO</t>
  </si>
  <si>
    <t>LM.11_12T.0G</t>
  </si>
  <si>
    <t>LM.11_12T.BG</t>
  </si>
  <si>
    <t>LM.11_12T.0R</t>
  </si>
  <si>
    <t>LM.11_12T.89</t>
  </si>
  <si>
    <t>LM.11_12T.32</t>
  </si>
  <si>
    <t>LM.11_12T.80</t>
  </si>
  <si>
    <t>LM.11_12T.46</t>
  </si>
  <si>
    <t>LM.11_12T.45</t>
  </si>
  <si>
    <t>LM.11_12T.0C</t>
  </si>
  <si>
    <t>LM.11_12T.87</t>
  </si>
  <si>
    <t>LM.11_12T.CP</t>
  </si>
  <si>
    <t>LM.11_12T.35</t>
  </si>
  <si>
    <t>LM.11_12T.33</t>
  </si>
  <si>
    <t>LM.11_12T.54</t>
  </si>
  <si>
    <t>LM.11_12T.JB</t>
  </si>
  <si>
    <t>LM.11_12T.51</t>
  </si>
  <si>
    <t>LM.11_12T.NS</t>
  </si>
  <si>
    <t>LM.11_12T.86</t>
  </si>
  <si>
    <t>LM.11_12T.36</t>
  </si>
  <si>
    <t>LM.11_12T.2F</t>
  </si>
  <si>
    <t>LM.11_12T.90</t>
  </si>
  <si>
    <t>LM.11_12T.27</t>
  </si>
  <si>
    <t>LM.11_12T.61</t>
  </si>
  <si>
    <t>LM.11_12T.81</t>
  </si>
  <si>
    <t>LM.11_12T.SO</t>
  </si>
  <si>
    <t>LM.11_12T.SP</t>
  </si>
  <si>
    <t>LM.11_12T.1V</t>
  </si>
  <si>
    <t>LM.11_12T.T5</t>
  </si>
  <si>
    <t>LM.11_12T.0S</t>
  </si>
  <si>
    <t>LM.11_12T.52</t>
  </si>
  <si>
    <t>LM.11_12T.77</t>
  </si>
  <si>
    <t>LM.11_12T.37</t>
  </si>
  <si>
    <t>LM.11_12T.2A</t>
  </si>
  <si>
    <t>LM.11_12T.T8</t>
  </si>
  <si>
    <t>LM.11_12T.1Q</t>
  </si>
  <si>
    <t>LM.11_12T.2Q</t>
  </si>
  <si>
    <t>LM.11_12T.NM</t>
  </si>
  <si>
    <t>LM.11_12T.0F</t>
  </si>
  <si>
    <t>LM.11_12T.MC</t>
  </si>
  <si>
    <t>LM.11_12T.0P</t>
  </si>
  <si>
    <t>LM.11_12T.T9</t>
  </si>
  <si>
    <t>LM.11_13T.AO</t>
  </si>
  <si>
    <t>LM.11_13T.0G</t>
  </si>
  <si>
    <t>LM.11_13T.BG</t>
  </si>
  <si>
    <t>LM.11_13T.0R</t>
  </si>
  <si>
    <t>LM.11_13T.89</t>
  </si>
  <si>
    <t>LM.11_13T.32</t>
  </si>
  <si>
    <t>LM.11_13T.80</t>
  </si>
  <si>
    <t>LM.11_13T.46</t>
  </si>
  <si>
    <t>LM.11_13T.45</t>
  </si>
  <si>
    <t>LM.11_13T.0C</t>
  </si>
  <si>
    <t>LM.11_13T.87</t>
  </si>
  <si>
    <t>LM.11_13T.CP</t>
  </si>
  <si>
    <t>LM.11_13T.35</t>
  </si>
  <si>
    <t>LM.11_13T.33</t>
  </si>
  <si>
    <t>LM.11_13T.54</t>
  </si>
  <si>
    <t>LM.11_13T.JB</t>
  </si>
  <si>
    <t>LM.11_13T.51</t>
  </si>
  <si>
    <t>LM.11_13T.NS</t>
  </si>
  <si>
    <t>LM.11_13T.86</t>
  </si>
  <si>
    <t>LM.11_13T.36</t>
  </si>
  <si>
    <t>LM.11_13T.2F</t>
  </si>
  <si>
    <t>LM.11_13T.90</t>
  </si>
  <si>
    <t>LM.11_13T.27</t>
  </si>
  <si>
    <t>LM.11_13T.61</t>
  </si>
  <si>
    <t>LM.11_13T.81</t>
  </si>
  <si>
    <t>LM.11_13T.SO</t>
  </si>
  <si>
    <t>LM.11_13T.SP</t>
  </si>
  <si>
    <t>LM.11_13T.1V</t>
  </si>
  <si>
    <t>LM.11_13T.T5</t>
  </si>
  <si>
    <t>LM.11_13T.0S</t>
  </si>
  <si>
    <t>LM.11_13T.52</t>
  </si>
  <si>
    <t>LM.11_13T.77</t>
  </si>
  <si>
    <t>LM.11_13T.37</t>
  </si>
  <si>
    <t>LM.11_13T.2A</t>
  </si>
  <si>
    <t>LM.11_13T.T8</t>
  </si>
  <si>
    <t>LM.11_13T.1Q</t>
  </si>
  <si>
    <t>LM.11_13T.2Q</t>
  </si>
  <si>
    <t>LM.11_13T.NM</t>
  </si>
  <si>
    <t>LM.11_13T.0F</t>
  </si>
  <si>
    <t>LM.11_13T.MC</t>
  </si>
  <si>
    <t>LM.11_13T.0P</t>
  </si>
  <si>
    <t>LM.11_13T.T9</t>
  </si>
  <si>
    <t>LM.11_14T.AO</t>
  </si>
  <si>
    <t>LM.11_14T.0G</t>
  </si>
  <si>
    <t>LM.11_14T.BG</t>
  </si>
  <si>
    <t>LM.11_14T.0R</t>
  </si>
  <si>
    <t>LM.11_14T.89</t>
  </si>
  <si>
    <t>LM.11_14T.32</t>
  </si>
  <si>
    <t>LM.11_14T.80</t>
  </si>
  <si>
    <t>LM.11_14T.46</t>
  </si>
  <si>
    <t>LM.11_14T.45</t>
  </si>
  <si>
    <t>LM.11_14T.0C</t>
  </si>
  <si>
    <t>LM.11_14T.87</t>
  </si>
  <si>
    <t>LM.11_14T.CP</t>
  </si>
  <si>
    <t>LM.11_14T.35</t>
  </si>
  <si>
    <t>LM.11_14T.33</t>
  </si>
  <si>
    <t>LM.11_14T.54</t>
  </si>
  <si>
    <t>LM.11_14T.JB</t>
  </si>
  <si>
    <t>LM.11_14T.51</t>
  </si>
  <si>
    <t>LM.11_14T.NS</t>
  </si>
  <si>
    <t>LM.11_14T.86</t>
  </si>
  <si>
    <t>LM.11_14T.36</t>
  </si>
  <si>
    <t>LM.11_14T.2F</t>
  </si>
  <si>
    <t>LM.11_14T.90</t>
  </si>
  <si>
    <t>LM.11_14T.27</t>
  </si>
  <si>
    <t>LM.11_14T.61</t>
  </si>
  <si>
    <t>LM.11_14T.81</t>
  </si>
  <si>
    <t>LM.11_14T.SO</t>
  </si>
  <si>
    <t>LM.11_14T.SP</t>
  </si>
  <si>
    <t>LM.11_14T.1V</t>
  </si>
  <si>
    <t>LM.11_14T.T5</t>
  </si>
  <si>
    <t>LM.11_14T.0S</t>
  </si>
  <si>
    <t>LM.11_14T.52</t>
  </si>
  <si>
    <t>LM.11_14T.77</t>
  </si>
  <si>
    <t>LM.11_14T.37</t>
  </si>
  <si>
    <t>LM.11_14T.2A</t>
  </si>
  <si>
    <t>LM.11_14T.T8</t>
  </si>
  <si>
    <t>LM.11_14T.1Q</t>
  </si>
  <si>
    <t>LM.11_14T.2Q</t>
  </si>
  <si>
    <t>LM.11_14T.NM</t>
  </si>
  <si>
    <t>LM.11_14T.0F</t>
  </si>
  <si>
    <t>LM.11_14T.MC</t>
  </si>
  <si>
    <t>LM.11_14T.0P</t>
  </si>
  <si>
    <t>LM.11_14T.T9</t>
  </si>
  <si>
    <t>LM.12_13T.AO</t>
  </si>
  <si>
    <t>LM.12_13T.0G</t>
  </si>
  <si>
    <t>LM.12_13T.BG</t>
  </si>
  <si>
    <t>LM.12_13T.0R</t>
  </si>
  <si>
    <t>LM.12_13T.89</t>
  </si>
  <si>
    <t>LM.12_13T.32</t>
  </si>
  <si>
    <t>LM.12_13T.80</t>
  </si>
  <si>
    <t>LM.12_13T.46</t>
  </si>
  <si>
    <t>LM.12_13T.45</t>
  </si>
  <si>
    <t>LM.12_13T.0C</t>
  </si>
  <si>
    <t>LM.12_13T.87</t>
  </si>
  <si>
    <t>LM.12_13T.CP</t>
  </si>
  <si>
    <t>LM.12_13T.35</t>
  </si>
  <si>
    <t>LM.12_13T.33</t>
  </si>
  <si>
    <t>LM.12_13T.54</t>
  </si>
  <si>
    <t>LM.12_13T.JB</t>
  </si>
  <si>
    <t>LM.12_13T.51</t>
  </si>
  <si>
    <t>LM.12_13T.NS</t>
  </si>
  <si>
    <t>LM.12_13T.86</t>
  </si>
  <si>
    <t>LM.12_13T.36</t>
  </si>
  <si>
    <t>LM.12_13T.2F</t>
  </si>
  <si>
    <t>LM.12_13T.90</t>
  </si>
  <si>
    <t>LM.12_13T.27</t>
  </si>
  <si>
    <t>LM.12_13T.61</t>
  </si>
  <si>
    <t>LM.12_13T.81</t>
  </si>
  <si>
    <t>LM.12_13T.SO</t>
  </si>
  <si>
    <t>LM.12_13T.SP</t>
  </si>
  <si>
    <t>LM.12_13T.1V</t>
  </si>
  <si>
    <t>LM.12_13T.T5</t>
  </si>
  <si>
    <t>LM.12_13T.0S</t>
  </si>
  <si>
    <t>LM.12_13T.52</t>
  </si>
  <si>
    <t>LM.12_13T.77</t>
  </si>
  <si>
    <t>LM.12_13T.37</t>
  </si>
  <si>
    <t>LM.12_13T.2A</t>
  </si>
  <si>
    <t>LM.12_13T.T8</t>
  </si>
  <si>
    <t>LM.12_13T.1Q</t>
  </si>
  <si>
    <t>LM.12_13T.2Q</t>
  </si>
  <si>
    <t>LM.12_13T.NM</t>
  </si>
  <si>
    <t>LM.12_13T.0F</t>
  </si>
  <si>
    <t>LM.12_13T.MC</t>
  </si>
  <si>
    <t>LM.12_13T.0P</t>
  </si>
  <si>
    <t>LM.12_13T.T9</t>
  </si>
  <si>
    <t>LM.12_14F.AO</t>
  </si>
  <si>
    <t>LM.12_14F.0G</t>
  </si>
  <si>
    <t>LM.12_14F.BG</t>
  </si>
  <si>
    <t>LM.12_14F.0R</t>
  </si>
  <si>
    <t>LM.12_14F.89</t>
  </si>
  <si>
    <t>LM.12_14F.32</t>
  </si>
  <si>
    <t>LM.12_14F.80</t>
  </si>
  <si>
    <t>LM.12_14F.46</t>
  </si>
  <si>
    <t>LM.12_14F.45</t>
  </si>
  <si>
    <t>LM.12_14F.0C</t>
  </si>
  <si>
    <t>LM.12_14F.87</t>
  </si>
  <si>
    <t>LM.12_14F.CP</t>
  </si>
  <si>
    <t>LM.12_14F.35</t>
  </si>
  <si>
    <t>LM.12_14F.33</t>
  </si>
  <si>
    <t>LM.12_14F.54</t>
  </si>
  <si>
    <t>LM.12_14F.JB</t>
  </si>
  <si>
    <t>LM.12_14F.51</t>
  </si>
  <si>
    <t>LM.12_14F.NS</t>
  </si>
  <si>
    <t>LM.12_14F.86</t>
  </si>
  <si>
    <t>LM.12_14F.36</t>
  </si>
  <si>
    <t>LM.12_14F.2F</t>
  </si>
  <si>
    <t>LM.12_14F.90</t>
  </si>
  <si>
    <t>LM.12_14F.27</t>
  </si>
  <si>
    <t>LM.12_14F.61</t>
  </si>
  <si>
    <t>LM.12_14F.81</t>
  </si>
  <si>
    <t>LM.12_14F.SO</t>
  </si>
  <si>
    <t>LM.12_14F.SP</t>
  </si>
  <si>
    <t>LM.12_14F.1V</t>
  </si>
  <si>
    <t>LM.12_14F.T5</t>
  </si>
  <si>
    <t>LM.12_14F.0S</t>
  </si>
  <si>
    <t>LM.12_14F.52</t>
  </si>
  <si>
    <t>LM.12_14F.77</t>
  </si>
  <si>
    <t>LM.12_14F.37</t>
  </si>
  <si>
    <t>LM.12_14F.2A</t>
  </si>
  <si>
    <t>LM.12_14F.T8</t>
  </si>
  <si>
    <t>LM.12_14F.1Q</t>
  </si>
  <si>
    <t>LM.12_14F.2Q</t>
  </si>
  <si>
    <t>LM.12_14F.NM</t>
  </si>
  <si>
    <t>LM.12_14F.0F</t>
  </si>
  <si>
    <t>LM.12_14F.MC</t>
  </si>
  <si>
    <t>LM.12_14F.0P</t>
  </si>
  <si>
    <t>LM.12_14F.T9</t>
  </si>
  <si>
    <t>LM.12_14T.AO</t>
  </si>
  <si>
    <t>LM.12_14T.0G</t>
  </si>
  <si>
    <t>LM.12_14T.BG</t>
  </si>
  <si>
    <t>LM.12_14T.0R</t>
  </si>
  <si>
    <t>LM.12_14T.89</t>
  </si>
  <si>
    <t>LM.12_14T.32</t>
  </si>
  <si>
    <t>LM.12_14T.80</t>
  </si>
  <si>
    <t>LM.12_14T.46</t>
  </si>
  <si>
    <t>LM.12_14T.45</t>
  </si>
  <si>
    <t>LM.12_14T.0C</t>
  </si>
  <si>
    <t>LM.12_14T.87</t>
  </si>
  <si>
    <t>LM.12_14T.CP</t>
  </si>
  <si>
    <t>LM.12_14T.35</t>
  </si>
  <si>
    <t>LM.12_14T.33</t>
  </si>
  <si>
    <t>LM.12_14T.54</t>
  </si>
  <si>
    <t>LM.12_14T.JB</t>
  </si>
  <si>
    <t>LM.12_14T.51</t>
  </si>
  <si>
    <t>LM.12_14T.NS</t>
  </si>
  <si>
    <t>LM.12_14T.86</t>
  </si>
  <si>
    <t>LM.12_14T.36</t>
  </si>
  <si>
    <t>LM.12_14T.2F</t>
  </si>
  <si>
    <t>LM.12_14T.90</t>
  </si>
  <si>
    <t>LM.12_14T.27</t>
  </si>
  <si>
    <t>LM.12_14T.61</t>
  </si>
  <si>
    <t>LM.12_14T.81</t>
  </si>
  <si>
    <t>LM.12_14T.SO</t>
  </si>
  <si>
    <t>LM.12_14T.SP</t>
  </si>
  <si>
    <t>LM.12_14T.1V</t>
  </si>
  <si>
    <t>LM.12_14T.T5</t>
  </si>
  <si>
    <t>LM.12_14T.0S</t>
  </si>
  <si>
    <t>LM.12_14T.52</t>
  </si>
  <si>
    <t>LM.12_14T.77</t>
  </si>
  <si>
    <t>LM.12_14T.37</t>
  </si>
  <si>
    <t>LM.12_14T.2A</t>
  </si>
  <si>
    <t>LM.12_14T.T8</t>
  </si>
  <si>
    <t>LM.12_14T.1Q</t>
  </si>
  <si>
    <t>LM.12_14T.2Q</t>
  </si>
  <si>
    <t>LM.12_14T.NM</t>
  </si>
  <si>
    <t>LM.12_14T.0F</t>
  </si>
  <si>
    <t>LM.12_14T.MC</t>
  </si>
  <si>
    <t>LM.12_14T.0P</t>
  </si>
  <si>
    <t>LM.12_14T.T9</t>
  </si>
  <si>
    <t>LM.12_15T.AO</t>
  </si>
  <si>
    <t>LM.12_15T.0G</t>
  </si>
  <si>
    <t>LM.12_15T.BG</t>
  </si>
  <si>
    <t>LM.12_15T.0R</t>
  </si>
  <si>
    <t>LM.12_15T.89</t>
  </si>
  <si>
    <t>LM.12_15T.32</t>
  </si>
  <si>
    <t>LM.12_15T.80</t>
  </si>
  <si>
    <t>LM.12_15T.46</t>
  </si>
  <si>
    <t>LM.12_15T.45</t>
  </si>
  <si>
    <t>LM.12_15T.0C</t>
  </si>
  <si>
    <t>LM.12_15T.87</t>
  </si>
  <si>
    <t>LM.12_15T.CP</t>
  </si>
  <si>
    <t>LM.12_15T.35</t>
  </si>
  <si>
    <t>LM.12_15T.33</t>
  </si>
  <si>
    <t>LM.12_15T.54</t>
  </si>
  <si>
    <t>LM.12_15T.JB</t>
  </si>
  <si>
    <t>LM.12_15T.51</t>
  </si>
  <si>
    <t>LM.12_15T.NS</t>
  </si>
  <si>
    <t>LM.12_15T.86</t>
  </si>
  <si>
    <t>LM.12_15T.36</t>
  </si>
  <si>
    <t>LM.12_15T.2F</t>
  </si>
  <si>
    <t>LM.12_15T.90</t>
  </si>
  <si>
    <t>LM.12_15T.27</t>
  </si>
  <si>
    <t>LM.12_15T.61</t>
  </si>
  <si>
    <t>LM.12_15T.81</t>
  </si>
  <si>
    <t>LM.12_15T.SO</t>
  </si>
  <si>
    <t>LM.12_15T.SP</t>
  </si>
  <si>
    <t>LM.12_15T.1V</t>
  </si>
  <si>
    <t>LM.12_15T.T5</t>
  </si>
  <si>
    <t>LM.12_15T.0S</t>
  </si>
  <si>
    <t>LM.12_15T.52</t>
  </si>
  <si>
    <t>LM.12_15T.77</t>
  </si>
  <si>
    <t>LM.12_15T.37</t>
  </si>
  <si>
    <t>LM.12_15T.2A</t>
  </si>
  <si>
    <t>LM.12_15T.T8</t>
  </si>
  <si>
    <t>LM.12_15T.1Q</t>
  </si>
  <si>
    <t>LM.12_15T.2Q</t>
  </si>
  <si>
    <t>LM.12_15T.NM</t>
  </si>
  <si>
    <t>LM.12_15T.0F</t>
  </si>
  <si>
    <t>LM.12_15T.MC</t>
  </si>
  <si>
    <t>LM.12_15T.0P</t>
  </si>
  <si>
    <t>LM.12_15T.T9</t>
  </si>
  <si>
    <t>LM.12_18B.AO</t>
  </si>
  <si>
    <t>LM.12_18B.0G</t>
  </si>
  <si>
    <t>LM.12_18B.BG</t>
  </si>
  <si>
    <t>LM.12_18B.0R</t>
  </si>
  <si>
    <t>LM.12_18B.89</t>
  </si>
  <si>
    <t>LM.12_18B.32</t>
  </si>
  <si>
    <t>LM.12_18B.80</t>
  </si>
  <si>
    <t>LM.12_18B.46</t>
  </si>
  <si>
    <t>LM.12_18B.45</t>
  </si>
  <si>
    <t>LM.12_18B.0C</t>
  </si>
  <si>
    <t>LM.12_18B.87</t>
  </si>
  <si>
    <t>LM.12_18B.CP</t>
  </si>
  <si>
    <t>LM.12_18B.35</t>
  </si>
  <si>
    <t>LM.12_18B.33</t>
  </si>
  <si>
    <t>LM.12_18B.54</t>
  </si>
  <si>
    <t>LM.12_18B.JB</t>
  </si>
  <si>
    <t>LM.12_18B.51</t>
  </si>
  <si>
    <t>LM.12_18B.NS</t>
  </si>
  <si>
    <t>LM.12_18B.86</t>
  </si>
  <si>
    <t>LM.12_18B.36</t>
  </si>
  <si>
    <t>LM.12_18B.2F</t>
  </si>
  <si>
    <t>LM.12_18B.90</t>
  </si>
  <si>
    <t>LM.12_18B.27</t>
  </si>
  <si>
    <t>LM.12_18B.61</t>
  </si>
  <si>
    <t>LM.12_18B.81</t>
  </si>
  <si>
    <t>LM.12_18B.SO</t>
  </si>
  <si>
    <t>LM.12_18B.SP</t>
  </si>
  <si>
    <t>LM.12_18B.1V</t>
  </si>
  <si>
    <t>LM.12_18B.T5</t>
  </si>
  <si>
    <t>LM.12_18B.0S</t>
  </si>
  <si>
    <t>LM.12_18B.52</t>
  </si>
  <si>
    <t>LM.12_18B.77</t>
  </si>
  <si>
    <t>LM.12_18B.37</t>
  </si>
  <si>
    <t>LM.12_18B.2A</t>
  </si>
  <si>
    <t>LM.12_18B.T8</t>
  </si>
  <si>
    <t>LM.12_18B.1Q</t>
  </si>
  <si>
    <t>LM.12_18B.2Q</t>
  </si>
  <si>
    <t>LM.12_18B.NM</t>
  </si>
  <si>
    <t>LM.12_18B.0F</t>
  </si>
  <si>
    <t>LM.12_18B.MC</t>
  </si>
  <si>
    <t>LM.12_18B.0P</t>
  </si>
  <si>
    <t>LM.12_18B.T9</t>
  </si>
  <si>
    <t>LM.12_20B.AO</t>
  </si>
  <si>
    <t>LM.12_20B.0G</t>
  </si>
  <si>
    <t>LM.12_20B.BG</t>
  </si>
  <si>
    <t>LM.12_20B.0R</t>
  </si>
  <si>
    <t>LM.12_20B.89</t>
  </si>
  <si>
    <t>LM.12_20B.32</t>
  </si>
  <si>
    <t>LM.12_20B.80</t>
  </si>
  <si>
    <t>LM.12_20B.46</t>
  </si>
  <si>
    <t>LM.12_20B.45</t>
  </si>
  <si>
    <t>LM.12_20B.0C</t>
  </si>
  <si>
    <t>LM.12_20B.87</t>
  </si>
  <si>
    <t>LM.12_20B.CP</t>
  </si>
  <si>
    <t>LM.12_20B.35</t>
  </si>
  <si>
    <t>LM.12_20B.33</t>
  </si>
  <si>
    <t>LM.12_20B.54</t>
  </si>
  <si>
    <t>LM.12_20B.JB</t>
  </si>
  <si>
    <t>LM.12_20B.51</t>
  </si>
  <si>
    <t>LM.12_20B.NS</t>
  </si>
  <si>
    <t>LM.12_20B.86</t>
  </si>
  <si>
    <t>LM.12_20B.36</t>
  </si>
  <si>
    <t>LM.12_20B.2F</t>
  </si>
  <si>
    <t>LM.12_20B.90</t>
  </si>
  <si>
    <t>LM.12_20B.27</t>
  </si>
  <si>
    <t>LM.12_20B.61</t>
  </si>
  <si>
    <t>LM.12_20B.81</t>
  </si>
  <si>
    <t>LM.12_20B.SO</t>
  </si>
  <si>
    <t>LM.12_20B.SP</t>
  </si>
  <si>
    <t>LM.12_20B.T5</t>
  </si>
  <si>
    <t>LM.12_20B.0S</t>
  </si>
  <si>
    <t>LM.12_20B.52</t>
  </si>
  <si>
    <t>LM.12_20B.77</t>
  </si>
  <si>
    <t>LM.12_20B.37</t>
  </si>
  <si>
    <t>LM.12_20B.2A</t>
  </si>
  <si>
    <t>LM.12_20B.T8</t>
  </si>
  <si>
    <t>LM.12_20B.1Q</t>
  </si>
  <si>
    <t>LM.12_20B.2Q</t>
  </si>
  <si>
    <t>LM.12_20B.NM</t>
  </si>
  <si>
    <t>LM.12_20B.0F</t>
  </si>
  <si>
    <t>LM.12_20B.MC</t>
  </si>
  <si>
    <t>LM.12_20B.0P</t>
  </si>
  <si>
    <t>LM.12_20B.T9</t>
  </si>
  <si>
    <t>LM.12_22B.AO</t>
  </si>
  <si>
    <t>LM.12_22B.0G</t>
  </si>
  <si>
    <t>LM.12_22B.BG</t>
  </si>
  <si>
    <t>LM.12_22B.0R</t>
  </si>
  <si>
    <t>LM.12_22B.89</t>
  </si>
  <si>
    <t>LM.12_22B.32</t>
  </si>
  <si>
    <t>LM.12_22B.80</t>
  </si>
  <si>
    <t>LM.12_22B.46</t>
  </si>
  <si>
    <t>LM.12_22B.45</t>
  </si>
  <si>
    <t>LM.12_22B.0C</t>
  </si>
  <si>
    <t>LM.12_22B.87</t>
  </si>
  <si>
    <t>LM.12_22B.CP</t>
  </si>
  <si>
    <t>LM.12_22B.35</t>
  </si>
  <si>
    <t>LM.12_22B.33</t>
  </si>
  <si>
    <t>LM.12_22B.54</t>
  </si>
  <si>
    <t>LM.12_22B.JB</t>
  </si>
  <si>
    <t>LM.12_22B.51</t>
  </si>
  <si>
    <t>LM.12_22B.NS</t>
  </si>
  <si>
    <t>LM.12_22B.86</t>
  </si>
  <si>
    <t>LM.12_22B.36</t>
  </si>
  <si>
    <t>LM.12_22B.2F</t>
  </si>
  <si>
    <t>LM.12_22B.90</t>
  </si>
  <si>
    <t>LM.12_22B.27</t>
  </si>
  <si>
    <t>LM.12_22B.61</t>
  </si>
  <si>
    <t>LM.12_22B.81</t>
  </si>
  <si>
    <t>LM.12_22B.SO</t>
  </si>
  <si>
    <t>LM.12_22B.SP</t>
  </si>
  <si>
    <t>LM.12_22B.T5</t>
  </si>
  <si>
    <t>LM.12_22B.0S</t>
  </si>
  <si>
    <t>LM.12_22B.52</t>
  </si>
  <si>
    <t>LM.12_22B.77</t>
  </si>
  <si>
    <t>LM.12_22B.37</t>
  </si>
  <si>
    <t>LM.12_22B.2A</t>
  </si>
  <si>
    <t>LM.12_22B.T8</t>
  </si>
  <si>
    <t>LM.12_22B.1Q</t>
  </si>
  <si>
    <t>LM.12_22B.2Q</t>
  </si>
  <si>
    <t>LM.12_22B.NM</t>
  </si>
  <si>
    <t>LM.12_22B.0F</t>
  </si>
  <si>
    <t>LM.12_22B.MC</t>
  </si>
  <si>
    <t>LM.12_22B.0P</t>
  </si>
  <si>
    <t>LM.12_22B.T9</t>
  </si>
  <si>
    <t>LM.12_24B.AO</t>
  </si>
  <si>
    <t>LM.12_24B.0G</t>
  </si>
  <si>
    <t>LM.12_24B.BG</t>
  </si>
  <si>
    <t>LM.12_24B.0R</t>
  </si>
  <si>
    <t>LM.12_24B.89</t>
  </si>
  <si>
    <t>LM.12_24B.32</t>
  </si>
  <si>
    <t>LM.12_24B.80</t>
  </si>
  <si>
    <t>LM.12_24B.46</t>
  </si>
  <si>
    <t>LM.12_24B.45</t>
  </si>
  <si>
    <t>LM.12_24B.0C</t>
  </si>
  <si>
    <t>LM.12_24B.87</t>
  </si>
  <si>
    <t>LM.12_24B.CP</t>
  </si>
  <si>
    <t>LM.12_24B.35</t>
  </si>
  <si>
    <t>LM.12_24B.33</t>
  </si>
  <si>
    <t>LM.12_24B.54</t>
  </si>
  <si>
    <t>LM.12_24B.JB</t>
  </si>
  <si>
    <t>LM.12_24B.51</t>
  </si>
  <si>
    <t>LM.12_24B.NS</t>
  </si>
  <si>
    <t>LM.12_24B.86</t>
  </si>
  <si>
    <t>LM.12_24B.36</t>
  </si>
  <si>
    <t>LM.12_24B.2F</t>
  </si>
  <si>
    <t>LM.12_24B.90</t>
  </si>
  <si>
    <t>LM.12_24B.27</t>
  </si>
  <si>
    <t>LM.12_24B.61</t>
  </si>
  <si>
    <t>LM.12_24B.81</t>
  </si>
  <si>
    <t>LM.12_24B.SO</t>
  </si>
  <si>
    <t>LM.12_24B.SP</t>
  </si>
  <si>
    <t>LM.12_24B.T5</t>
  </si>
  <si>
    <t>LM.12_24B.0S</t>
  </si>
  <si>
    <t>LM.12_24B.52</t>
  </si>
  <si>
    <t>LM.12_24B.77</t>
  </si>
  <si>
    <t>LM.12_24B.37</t>
  </si>
  <si>
    <t>LM.12_24B.2A</t>
  </si>
  <si>
    <t>LM.12_24B.T8</t>
  </si>
  <si>
    <t>LM.12_24B.1Q</t>
  </si>
  <si>
    <t>LM.12_24B.2Q</t>
  </si>
  <si>
    <t>LM.12_24B.NM</t>
  </si>
  <si>
    <t>LM.12_24B.0F</t>
  </si>
  <si>
    <t>LM.12_24B.MC</t>
  </si>
  <si>
    <t>LM.12_24B.0P</t>
  </si>
  <si>
    <t>LM.12_24B.T9</t>
  </si>
  <si>
    <t>LM.12_26B.AO</t>
  </si>
  <si>
    <t>LM.12_26B.0G</t>
  </si>
  <si>
    <t>LM.12_26B.BG</t>
  </si>
  <si>
    <t>LM.12_26B.0R</t>
  </si>
  <si>
    <t>LM.12_26B.89</t>
  </si>
  <si>
    <t>LM.12_26B.32</t>
  </si>
  <si>
    <t>LM.12_26B.80</t>
  </si>
  <si>
    <t>LM.12_26B.46</t>
  </si>
  <si>
    <t>LM.12_26B.45</t>
  </si>
  <si>
    <t>LM.12_26B.0C</t>
  </si>
  <si>
    <t>LM.12_26B.87</t>
  </si>
  <si>
    <t>LM.12_26B.CP</t>
  </si>
  <si>
    <t>LM.12_26B.35</t>
  </si>
  <si>
    <t>LM.12_26B.33</t>
  </si>
  <si>
    <t>LM.12_26B.54</t>
  </si>
  <si>
    <t>LM.12_26B.JB</t>
  </si>
  <si>
    <t>LM.12_26B.51</t>
  </si>
  <si>
    <t>LM.12_26B.NS</t>
  </si>
  <si>
    <t>LM.12_26B.86</t>
  </si>
  <si>
    <t>LM.12_26B.36</t>
  </si>
  <si>
    <t>LM.12_26B.2F</t>
  </si>
  <si>
    <t>LM.12_26B.90</t>
  </si>
  <si>
    <t>LM.12_26B.27</t>
  </si>
  <si>
    <t>LM.12_26B.61</t>
  </si>
  <si>
    <t>LM.12_26B.81</t>
  </si>
  <si>
    <t>LM.12_26B.SO</t>
  </si>
  <si>
    <t>LM.12_26B.SP</t>
  </si>
  <si>
    <t>LM.12_26B.T5</t>
  </si>
  <si>
    <t>LM.12_26B.0S</t>
  </si>
  <si>
    <t>LM.12_26B.52</t>
  </si>
  <si>
    <t>LM.12_26B.77</t>
  </si>
  <si>
    <t>LM.12_26B.37</t>
  </si>
  <si>
    <t>LM.12_26B.2A</t>
  </si>
  <si>
    <t>LM.12_26B.T8</t>
  </si>
  <si>
    <t>LM.12_26B.1Q</t>
  </si>
  <si>
    <t>LM.12_26B.2Q</t>
  </si>
  <si>
    <t>LM.12_26B.NM</t>
  </si>
  <si>
    <t>LM.12_26B.0F</t>
  </si>
  <si>
    <t>LM.12_26B.MC</t>
  </si>
  <si>
    <t>LM.12_26B.0P</t>
  </si>
  <si>
    <t>LM.12_26B.T9</t>
  </si>
  <si>
    <t>LM.13_14F.AO</t>
  </si>
  <si>
    <t>LM.13_14F.0G</t>
  </si>
  <si>
    <t>LM.13_14F.BG</t>
  </si>
  <si>
    <t>LM.13_14F.0R</t>
  </si>
  <si>
    <t>LM.13_14F.89</t>
  </si>
  <si>
    <t>LM.13_14F.32</t>
  </si>
  <si>
    <t>LM.13_14F.80</t>
  </si>
  <si>
    <t>LM.13_14F.46</t>
  </si>
  <si>
    <t>LM.13_14F.45</t>
  </si>
  <si>
    <t>LM.13_14F.0C</t>
  </si>
  <si>
    <t>LM.13_14F.87</t>
  </si>
  <si>
    <t>LM.13_14F.CP</t>
  </si>
  <si>
    <t>LM.13_14F.35</t>
  </si>
  <si>
    <t>LM.13_14F.33</t>
  </si>
  <si>
    <t>LM.13_14F.54</t>
  </si>
  <si>
    <t>LM.13_14F.JB</t>
  </si>
  <si>
    <t>LM.13_14F.51</t>
  </si>
  <si>
    <t>LM.13_14F.NS</t>
  </si>
  <si>
    <t>LM.13_14F.86</t>
  </si>
  <si>
    <t>LM.13_14F.36</t>
  </si>
  <si>
    <t>LM.13_14F.2F</t>
  </si>
  <si>
    <t>LM.13_14F.90</t>
  </si>
  <si>
    <t>LM.13_14F.27</t>
  </si>
  <si>
    <t>LM.13_14F.61</t>
  </si>
  <si>
    <t>LM.13_14F.81</t>
  </si>
  <si>
    <t>LM.13_14F.SO</t>
  </si>
  <si>
    <t>LM.13_14F.SP</t>
  </si>
  <si>
    <t>LM.13_14F.1V</t>
  </si>
  <si>
    <t>LM.13_14F.T5</t>
  </si>
  <si>
    <t>LM.13_14F.0S</t>
  </si>
  <si>
    <t>LM.13_14F.52</t>
  </si>
  <si>
    <t>LM.13_14F.77</t>
  </si>
  <si>
    <t>LM.13_14F.37</t>
  </si>
  <si>
    <t>LM.13_14F.2A</t>
  </si>
  <si>
    <t>LM.13_14F.T8</t>
  </si>
  <si>
    <t>LM.13_14F.1Q</t>
  </si>
  <si>
    <t>LM.13_14F.2Q</t>
  </si>
  <si>
    <t>LM.13_14F.NM</t>
  </si>
  <si>
    <t>LM.13_14F.0F</t>
  </si>
  <si>
    <t>LM.13_14F.MC</t>
  </si>
  <si>
    <t>LM.13_14F.0P</t>
  </si>
  <si>
    <t>LM.13_14F.T9</t>
  </si>
  <si>
    <t>LM.13_14T.AO</t>
  </si>
  <si>
    <t>LM.13_14T.0G</t>
  </si>
  <si>
    <t>LM.13_14T.BG</t>
  </si>
  <si>
    <t>LM.13_14T.0R</t>
  </si>
  <si>
    <t>LM.13_14T.89</t>
  </si>
  <si>
    <t>LM.13_14T.32</t>
  </si>
  <si>
    <t>LM.13_14T.80</t>
  </si>
  <si>
    <t>LM.13_14T.46</t>
  </si>
  <si>
    <t>LM.13_14T.45</t>
  </si>
  <si>
    <t>LM.13_14T.0C</t>
  </si>
  <si>
    <t>LM.13_14T.87</t>
  </si>
  <si>
    <t>LM.13_14T.CP</t>
  </si>
  <si>
    <t>LM.13_14T.35</t>
  </si>
  <si>
    <t>LM.13_14T.33</t>
  </si>
  <si>
    <t>LM.13_14T.54</t>
  </si>
  <si>
    <t>LM.13_14T.JB</t>
  </si>
  <si>
    <t>LM.13_14T.51</t>
  </si>
  <si>
    <t>LM.13_14T.NS</t>
  </si>
  <si>
    <t>LM.13_14T.86</t>
  </si>
  <si>
    <t>LM.13_14T.36</t>
  </si>
  <si>
    <t>LM.13_14T.2F</t>
  </si>
  <si>
    <t>LM.13_14T.90</t>
  </si>
  <si>
    <t>LM.13_14T.27</t>
  </si>
  <si>
    <t>LM.13_14T.61</t>
  </si>
  <si>
    <t>LM.13_14T.81</t>
  </si>
  <si>
    <t>LM.13_14T.SO</t>
  </si>
  <si>
    <t>LM.13_14T.SP</t>
  </si>
  <si>
    <t>LM.13_14T.1V</t>
  </si>
  <si>
    <t>LM.13_14T.T5</t>
  </si>
  <si>
    <t>LM.13_14T.0S</t>
  </si>
  <si>
    <t>LM.13_14T.52</t>
  </si>
  <si>
    <t>LM.13_14T.77</t>
  </si>
  <si>
    <t>LM.13_14T.37</t>
  </si>
  <si>
    <t>LM.13_14T.2A</t>
  </si>
  <si>
    <t>LM.13_14T.T8</t>
  </si>
  <si>
    <t>LM.13_14T.1Q</t>
  </si>
  <si>
    <t>LM.13_14T.2Q</t>
  </si>
  <si>
    <t>LM.13_14T.NM</t>
  </si>
  <si>
    <t>LM.13_14T.0F</t>
  </si>
  <si>
    <t>LM.13_14T.MC</t>
  </si>
  <si>
    <t>LM.13_14T.0P</t>
  </si>
  <si>
    <t>LM.13_14T.T9</t>
  </si>
  <si>
    <t>LM.13_15F.AO</t>
  </si>
  <si>
    <t>LM.13_15F.0G</t>
  </si>
  <si>
    <t>LM.13_15F.BG</t>
  </si>
  <si>
    <t>LM.13_15F.0R</t>
  </si>
  <si>
    <t>LM.13_15F.89</t>
  </si>
  <si>
    <t>LM.13_15F.32</t>
  </si>
  <si>
    <t>LM.13_15F.80</t>
  </si>
  <si>
    <t>LM.13_15F.46</t>
  </si>
  <si>
    <t>LM.13_15F.45</t>
  </si>
  <si>
    <t>LM.13_15F.0C</t>
  </si>
  <si>
    <t>LM.13_15F.87</t>
  </si>
  <si>
    <t>LM.13_15F.CP</t>
  </si>
  <si>
    <t>LM.13_15F.35</t>
  </si>
  <si>
    <t>LM.13_15F.33</t>
  </si>
  <si>
    <t>LM.13_15F.54</t>
  </si>
  <si>
    <t>LM.13_15F.JB</t>
  </si>
  <si>
    <t>LM.13_15F.51</t>
  </si>
  <si>
    <t>LM.13_15F.NS</t>
  </si>
  <si>
    <t>LM.13_15F.86</t>
  </si>
  <si>
    <t>LM.13_15F.36</t>
  </si>
  <si>
    <t>LM.13_15F.2F</t>
  </si>
  <si>
    <t>LM.13_15F.90</t>
  </si>
  <si>
    <t>LM.13_15F.27</t>
  </si>
  <si>
    <t>LM.13_15F.61</t>
  </si>
  <si>
    <t>LM.13_15F.81</t>
  </si>
  <si>
    <t>LM.13_15F.SO</t>
  </si>
  <si>
    <t>LM.13_15F.SP</t>
  </si>
  <si>
    <t>LM.13_15F.1V</t>
  </si>
  <si>
    <t>LM.13_15F.T5</t>
  </si>
  <si>
    <t>LM.13_15F.0S</t>
  </si>
  <si>
    <t>LM.13_15F.52</t>
  </si>
  <si>
    <t>LM.13_15F.77</t>
  </si>
  <si>
    <t>LM.13_15F.37</t>
  </si>
  <si>
    <t>LM.13_15F.2A</t>
  </si>
  <si>
    <t>LM.13_15F.T8</t>
  </si>
  <si>
    <t>LM.13_15F.1Q</t>
  </si>
  <si>
    <t>LM.13_15F.2Q</t>
  </si>
  <si>
    <t>LM.13_15F.NM</t>
  </si>
  <si>
    <t>LM.13_15F.0F</t>
  </si>
  <si>
    <t>LM.13_15F.MC</t>
  </si>
  <si>
    <t>LM.13_15F.0P</t>
  </si>
  <si>
    <t>LM.13_15F.T9</t>
  </si>
  <si>
    <t>LM.13_15T.AO</t>
  </si>
  <si>
    <t>LM.13_15T.0G</t>
  </si>
  <si>
    <t>LM.13_15T.BG</t>
  </si>
  <si>
    <t>LM.13_15T.0R</t>
  </si>
  <si>
    <t>LM.13_15T.89</t>
  </si>
  <si>
    <t>LM.13_15T.32</t>
  </si>
  <si>
    <t>LM.13_15T.80</t>
  </si>
  <si>
    <t>LM.13_15T.46</t>
  </si>
  <si>
    <t>LM.13_15T.45</t>
  </si>
  <si>
    <t>LM.13_15T.0C</t>
  </si>
  <si>
    <t>LM.13_15T.87</t>
  </si>
  <si>
    <t>LM.13_15T.CP</t>
  </si>
  <si>
    <t>LM.13_15T.35</t>
  </si>
  <si>
    <t>LM.13_15T.33</t>
  </si>
  <si>
    <t>LM.13_15T.54</t>
  </si>
  <si>
    <t>LM.13_15T.JB</t>
  </si>
  <si>
    <t>LM.13_15T.51</t>
  </si>
  <si>
    <t>LM.13_15T.NS</t>
  </si>
  <si>
    <t>LM.13_15T.86</t>
  </si>
  <si>
    <t>LM.13_15T.36</t>
  </si>
  <si>
    <t>LM.13_15T.2F</t>
  </si>
  <si>
    <t>LM.13_15T.90</t>
  </si>
  <si>
    <t>LM.13_15T.27</t>
  </si>
  <si>
    <t>LM.13_15T.61</t>
  </si>
  <si>
    <t>LM.13_15T.81</t>
  </si>
  <si>
    <t>LM.13_15T.SO</t>
  </si>
  <si>
    <t>LM.13_15T.SP</t>
  </si>
  <si>
    <t>LM.13_15T.1V</t>
  </si>
  <si>
    <t>LM.13_15T.T5</t>
  </si>
  <si>
    <t>LM.13_15T.0S</t>
  </si>
  <si>
    <t>LM.13_15T.52</t>
  </si>
  <si>
    <t>LM.13_15T.77</t>
  </si>
  <si>
    <t>LM.13_15T.37</t>
  </si>
  <si>
    <t>LM.13_15T.2A</t>
  </si>
  <si>
    <t>LM.13_15T.T8</t>
  </si>
  <si>
    <t>LM.13_15T.1Q</t>
  </si>
  <si>
    <t>LM.13_15T.2Q</t>
  </si>
  <si>
    <t>LM.13_15T.NM</t>
  </si>
  <si>
    <t>LM.13_15T.0F</t>
  </si>
  <si>
    <t>LM.13_15T.MC</t>
  </si>
  <si>
    <t>LM.13_15T.0P</t>
  </si>
  <si>
    <t>LM.13_15T.T9</t>
  </si>
  <si>
    <t>LM.13_16F.AO</t>
  </si>
  <si>
    <t>LM.13_16F.0G</t>
  </si>
  <si>
    <t>LM.13_16F.BG</t>
  </si>
  <si>
    <t>LM.13_16F.0R</t>
  </si>
  <si>
    <t>LM.13_16F.89</t>
  </si>
  <si>
    <t>LM.13_16F.32</t>
  </si>
  <si>
    <t>LM.13_16F.80</t>
  </si>
  <si>
    <t>LM.13_16F.46</t>
  </si>
  <si>
    <t>LM.13_16F.45</t>
  </si>
  <si>
    <t>LM.13_16F.0C</t>
  </si>
  <si>
    <t>LM.13_16F.87</t>
  </si>
  <si>
    <t>LM.13_16F.CP</t>
  </si>
  <si>
    <t>LM.13_16F.35</t>
  </si>
  <si>
    <t>LM.13_16F.33</t>
  </si>
  <si>
    <t>LM.13_16F.54</t>
  </si>
  <si>
    <t>LM.13_16F.JB</t>
  </si>
  <si>
    <t>LM.13_16F.51</t>
  </si>
  <si>
    <t>LM.13_16F.NS</t>
  </si>
  <si>
    <t>LM.13_16F.86</t>
  </si>
  <si>
    <t>LM.13_16F.36</t>
  </si>
  <si>
    <t>LM.13_16F.2F</t>
  </si>
  <si>
    <t>LM.13_16F.90</t>
  </si>
  <si>
    <t>LM.13_16F.27</t>
  </si>
  <si>
    <t>LM.13_16F.61</t>
  </si>
  <si>
    <t>LM.13_16F.81</t>
  </si>
  <si>
    <t>LM.13_16F.SO</t>
  </si>
  <si>
    <t>LM.13_16F.SP</t>
  </si>
  <si>
    <t>LM.13_16F.1V</t>
  </si>
  <si>
    <t>LM.13_16F.T5</t>
  </si>
  <si>
    <t>LM.13_16F.0S</t>
  </si>
  <si>
    <t>LM.13_16F.52</t>
  </si>
  <si>
    <t>LM.13_16F.77</t>
  </si>
  <si>
    <t>LM.13_16F.37</t>
  </si>
  <si>
    <t>LM.13_16F.2A</t>
  </si>
  <si>
    <t>LM.13_16F.T8</t>
  </si>
  <si>
    <t>LM.13_16F.1Q</t>
  </si>
  <si>
    <t>LM.13_16F.2Q</t>
  </si>
  <si>
    <t>LM.13_16F.NM</t>
  </si>
  <si>
    <t>LM.13_16F.0F</t>
  </si>
  <si>
    <t>LM.13_16F.MC</t>
  </si>
  <si>
    <t>LM.13_16F.0P</t>
  </si>
  <si>
    <t>LM.13_16F.T9</t>
  </si>
  <si>
    <t>LM.13_16T.AO</t>
  </si>
  <si>
    <t>LM.13_16T.0G</t>
  </si>
  <si>
    <t>LM.13_16T.BG</t>
  </si>
  <si>
    <t>LM.13_16T.0R</t>
  </si>
  <si>
    <t>LM.13_16T.89</t>
  </si>
  <si>
    <t>LM.13_16T.32</t>
  </si>
  <si>
    <t>LM.13_16T.80</t>
  </si>
  <si>
    <t>LM.13_16T.46</t>
  </si>
  <si>
    <t>LM.13_16T.45</t>
  </si>
  <si>
    <t>LM.13_16T.0C</t>
  </si>
  <si>
    <t>LM.13_16T.87</t>
  </si>
  <si>
    <t>LM.13_16T.CP</t>
  </si>
  <si>
    <t>LM.13_16T.35</t>
  </si>
  <si>
    <t>LM.13_16T.33</t>
  </si>
  <si>
    <t>LM.13_16T.54</t>
  </si>
  <si>
    <t>LM.13_16T.JB</t>
  </si>
  <si>
    <t>LM.13_16T.51</t>
  </si>
  <si>
    <t>LM.13_16T.NS</t>
  </si>
  <si>
    <t>LM.13_16T.86</t>
  </si>
  <si>
    <t>LM.13_16T.36</t>
  </si>
  <si>
    <t>LM.13_16T.2F</t>
  </si>
  <si>
    <t>LM.13_16T.90</t>
  </si>
  <si>
    <t>LM.13_16T.27</t>
  </si>
  <si>
    <t>LM.13_16T.61</t>
  </si>
  <si>
    <t>LM.13_16T.81</t>
  </si>
  <si>
    <t>LM.13_16T.SO</t>
  </si>
  <si>
    <t>LM.13_16T.SP</t>
  </si>
  <si>
    <t>LM.13_16T.1V</t>
  </si>
  <si>
    <t>LM.13_16T.T5</t>
  </si>
  <si>
    <t>LM.13_16T.0S</t>
  </si>
  <si>
    <t>LM.13_16T.52</t>
  </si>
  <si>
    <t>LM.13_16T.77</t>
  </si>
  <si>
    <t>LM.13_16T.37</t>
  </si>
  <si>
    <t>LM.13_16T.2A</t>
  </si>
  <si>
    <t>LM.13_16T.T8</t>
  </si>
  <si>
    <t>LM.13_16T.1Q</t>
  </si>
  <si>
    <t>LM.13_16T.2Q</t>
  </si>
  <si>
    <t>LM.13_16T.NM</t>
  </si>
  <si>
    <t>LM.13_16T.0F</t>
  </si>
  <si>
    <t>LM.13_16T.MC</t>
  </si>
  <si>
    <t>LM.13_16T.0P</t>
  </si>
  <si>
    <t>LM.13_16T.T9</t>
  </si>
  <si>
    <t>LM.14_14F.AO</t>
  </si>
  <si>
    <t>LM.14_14F.0G</t>
  </si>
  <si>
    <t>LM.14_14F.BG</t>
  </si>
  <si>
    <t>LM.14_14F.0R</t>
  </si>
  <si>
    <t>LM.14_14F.89</t>
  </si>
  <si>
    <t>LM.14_14F.32</t>
  </si>
  <si>
    <t>LM.14_14F.80</t>
  </si>
  <si>
    <t>LM.14_14F.46</t>
  </si>
  <si>
    <t>LM.14_14F.45</t>
  </si>
  <si>
    <t>LM.14_14F.0C</t>
  </si>
  <si>
    <t>LM.14_14F.87</t>
  </si>
  <si>
    <t>LM.14_14F.CP</t>
  </si>
  <si>
    <t>LM.14_14F.35</t>
  </si>
  <si>
    <t>LM.14_14F.33</t>
  </si>
  <si>
    <t>LM.14_14F.54</t>
  </si>
  <si>
    <t>LM.14_14F.JB</t>
  </si>
  <si>
    <t>LM.14_14F.51</t>
  </si>
  <si>
    <t>LM.14_14F.NS</t>
  </si>
  <si>
    <t>LM.14_14F.86</t>
  </si>
  <si>
    <t>LM.14_14F.36</t>
  </si>
  <si>
    <t>LM.14_14F.2F</t>
  </si>
  <si>
    <t>LM.14_14F.90</t>
  </si>
  <si>
    <t>LM.14_14F.27</t>
  </si>
  <si>
    <t>LM.14_14F.61</t>
  </si>
  <si>
    <t>LM.14_14F.81</t>
  </si>
  <si>
    <t>LM.14_14F.SO</t>
  </si>
  <si>
    <t>LM.14_14F.SP</t>
  </si>
  <si>
    <t>LM.14_14F.1V</t>
  </si>
  <si>
    <t>LM.14_14F.T5</t>
  </si>
  <si>
    <t>LM.14_14F.0S</t>
  </si>
  <si>
    <t>LM.14_14F.52</t>
  </si>
  <si>
    <t>LM.14_14F.77</t>
  </si>
  <si>
    <t>LM.14_14F.37</t>
  </si>
  <si>
    <t>LM.14_14F.2A</t>
  </si>
  <si>
    <t>LM.14_14F.T8</t>
  </si>
  <si>
    <t>LM.14_14F.1Q</t>
  </si>
  <si>
    <t>LM.14_14F.2Q</t>
  </si>
  <si>
    <t>LM.14_14F.NM</t>
  </si>
  <si>
    <t>LM.14_14F.0F</t>
  </si>
  <si>
    <t>LM.14_14F.MC</t>
  </si>
  <si>
    <t>LM.14_14F.0P</t>
  </si>
  <si>
    <t>LM.14_14F.T9</t>
  </si>
  <si>
    <t>LM.14_14T.AO</t>
  </si>
  <si>
    <t>LM.14_14T.0G</t>
  </si>
  <si>
    <t>LM.14_14T.BG</t>
  </si>
  <si>
    <t>LM.14_14T.0R</t>
  </si>
  <si>
    <t>LM.14_14T.89</t>
  </si>
  <si>
    <t>LM.14_14T.32</t>
  </si>
  <si>
    <t>LM.14_14T.80</t>
  </si>
  <si>
    <t>LM.14_14T.46</t>
  </si>
  <si>
    <t>LM.14_14T.45</t>
  </si>
  <si>
    <t>LM.14_14T.0C</t>
  </si>
  <si>
    <t>LM.14_14T.87</t>
  </si>
  <si>
    <t>LM.14_14T.CP</t>
  </si>
  <si>
    <t>LM.14_14T.35</t>
  </si>
  <si>
    <t>LM.14_14T.33</t>
  </si>
  <si>
    <t>LM.14_14T.54</t>
  </si>
  <si>
    <t>LM.14_14T.JB</t>
  </si>
  <si>
    <t>LM.14_14T.51</t>
  </si>
  <si>
    <t>LM.14_14T.NS</t>
  </si>
  <si>
    <t>LM.14_14T.86</t>
  </si>
  <si>
    <t>LM.14_14T.36</t>
  </si>
  <si>
    <t>LM.14_14T.2F</t>
  </si>
  <si>
    <t>LM.14_14T.90</t>
  </si>
  <si>
    <t>LM.14_14T.27</t>
  </si>
  <si>
    <t>LM.14_14T.61</t>
  </si>
  <si>
    <t>LM.14_14T.81</t>
  </si>
  <si>
    <t>LM.14_14T.SO</t>
  </si>
  <si>
    <t>LM.14_14T.SP</t>
  </si>
  <si>
    <t>LM.14_14T.1V</t>
  </si>
  <si>
    <t>LM.14_14T.T5</t>
  </si>
  <si>
    <t>LM.14_14T.0S</t>
  </si>
  <si>
    <t>LM.14_14T.52</t>
  </si>
  <si>
    <t>LM.14_14T.77</t>
  </si>
  <si>
    <t>LM.14_14T.37</t>
  </si>
  <si>
    <t>LM.14_14T.2A</t>
  </si>
  <si>
    <t>LM.14_14T.T8</t>
  </si>
  <si>
    <t>LM.14_14T.1Q</t>
  </si>
  <si>
    <t>LM.14_14T.2Q</t>
  </si>
  <si>
    <t>LM.14_14T.NM</t>
  </si>
  <si>
    <t>LM.14_14T.0F</t>
  </si>
  <si>
    <t>LM.14_14T.MC</t>
  </si>
  <si>
    <t>LM.14_14T.0P</t>
  </si>
  <si>
    <t>LM.14_14T.T9</t>
  </si>
  <si>
    <t>LM.14_15F.AO</t>
  </si>
  <si>
    <t>LM.14_15F.0G</t>
  </si>
  <si>
    <t>LM.14_15F.BG</t>
  </si>
  <si>
    <t>LM.14_15F.0R</t>
  </si>
  <si>
    <t>LM.14_15F.89</t>
  </si>
  <si>
    <t>LM.14_15F.32</t>
  </si>
  <si>
    <t>LM.14_15F.80</t>
  </si>
  <si>
    <t>LM.14_15F.46</t>
  </si>
  <si>
    <t>LM.14_15F.45</t>
  </si>
  <si>
    <t>LM.14_15F.0C</t>
  </si>
  <si>
    <t>LM.14_15F.87</t>
  </si>
  <si>
    <t>LM.14_15F.CP</t>
  </si>
  <si>
    <t>LM.14_15F.35</t>
  </si>
  <si>
    <t>LM.14_15F.33</t>
  </si>
  <si>
    <t>LM.14_15F.54</t>
  </si>
  <si>
    <t>LM.14_15F.JB</t>
  </si>
  <si>
    <t>LM.14_15F.51</t>
  </si>
  <si>
    <t>LM.14_15F.NS</t>
  </si>
  <si>
    <t>LM.14_15F.86</t>
  </si>
  <si>
    <t>LM.14_15F.36</t>
  </si>
  <si>
    <t>LM.14_15F.2F</t>
  </si>
  <si>
    <t>LM.14_15F.90</t>
  </si>
  <si>
    <t>LM.14_15F.27</t>
  </si>
  <si>
    <t>LM.14_15F.61</t>
  </si>
  <si>
    <t>LM.14_15F.81</t>
  </si>
  <si>
    <t>LM.14_15F.SO</t>
  </si>
  <si>
    <t>LM.14_15F.SP</t>
  </si>
  <si>
    <t>LM.14_15F.1V</t>
  </si>
  <si>
    <t>LM.14_15F.T5</t>
  </si>
  <si>
    <t>LM.14_15F.0S</t>
  </si>
  <si>
    <t>LM.14_15F.52</t>
  </si>
  <si>
    <t>LM.14_15F.77</t>
  </si>
  <si>
    <t>LM.14_15F.37</t>
  </si>
  <si>
    <t>LM.14_15F.2A</t>
  </si>
  <si>
    <t>LM.14_15F.T8</t>
  </si>
  <si>
    <t>LM.14_15F.1Q</t>
  </si>
  <si>
    <t>LM.14_15F.2Q</t>
  </si>
  <si>
    <t>LM.14_15F.NM</t>
  </si>
  <si>
    <t>LM.14_15F.0F</t>
  </si>
  <si>
    <t>LM.14_15F.MC</t>
  </si>
  <si>
    <t>LM.14_15F.0P</t>
  </si>
  <si>
    <t>LM.14_15F.T9</t>
  </si>
  <si>
    <t>LM.14_15T.AO</t>
  </si>
  <si>
    <t>LM.14_15T.0G</t>
  </si>
  <si>
    <t>LM.14_15T.BG</t>
  </si>
  <si>
    <t>LM.14_15T.0R</t>
  </si>
  <si>
    <t>LM.14_15T.89</t>
  </si>
  <si>
    <t>LM.14_15T.32</t>
  </si>
  <si>
    <t>LM.14_15T.80</t>
  </si>
  <si>
    <t>LM.14_15T.46</t>
  </si>
  <si>
    <t>LM.14_15T.45</t>
  </si>
  <si>
    <t>LM.14_15T.0C</t>
  </si>
  <si>
    <t>LM.14_15T.87</t>
  </si>
  <si>
    <t>LM.14_15T.CP</t>
  </si>
  <si>
    <t>LM.14_15T.35</t>
  </si>
  <si>
    <t>LM.14_15T.33</t>
  </si>
  <si>
    <t>LM.14_15T.54</t>
  </si>
  <si>
    <t>LM.14_15T.JB</t>
  </si>
  <si>
    <t>LM.14_15T.51</t>
  </si>
  <si>
    <t>LM.14_15T.NS</t>
  </si>
  <si>
    <t>LM.14_15T.86</t>
  </si>
  <si>
    <t>LM.14_15T.36</t>
  </si>
  <si>
    <t>LM.14_15T.2F</t>
  </si>
  <si>
    <t>LM.14_15T.90</t>
  </si>
  <si>
    <t>LM.14_15T.27</t>
  </si>
  <si>
    <t>LM.14_15T.61</t>
  </si>
  <si>
    <t>LM.14_15T.81</t>
  </si>
  <si>
    <t>LM.14_15T.SO</t>
  </si>
  <si>
    <t>LM.14_15T.SP</t>
  </si>
  <si>
    <t>LM.14_15T.1V</t>
  </si>
  <si>
    <t>LM.14_15T.T5</t>
  </si>
  <si>
    <t>LM.14_15T.0S</t>
  </si>
  <si>
    <t>LM.14_15T.52</t>
  </si>
  <si>
    <t>LM.14_15T.77</t>
  </si>
  <si>
    <t>LM.14_15T.37</t>
  </si>
  <si>
    <t>LM.14_15T.2A</t>
  </si>
  <si>
    <t>LM.14_15T.T8</t>
  </si>
  <si>
    <t>LM.14_15T.1Q</t>
  </si>
  <si>
    <t>LM.14_15T.2Q</t>
  </si>
  <si>
    <t>LM.14_15T.NM</t>
  </si>
  <si>
    <t>LM.14_15T.0F</t>
  </si>
  <si>
    <t>LM.14_15T.MC</t>
  </si>
  <si>
    <t>LM.14_15T.0P</t>
  </si>
  <si>
    <t>LM.14_15T.T9</t>
  </si>
  <si>
    <t>LM.14_16F.AO</t>
  </si>
  <si>
    <t>LM.14_16F.0G</t>
  </si>
  <si>
    <t>LM.14_16F.BG</t>
  </si>
  <si>
    <t>LM.14_16F.0R</t>
  </si>
  <si>
    <t>LM.14_16F.89</t>
  </si>
  <si>
    <t>LM.14_16F.32</t>
  </si>
  <si>
    <t>LM.14_16F.80</t>
  </si>
  <si>
    <t>LM.14_16F.46</t>
  </si>
  <si>
    <t>LM.14_16F.45</t>
  </si>
  <si>
    <t>LM.14_16F.0C</t>
  </si>
  <si>
    <t>LM.14_16F.87</t>
  </si>
  <si>
    <t>LM.14_16F.CP</t>
  </si>
  <si>
    <t>LM.14_16F.35</t>
  </si>
  <si>
    <t>LM.14_16F.33</t>
  </si>
  <si>
    <t>LM.14_16F.54</t>
  </si>
  <si>
    <t>LM.14_16F.JB</t>
  </si>
  <si>
    <t>LM.14_16F.51</t>
  </si>
  <si>
    <t>LM.14_16F.NS</t>
  </si>
  <si>
    <t>LM.14_16F.86</t>
  </si>
  <si>
    <t>LM.14_16F.36</t>
  </si>
  <si>
    <t>LM.14_16F.2F</t>
  </si>
  <si>
    <t>LM.14_16F.90</t>
  </si>
  <si>
    <t>LM.14_16F.27</t>
  </si>
  <si>
    <t>LM.14_16F.61</t>
  </si>
  <si>
    <t>LM.14_16F.81</t>
  </si>
  <si>
    <t>LM.14_16F.SO</t>
  </si>
  <si>
    <t>LM.14_16F.SP</t>
  </si>
  <si>
    <t>LM.14_16F.1V</t>
  </si>
  <si>
    <t>LM.14_16F.T5</t>
  </si>
  <si>
    <t>LM.14_16F.0S</t>
  </si>
  <si>
    <t>LM.14_16F.52</t>
  </si>
  <si>
    <t>LM.14_16F.77</t>
  </si>
  <si>
    <t>LM.14_16F.37</t>
  </si>
  <si>
    <t>LM.14_16F.2A</t>
  </si>
  <si>
    <t>LM.14_16F.T8</t>
  </si>
  <si>
    <t>LM.14_16F.1Q</t>
  </si>
  <si>
    <t>LM.14_16F.2Q</t>
  </si>
  <si>
    <t>LM.14_16F.NM</t>
  </si>
  <si>
    <t>LM.14_16F.0F</t>
  </si>
  <si>
    <t>LM.14_16F.MC</t>
  </si>
  <si>
    <t>LM.14_16F.0P</t>
  </si>
  <si>
    <t>LM.14_16F.T9</t>
  </si>
  <si>
    <t>LM.14_16T.AO</t>
  </si>
  <si>
    <t>LM.14_16T.0G</t>
  </si>
  <si>
    <t>LM.14_16T.BG</t>
  </si>
  <si>
    <t>LM.14_16T.0R</t>
  </si>
  <si>
    <t>LM.14_16T.89</t>
  </si>
  <si>
    <t>LM.14_16T.32</t>
  </si>
  <si>
    <t>LM.14_16T.80</t>
  </si>
  <si>
    <t>LM.14_16T.46</t>
  </si>
  <si>
    <t>LM.14_16T.45</t>
  </si>
  <si>
    <t>LM.14_16T.0C</t>
  </si>
  <si>
    <t>LM.14_16T.87</t>
  </si>
  <si>
    <t>LM.14_16T.CP</t>
  </si>
  <si>
    <t>LM.14_16T.35</t>
  </si>
  <si>
    <t>LM.14_16T.33</t>
  </si>
  <si>
    <t>LM.14_16T.54</t>
  </si>
  <si>
    <t>LM.14_16T.JB</t>
  </si>
  <si>
    <t>LM.14_16T.51</t>
  </si>
  <si>
    <t>LM.14_16T.NS</t>
  </si>
  <si>
    <t>LM.14_16T.86</t>
  </si>
  <si>
    <t>LM.14_16T.36</t>
  </si>
  <si>
    <t>LM.14_16T.2F</t>
  </si>
  <si>
    <t>LM.14_16T.90</t>
  </si>
  <si>
    <t>LM.14_16T.27</t>
  </si>
  <si>
    <t>LM.14_16T.61</t>
  </si>
  <si>
    <t>LM.14_16T.81</t>
  </si>
  <si>
    <t>LM.14_16T.SO</t>
  </si>
  <si>
    <t>LM.14_16T.SP</t>
  </si>
  <si>
    <t>LM.14_16T.1V</t>
  </si>
  <si>
    <t>LM.14_16T.T5</t>
  </si>
  <si>
    <t>LM.14_16T.0S</t>
  </si>
  <si>
    <t>LM.14_16T.52</t>
  </si>
  <si>
    <t>LM.14_16T.77</t>
  </si>
  <si>
    <t>LM.14_16T.37</t>
  </si>
  <si>
    <t>LM.14_16T.2A</t>
  </si>
  <si>
    <t>LM.14_16T.T8</t>
  </si>
  <si>
    <t>LM.14_16T.1Q</t>
  </si>
  <si>
    <t>LM.14_16T.2Q</t>
  </si>
  <si>
    <t>LM.14_16T.NM</t>
  </si>
  <si>
    <t>LM.14_16T.0F</t>
  </si>
  <si>
    <t>LM.14_16T.MC</t>
  </si>
  <si>
    <t>LM.14_16T.0P</t>
  </si>
  <si>
    <t>LM.14_16T.T9</t>
  </si>
  <si>
    <t>LM.14_18B.AO</t>
  </si>
  <si>
    <t>LM.14_18B.0G</t>
  </si>
  <si>
    <t>LM.14_18B.BG</t>
  </si>
  <si>
    <t>LM.14_18B.0R</t>
  </si>
  <si>
    <t>LM.14_18B.89</t>
  </si>
  <si>
    <t>LM.14_18B.32</t>
  </si>
  <si>
    <t>LM.14_18B.80</t>
  </si>
  <si>
    <t>LM.14_18B.46</t>
  </si>
  <si>
    <t>LM.14_18B.45</t>
  </si>
  <si>
    <t>LM.14_18B.0C</t>
  </si>
  <si>
    <t>LM.14_18B.87</t>
  </si>
  <si>
    <t>LM.14_18B.CP</t>
  </si>
  <si>
    <t>LM.14_18B.35</t>
  </si>
  <si>
    <t>LM.14_18B.33</t>
  </si>
  <si>
    <t>LM.14_18B.54</t>
  </si>
  <si>
    <t>LM.14_18B.JB</t>
  </si>
  <si>
    <t>LM.14_18B.51</t>
  </si>
  <si>
    <t>LM.14_18B.NS</t>
  </si>
  <si>
    <t>LM.14_18B.86</t>
  </si>
  <si>
    <t>LM.14_18B.36</t>
  </si>
  <si>
    <t>LM.14_18B.2F</t>
  </si>
  <si>
    <t>LM.14_18B.90</t>
  </si>
  <si>
    <t>LM.14_18B.27</t>
  </si>
  <si>
    <t>LM.14_18B.61</t>
  </si>
  <si>
    <t>LM.14_18B.81</t>
  </si>
  <si>
    <t>LM.14_18B.SO</t>
  </si>
  <si>
    <t>LM.14_18B.SP</t>
  </si>
  <si>
    <t>LM.14_18B.1V</t>
  </si>
  <si>
    <t>LM.14_18B.T5</t>
  </si>
  <si>
    <t>LM.14_18B.0S</t>
  </si>
  <si>
    <t>LM.14_18B.52</t>
  </si>
  <si>
    <t>LM.14_18B.77</t>
  </si>
  <si>
    <t>LM.14_18B.37</t>
  </si>
  <si>
    <t>LM.14_18B.2A</t>
  </si>
  <si>
    <t>LM.14_18B.T8</t>
  </si>
  <si>
    <t>LM.14_18B.1Q</t>
  </si>
  <si>
    <t>LM.14_18B.2Q</t>
  </si>
  <si>
    <t>LM.14_18B.NM</t>
  </si>
  <si>
    <t>LM.14_18B.0F</t>
  </si>
  <si>
    <t>LM.14_18B.MC</t>
  </si>
  <si>
    <t>LM.14_18B.0P</t>
  </si>
  <si>
    <t>LM.14_18B.T9</t>
  </si>
  <si>
    <t>LM.14_20B.AO</t>
  </si>
  <si>
    <t>LM.14_20B.0G</t>
  </si>
  <si>
    <t>LM.14_20B.BG</t>
  </si>
  <si>
    <t>LM.14_20B.0R</t>
  </si>
  <si>
    <t>LM.14_20B.89</t>
  </si>
  <si>
    <t>LM.14_20B.32</t>
  </si>
  <si>
    <t>LM.14_20B.80</t>
  </si>
  <si>
    <t>LM.14_20B.46</t>
  </si>
  <si>
    <t>LM.14_20B.45</t>
  </si>
  <si>
    <t>LM.14_20B.0C</t>
  </si>
  <si>
    <t>LM.14_20B.87</t>
  </si>
  <si>
    <t>LM.14_20B.CP</t>
  </si>
  <si>
    <t>LM.14_20B.35</t>
  </si>
  <si>
    <t>LM.14_20B.33</t>
  </si>
  <si>
    <t>LM.14_20B.54</t>
  </si>
  <si>
    <t>LM.14_20B.JB</t>
  </si>
  <si>
    <t>LM.14_20B.51</t>
  </si>
  <si>
    <t>LM.14_20B.NS</t>
  </si>
  <si>
    <t>LM.14_20B.86</t>
  </si>
  <si>
    <t>LM.14_20B.36</t>
  </si>
  <si>
    <t>LM.14_20B.2F</t>
  </si>
  <si>
    <t>LM.14_20B.90</t>
  </si>
  <si>
    <t>LM.14_20B.27</t>
  </si>
  <si>
    <t>LM.14_20B.61</t>
  </si>
  <si>
    <t>LM.14_20B.81</t>
  </si>
  <si>
    <t>LM.14_20B.SO</t>
  </si>
  <si>
    <t>LM.14_20B.SP</t>
  </si>
  <si>
    <t>LM.14_20B.1V</t>
  </si>
  <si>
    <t>LM.14_20B.T5</t>
  </si>
  <si>
    <t>LM.14_20B.0S</t>
  </si>
  <si>
    <t>LM.14_20B.52</t>
  </si>
  <si>
    <t>LM.14_20B.77</t>
  </si>
  <si>
    <t>LM.14_20B.37</t>
  </si>
  <si>
    <t>LM.14_20B.2A</t>
  </si>
  <si>
    <t>LM.14_20B.T8</t>
  </si>
  <si>
    <t>LM.14_20B.1Q</t>
  </si>
  <si>
    <t>LM.14_20B.2Q</t>
  </si>
  <si>
    <t>LM.14_20B.NM</t>
  </si>
  <si>
    <t>LM.14_20B.0F</t>
  </si>
  <si>
    <t>LM.14_20B.MC</t>
  </si>
  <si>
    <t>LM.14_20B.0P</t>
  </si>
  <si>
    <t>LM.14_20B.T9</t>
  </si>
  <si>
    <t>LM.14_22B.AO</t>
  </si>
  <si>
    <t>LM.14_22B.0G</t>
  </si>
  <si>
    <t>LM.14_22B.BG</t>
  </si>
  <si>
    <t>LM.14_22B.0R</t>
  </si>
  <si>
    <t>LM.14_22B.89</t>
  </si>
  <si>
    <t>LM.14_22B.32</t>
  </si>
  <si>
    <t>LM.14_22B.80</t>
  </si>
  <si>
    <t>LM.14_22B.46</t>
  </si>
  <si>
    <t>LM.14_22B.45</t>
  </si>
  <si>
    <t>LM.14_22B.0C</t>
  </si>
  <si>
    <t>LM.14_22B.87</t>
  </si>
  <si>
    <t>LM.14_22B.CP</t>
  </si>
  <si>
    <t>LM.14_22B.35</t>
  </si>
  <si>
    <t>LM.14_22B.33</t>
  </si>
  <si>
    <t>LM.14_22B.54</t>
  </si>
  <si>
    <t>LM.14_22B.JB</t>
  </si>
  <si>
    <t>LM.14_22B.51</t>
  </si>
  <si>
    <t>LM.14_22B.NS</t>
  </si>
  <si>
    <t>LM.14_22B.86</t>
  </si>
  <si>
    <t>LM.14_22B.36</t>
  </si>
  <si>
    <t>LM.14_22B.2F</t>
  </si>
  <si>
    <t>LM.14_22B.90</t>
  </si>
  <si>
    <t>LM.14_22B.27</t>
  </si>
  <si>
    <t>LM.14_22B.61</t>
  </si>
  <si>
    <t>LM.14_22B.81</t>
  </si>
  <si>
    <t>LM.14_22B.SO</t>
  </si>
  <si>
    <t>LM.14_22B.SP</t>
  </si>
  <si>
    <t>LM.14_22B.1V</t>
  </si>
  <si>
    <t>LM.14_22B.T5</t>
  </si>
  <si>
    <t>LM.14_22B.0S</t>
  </si>
  <si>
    <t>LM.14_22B.52</t>
  </si>
  <si>
    <t>LM.14_22B.77</t>
  </si>
  <si>
    <t>LM.14_22B.37</t>
  </si>
  <si>
    <t>LM.14_22B.2A</t>
  </si>
  <si>
    <t>LM.14_22B.T8</t>
  </si>
  <si>
    <t>LM.14_22B.1Q</t>
  </si>
  <si>
    <t>LM.14_22B.2Q</t>
  </si>
  <si>
    <t>LM.14_22B.NM</t>
  </si>
  <si>
    <t>LM.14_22B.0F</t>
  </si>
  <si>
    <t>LM.14_22B.MC</t>
  </si>
  <si>
    <t>LM.14_22B.0P</t>
  </si>
  <si>
    <t>LM.14_22B.T9</t>
  </si>
  <si>
    <t>LM.14_24B.AO</t>
  </si>
  <si>
    <t>LM.14_24B.0G</t>
  </si>
  <si>
    <t>LM.14_24B.BG</t>
  </si>
  <si>
    <t>LM.14_24B.0R</t>
  </si>
  <si>
    <t>LM.14_24B.89</t>
  </si>
  <si>
    <t>LM.14_24B.32</t>
  </si>
  <si>
    <t>LM.14_24B.80</t>
  </si>
  <si>
    <t>LM.14_24B.46</t>
  </si>
  <si>
    <t>LM.14_24B.45</t>
  </si>
  <si>
    <t>LM.14_24B.0C</t>
  </si>
  <si>
    <t>LM.14_24B.87</t>
  </si>
  <si>
    <t>LM.14_24B.CP</t>
  </si>
  <si>
    <t>LM.14_24B.35</t>
  </si>
  <si>
    <t>LM.14_24B.33</t>
  </si>
  <si>
    <t>LM.14_24B.54</t>
  </si>
  <si>
    <t>LM.14_24B.JB</t>
  </si>
  <si>
    <t>LM.14_24B.51</t>
  </si>
  <si>
    <t>LM.14_24B.NS</t>
  </si>
  <si>
    <t>LM.14_24B.86</t>
  </si>
  <si>
    <t>LM.14_24B.36</t>
  </si>
  <si>
    <t>LM.14_24B.2F</t>
  </si>
  <si>
    <t>LM.14_24B.90</t>
  </si>
  <si>
    <t>LM.14_24B.27</t>
  </si>
  <si>
    <t>LM.14_24B.61</t>
  </si>
  <si>
    <t>LM.14_24B.81</t>
  </si>
  <si>
    <t>LM.14_24B.SO</t>
  </si>
  <si>
    <t>LM.14_24B.SP</t>
  </si>
  <si>
    <t>LM.14_24B.1V</t>
  </si>
  <si>
    <t>LM.14_24B.T5</t>
  </si>
  <si>
    <t>LM.14_24B.0S</t>
  </si>
  <si>
    <t>LM.14_24B.52</t>
  </si>
  <si>
    <t>LM.14_24B.77</t>
  </si>
  <si>
    <t>LM.14_24B.37</t>
  </si>
  <si>
    <t>LM.14_24B.2A</t>
  </si>
  <si>
    <t>LM.14_24B.T8</t>
  </si>
  <si>
    <t>LM.14_24B.1Q</t>
  </si>
  <si>
    <t>LM.14_24B.2Q</t>
  </si>
  <si>
    <t>LM.14_24B.NM</t>
  </si>
  <si>
    <t>LM.14_24B.0F</t>
  </si>
  <si>
    <t>LM.14_24B.MC</t>
  </si>
  <si>
    <t>LM.14_24B.0P</t>
  </si>
  <si>
    <t>LM.14_24B.T9</t>
  </si>
  <si>
    <t>LM.14_26B.AO</t>
  </si>
  <si>
    <t>LM.14_26B.0G</t>
  </si>
  <si>
    <t>LM.14_26B.BG</t>
  </si>
  <si>
    <t>LM.14_26B.0R</t>
  </si>
  <si>
    <t>LM.14_26B.89</t>
  </si>
  <si>
    <t>LM.14_26B.32</t>
  </si>
  <si>
    <t>LM.14_26B.80</t>
  </si>
  <si>
    <t>LM.14_26B.46</t>
  </si>
  <si>
    <t>LM.14_26B.45</t>
  </si>
  <si>
    <t>LM.14_26B.0C</t>
  </si>
  <si>
    <t>LM.14_26B.87</t>
  </si>
  <si>
    <t>LM.14_26B.CP</t>
  </si>
  <si>
    <t>LM.14_26B.35</t>
  </si>
  <si>
    <t>LM.14_26B.33</t>
  </si>
  <si>
    <t>LM.14_26B.54</t>
  </si>
  <si>
    <t>LM.14_26B.JB</t>
  </si>
  <si>
    <t>LM.14_26B.51</t>
  </si>
  <si>
    <t>LM.14_26B.NS</t>
  </si>
  <si>
    <t>LM.14_26B.86</t>
  </si>
  <si>
    <t>LM.14_26B.36</t>
  </si>
  <si>
    <t>LM.14_26B.2F</t>
  </si>
  <si>
    <t>LM.14_26B.90</t>
  </si>
  <si>
    <t>LM.14_26B.27</t>
  </si>
  <si>
    <t>LM.14_26B.61</t>
  </si>
  <si>
    <t>LM.14_26B.81</t>
  </si>
  <si>
    <t>LM.14_26B.SO</t>
  </si>
  <si>
    <t>LM.14_26B.SP</t>
  </si>
  <si>
    <t>LM.14_26B.1V</t>
  </si>
  <si>
    <t>LM.14_26B.T5</t>
  </si>
  <si>
    <t>LM.14_26B.0S</t>
  </si>
  <si>
    <t>LM.14_26B.52</t>
  </si>
  <si>
    <t>LM.14_26B.77</t>
  </si>
  <si>
    <t>LM.14_26B.37</t>
  </si>
  <si>
    <t>LM.14_26B.2A</t>
  </si>
  <si>
    <t>LM.14_26B.T8</t>
  </si>
  <si>
    <t>LM.14_26B.1Q</t>
  </si>
  <si>
    <t>LM.14_26B.2Q</t>
  </si>
  <si>
    <t>LM.14_26B.NM</t>
  </si>
  <si>
    <t>LM.14_26B.0F</t>
  </si>
  <si>
    <t>LM.14_26B.MC</t>
  </si>
  <si>
    <t>LM.14_26B.0P</t>
  </si>
  <si>
    <t>LM.14_26B.T9</t>
  </si>
  <si>
    <t>LM.15_16F.AO</t>
  </si>
  <si>
    <t>LM.15_16F.0G</t>
  </si>
  <si>
    <t>LM.15_16F.BG</t>
  </si>
  <si>
    <t>LM.15_16F.0R</t>
  </si>
  <si>
    <t>LM.15_16F.89</t>
  </si>
  <si>
    <t>LM.15_16F.32</t>
  </si>
  <si>
    <t>LM.15_16F.80</t>
  </si>
  <si>
    <t>LM.15_16F.46</t>
  </si>
  <si>
    <t>LM.15_16F.45</t>
  </si>
  <si>
    <t>LM.15_16F.0C</t>
  </si>
  <si>
    <t>LM.15_16F.87</t>
  </si>
  <si>
    <t>LM.15_16F.CP</t>
  </si>
  <si>
    <t>LM.15_16F.35</t>
  </si>
  <si>
    <t>LM.15_16F.33</t>
  </si>
  <si>
    <t>LM.15_16F.54</t>
  </si>
  <si>
    <t>LM.15_16F.JB</t>
  </si>
  <si>
    <t>LM.15_16F.51</t>
  </si>
  <si>
    <t>LM.15_16F.NS</t>
  </si>
  <si>
    <t>LM.15_16F.86</t>
  </si>
  <si>
    <t>LM.15_16F.36</t>
  </si>
  <si>
    <t>LM.15_16F.2F</t>
  </si>
  <si>
    <t>LM.15_16F.90</t>
  </si>
  <si>
    <t>LM.15_16F.27</t>
  </si>
  <si>
    <t>LM.15_16F.61</t>
  </si>
  <si>
    <t>LM.15_16F.81</t>
  </si>
  <si>
    <t>LM.15_16F.SO</t>
  </si>
  <si>
    <t>LM.15_16F.SP</t>
  </si>
  <si>
    <t>LM.15_16F.1V</t>
  </si>
  <si>
    <t>LM.15_16F.T5</t>
  </si>
  <si>
    <t>LM.15_16F.0S</t>
  </si>
  <si>
    <t>LM.15_16F.52</t>
  </si>
  <si>
    <t>LM.15_16F.77</t>
  </si>
  <si>
    <t>LM.15_16F.37</t>
  </si>
  <si>
    <t>LM.15_16F.2A</t>
  </si>
  <si>
    <t>LM.15_16F.T8</t>
  </si>
  <si>
    <t>LM.15_16F.1Q</t>
  </si>
  <si>
    <t>LM.15_16F.2Q</t>
  </si>
  <si>
    <t>LM.15_16F.NM</t>
  </si>
  <si>
    <t>LM.15_16F.0F</t>
  </si>
  <si>
    <t>LM.15_16F.MC</t>
  </si>
  <si>
    <t>LM.15_16F.0P</t>
  </si>
  <si>
    <t>LM.15_16F.T9</t>
  </si>
  <si>
    <t>LM.15_16T.AO</t>
  </si>
  <si>
    <t>LM.15_16T.0G</t>
  </si>
  <si>
    <t>LM.15_16T.BG</t>
  </si>
  <si>
    <t>LM.15_16T.0R</t>
  </si>
  <si>
    <t>LM.15_16T.89</t>
  </si>
  <si>
    <t>LM.15_16T.32</t>
  </si>
  <si>
    <t>LM.15_16T.80</t>
  </si>
  <si>
    <t>LM.15_16T.46</t>
  </si>
  <si>
    <t>LM.15_16T.45</t>
  </si>
  <si>
    <t>LM.15_16T.0C</t>
  </si>
  <si>
    <t>LM.15_16T.87</t>
  </si>
  <si>
    <t>LM.15_16T.CP</t>
  </si>
  <si>
    <t>LM.15_16T.35</t>
  </si>
  <si>
    <t>LM.15_16T.33</t>
  </si>
  <si>
    <t>LM.15_16T.54</t>
  </si>
  <si>
    <t>LM.15_16T.JB</t>
  </si>
  <si>
    <t>LM.15_16T.51</t>
  </si>
  <si>
    <t>LM.15_16T.NS</t>
  </si>
  <si>
    <t>LM.15_16T.86</t>
  </si>
  <si>
    <t>LM.15_16T.36</t>
  </si>
  <si>
    <t>LM.15_16T.2F</t>
  </si>
  <si>
    <t>LM.15_16T.90</t>
  </si>
  <si>
    <t>LM.15_16T.27</t>
  </si>
  <si>
    <t>LM.15_16T.61</t>
  </si>
  <si>
    <t>LM.15_16T.81</t>
  </si>
  <si>
    <t>LM.15_16T.SO</t>
  </si>
  <si>
    <t>LM.15_16T.SP</t>
  </si>
  <si>
    <t>LM.15_16T.1V</t>
  </si>
  <si>
    <t>LM.15_16T.T5</t>
  </si>
  <si>
    <t>LM.15_16T.0S</t>
  </si>
  <si>
    <t>LM.15_16T.52</t>
  </si>
  <si>
    <t>LM.15_16T.77</t>
  </si>
  <si>
    <t>LM.15_16T.37</t>
  </si>
  <si>
    <t>LM.15_16T.2A</t>
  </si>
  <si>
    <t>LM.15_16T.T8</t>
  </si>
  <si>
    <t>LM.15_16T.1Q</t>
  </si>
  <si>
    <t>LM.15_16T.2Q</t>
  </si>
  <si>
    <t>LM.15_16T.NM</t>
  </si>
  <si>
    <t>LM.15_16T.0F</t>
  </si>
  <si>
    <t>LM.15_16T.MC</t>
  </si>
  <si>
    <t>LM.15_16T.0P</t>
  </si>
  <si>
    <t>LM.15_16T.T9</t>
  </si>
  <si>
    <t>LM.16_16F.AO</t>
  </si>
  <si>
    <t>LM.16_16F.0G</t>
  </si>
  <si>
    <t>LM.16_16F.BG</t>
  </si>
  <si>
    <t>LM.16_16F.0R</t>
  </si>
  <si>
    <t>LM.16_16F.89</t>
  </si>
  <si>
    <t>LM.16_16F.32</t>
  </si>
  <si>
    <t>LM.16_16F.80</t>
  </si>
  <si>
    <t>LM.16_16F.46</t>
  </si>
  <si>
    <t>LM.16_16F.45</t>
  </si>
  <si>
    <t>LM.16_16F.0C</t>
  </si>
  <si>
    <t>LM.16_16F.87</t>
  </si>
  <si>
    <t>LM.16_16F.CP</t>
  </si>
  <si>
    <t>LM.16_16F.35</t>
  </si>
  <si>
    <t>LM.16_16F.33</t>
  </si>
  <si>
    <t>LM.16_16F.54</t>
  </si>
  <si>
    <t>LM.16_16F.JB</t>
  </si>
  <si>
    <t>LM.16_16F.51</t>
  </si>
  <si>
    <t>LM.16_16F.NS</t>
  </si>
  <si>
    <t>LM.16_16F.86</t>
  </si>
  <si>
    <t>LM.16_16F.36</t>
  </si>
  <si>
    <t>LM.16_16F.2F</t>
  </si>
  <si>
    <t>LM.16_16F.90</t>
  </si>
  <si>
    <t>LM.16_16F.27</t>
  </si>
  <si>
    <t>LM.16_16F.61</t>
  </si>
  <si>
    <t>LM.16_16F.81</t>
  </si>
  <si>
    <t>LM.16_16F.SO</t>
  </si>
  <si>
    <t>LM.16_16F.SP</t>
  </si>
  <si>
    <t>LM.16_16F.1V</t>
  </si>
  <si>
    <t>LM.16_16F.T5</t>
  </si>
  <si>
    <t>LM.16_16F.0S</t>
  </si>
  <si>
    <t>LM.16_16F.52</t>
  </si>
  <si>
    <t>LM.16_16F.77</t>
  </si>
  <si>
    <t>LM.16_16F.37</t>
  </si>
  <si>
    <t>LM.16_16F.2A</t>
  </si>
  <si>
    <t>LM.16_16F.T8</t>
  </si>
  <si>
    <t>LM.16_16F.1Q</t>
  </si>
  <si>
    <t>LM.16_16F.2Q</t>
  </si>
  <si>
    <t>LM.16_16F.NM</t>
  </si>
  <si>
    <t>LM.16_16F.0F</t>
  </si>
  <si>
    <t>LM.16_16F.MC</t>
  </si>
  <si>
    <t>LM.16_16F.0P</t>
  </si>
  <si>
    <t>LM.16_16F.T9</t>
  </si>
  <si>
    <t>LM.16_16T.AO</t>
  </si>
  <si>
    <t>LM.16_16T.0G</t>
  </si>
  <si>
    <t>LM.16_16T.BG</t>
  </si>
  <si>
    <t>LM.16_16T.0R</t>
  </si>
  <si>
    <t>LM.16_16T.89</t>
  </si>
  <si>
    <t>LM.16_16T.32</t>
  </si>
  <si>
    <t>LM.16_16T.80</t>
  </si>
  <si>
    <t>LM.16_16T.46</t>
  </si>
  <si>
    <t>LM.16_16T.45</t>
  </si>
  <si>
    <t>LM.16_16T.0C</t>
  </si>
  <si>
    <t>LM.16_16T.87</t>
  </si>
  <si>
    <t>LM.16_16T.CP</t>
  </si>
  <si>
    <t>LM.16_16T.35</t>
  </si>
  <si>
    <t>LM.16_16T.33</t>
  </si>
  <si>
    <t>LM.16_16T.54</t>
  </si>
  <si>
    <t>LM.16_16T.JB</t>
  </si>
  <si>
    <t>LM.16_16T.51</t>
  </si>
  <si>
    <t>LM.16_16T.NS</t>
  </si>
  <si>
    <t>LM.16_16T.86</t>
  </si>
  <si>
    <t>LM.16_16T.36</t>
  </si>
  <si>
    <t>LM.16_16T.2F</t>
  </si>
  <si>
    <t>LM.16_16T.90</t>
  </si>
  <si>
    <t>LM.16_16T.27</t>
  </si>
  <si>
    <t>LM.16_16T.61</t>
  </si>
  <si>
    <t>LM.16_16T.81</t>
  </si>
  <si>
    <t>LM.16_16T.SO</t>
  </si>
  <si>
    <t>LM.16_16T.SP</t>
  </si>
  <si>
    <t>LM.16_16T.1V</t>
  </si>
  <si>
    <t>LM.16_16T.T5</t>
  </si>
  <si>
    <t>LM.16_16T.0S</t>
  </si>
  <si>
    <t>LM.16_16T.52</t>
  </si>
  <si>
    <t>LM.16_16T.77</t>
  </si>
  <si>
    <t>LM.16_16T.37</t>
  </si>
  <si>
    <t>LM.16_16T.2A</t>
  </si>
  <si>
    <t>LM.16_16T.T8</t>
  </si>
  <si>
    <t>LM.16_16T.1Q</t>
  </si>
  <si>
    <t>LM.16_16T.2Q</t>
  </si>
  <si>
    <t>LM.16_16T.NM</t>
  </si>
  <si>
    <t>LM.16_16T.0F</t>
  </si>
  <si>
    <t>LM.16_16T.MC</t>
  </si>
  <si>
    <t>LM.16_16T.0P</t>
  </si>
  <si>
    <t>LM.16_16T.T9</t>
  </si>
  <si>
    <t>LM.16_18B.AO</t>
  </si>
  <si>
    <t>LM.16_18B.0G</t>
  </si>
  <si>
    <t>LM.16_18B.BG</t>
  </si>
  <si>
    <t>LM.16_18B.0R</t>
  </si>
  <si>
    <t>LM.16_18B.89</t>
  </si>
  <si>
    <t>LM.16_18B.32</t>
  </si>
  <si>
    <t>LM.16_18B.80</t>
  </si>
  <si>
    <t>LM.16_18B.46</t>
  </si>
  <si>
    <t>LM.16_18B.45</t>
  </si>
  <si>
    <t>LM.16_18B.0C</t>
  </si>
  <si>
    <t>LM.16_18B.87</t>
  </si>
  <si>
    <t>LM.16_18B.CP</t>
  </si>
  <si>
    <t>LM.16_18B.35</t>
  </si>
  <si>
    <t>LM.16_18B.33</t>
  </si>
  <si>
    <t>LM.16_18B.54</t>
  </si>
  <si>
    <t>LM.16_18B.JB</t>
  </si>
  <si>
    <t>LM.16_18B.51</t>
  </si>
  <si>
    <t>LM.16_18B.NS</t>
  </si>
  <si>
    <t>LM.16_18B.86</t>
  </si>
  <si>
    <t>LM.16_18B.36</t>
  </si>
  <si>
    <t>LM.16_18B.2F</t>
  </si>
  <si>
    <t>LM.16_18B.90</t>
  </si>
  <si>
    <t>LM.16_18B.27</t>
  </si>
  <si>
    <t>LM.16_18B.61</t>
  </si>
  <si>
    <t>LM.16_18B.81</t>
  </si>
  <si>
    <t>LM.16_18B.SO</t>
  </si>
  <si>
    <t>LM.16_18B.SP</t>
  </si>
  <si>
    <t>LM.16_18B.1V</t>
  </si>
  <si>
    <t>LM.16_18B.T5</t>
  </si>
  <si>
    <t>LM.16_18B.0S</t>
  </si>
  <si>
    <t>LM.16_18B.52</t>
  </si>
  <si>
    <t>LM.16_18B.77</t>
  </si>
  <si>
    <t>LM.16_18B.37</t>
  </si>
  <si>
    <t>LM.16_18B.2A</t>
  </si>
  <si>
    <t>LM.16_18B.T8</t>
  </si>
  <si>
    <t>LM.16_18B.1Q</t>
  </si>
  <si>
    <t>LM.16_18B.2Q</t>
  </si>
  <si>
    <t>LM.16_18B.NM</t>
  </si>
  <si>
    <t>LM.16_18B.0F</t>
  </si>
  <si>
    <t>LM.16_18B.MC</t>
  </si>
  <si>
    <t>LM.16_18B.0P</t>
  </si>
  <si>
    <t>LM.16_18B.T9</t>
  </si>
  <si>
    <t>LM.16_18F.AO</t>
  </si>
  <si>
    <t>LM.16_18F.0G</t>
  </si>
  <si>
    <t>LM.16_18F.BG</t>
  </si>
  <si>
    <t>LM.16_18F.0R</t>
  </si>
  <si>
    <t>LM.16_18F.89</t>
  </si>
  <si>
    <t>LM.16_18F.32</t>
  </si>
  <si>
    <t>LM.16_18F.80</t>
  </si>
  <si>
    <t>LM.16_18F.46</t>
  </si>
  <si>
    <t>LM.16_18F.45</t>
  </si>
  <si>
    <t>LM.16_18F.0C</t>
  </si>
  <si>
    <t>LM.16_18F.87</t>
  </si>
  <si>
    <t>LM.16_18F.CP</t>
  </si>
  <si>
    <t>LM.16_18F.35</t>
  </si>
  <si>
    <t>LM.16_18F.33</t>
  </si>
  <si>
    <t>LM.16_18F.54</t>
  </si>
  <si>
    <t>LM.16_18F.JB</t>
  </si>
  <si>
    <t>LM.16_18F.51</t>
  </si>
  <si>
    <t>LM.16_18F.NS</t>
  </si>
  <si>
    <t>LM.16_18F.86</t>
  </si>
  <si>
    <t>LM.16_18F.36</t>
  </si>
  <si>
    <t>LM.16_18F.2F</t>
  </si>
  <si>
    <t>LM.16_18F.90</t>
  </si>
  <si>
    <t>LM.16_18F.27</t>
  </si>
  <si>
    <t>LM.16_18F.61</t>
  </si>
  <si>
    <t>LM.16_18F.81</t>
  </si>
  <si>
    <t>LM.16_18F.SO</t>
  </si>
  <si>
    <t>LM.16_18F.SP</t>
  </si>
  <si>
    <t>LM.16_18F.1V</t>
  </si>
  <si>
    <t>LM.16_18F.T5</t>
  </si>
  <si>
    <t>LM.16_18F.0S</t>
  </si>
  <si>
    <t>LM.16_18F.52</t>
  </si>
  <si>
    <t>LM.16_18F.77</t>
  </si>
  <si>
    <t>LM.16_18F.37</t>
  </si>
  <si>
    <t>LM.16_18F.2A</t>
  </si>
  <si>
    <t>LM.16_18F.T8</t>
  </si>
  <si>
    <t>LM.16_18F.1Q</t>
  </si>
  <si>
    <t>LM.16_18F.2Q</t>
  </si>
  <si>
    <t>LM.16_18F.NM</t>
  </si>
  <si>
    <t>LM.16_18F.0F</t>
  </si>
  <si>
    <t>LM.16_18F.MC</t>
  </si>
  <si>
    <t>LM.16_18F.0P</t>
  </si>
  <si>
    <t>LM.16_18F.T9</t>
  </si>
  <si>
    <t>LM.16_20B.AO</t>
  </si>
  <si>
    <t>LM.16_20B.0G</t>
  </si>
  <si>
    <t>LM.16_20B.BG</t>
  </si>
  <si>
    <t>LM.16_20B.0R</t>
  </si>
  <si>
    <t>LM.16_20B.89</t>
  </si>
  <si>
    <t>LM.16_20B.32</t>
  </si>
  <si>
    <t>LM.16_20B.80</t>
  </si>
  <si>
    <t>LM.16_20B.46</t>
  </si>
  <si>
    <t>LM.16_20B.45</t>
  </si>
  <si>
    <t>LM.16_20B.0C</t>
  </si>
  <si>
    <t>LM.16_20B.87</t>
  </si>
  <si>
    <t>LM.16_20B.CP</t>
  </si>
  <si>
    <t>LM.16_20B.35</t>
  </si>
  <si>
    <t>LM.16_20B.33</t>
  </si>
  <si>
    <t>LM.16_20B.54</t>
  </si>
  <si>
    <t>LM.16_20B.JB</t>
  </si>
  <si>
    <t>LM.16_20B.51</t>
  </si>
  <si>
    <t>LM.16_20B.NS</t>
  </si>
  <si>
    <t>LM.16_20B.86</t>
  </si>
  <si>
    <t>LM.16_20B.36</t>
  </si>
  <si>
    <t>LM.16_20B.2F</t>
  </si>
  <si>
    <t>LM.16_20B.90</t>
  </si>
  <si>
    <t>LM.16_20B.27</t>
  </si>
  <si>
    <t>LM.16_20B.61</t>
  </si>
  <si>
    <t>LM.16_20B.81</t>
  </si>
  <si>
    <t>LM.16_20B.SO</t>
  </si>
  <si>
    <t>LM.16_20B.SP</t>
  </si>
  <si>
    <t>LM.16_20B.1V</t>
  </si>
  <si>
    <t>LM.16_20B.T5</t>
  </si>
  <si>
    <t>LM.16_20B.0S</t>
  </si>
  <si>
    <t>LM.16_20B.52</t>
  </si>
  <si>
    <t>LM.16_20B.77</t>
  </si>
  <si>
    <t>LM.16_20B.37</t>
  </si>
  <si>
    <t>LM.16_20B.2A</t>
  </si>
  <si>
    <t>LM.16_20B.T8</t>
  </si>
  <si>
    <t>LM.16_20B.1Q</t>
  </si>
  <si>
    <t>LM.16_20B.2Q</t>
  </si>
  <si>
    <t>LM.16_20B.NM</t>
  </si>
  <si>
    <t>LM.16_20B.0F</t>
  </si>
  <si>
    <t>LM.16_20B.MC</t>
  </si>
  <si>
    <t>LM.16_20B.0P</t>
  </si>
  <si>
    <t>LM.16_20B.T9</t>
  </si>
  <si>
    <t>LM.16_22B.AO</t>
  </si>
  <si>
    <t>LM.16_22B.0G</t>
  </si>
  <si>
    <t>LM.16_22B.BG</t>
  </si>
  <si>
    <t>LM.16_22B.0R</t>
  </si>
  <si>
    <t>LM.16_22B.89</t>
  </si>
  <si>
    <t>LM.16_22B.32</t>
  </si>
  <si>
    <t>LM.16_22B.80</t>
  </si>
  <si>
    <t>LM.16_22B.46</t>
  </si>
  <si>
    <t>LM.16_22B.45</t>
  </si>
  <si>
    <t>LM.16_22B.0C</t>
  </si>
  <si>
    <t>LM.16_22B.87</t>
  </si>
  <si>
    <t>LM.16_22B.CP</t>
  </si>
  <si>
    <t>LM.16_22B.35</t>
  </si>
  <si>
    <t>LM.16_22B.33</t>
  </si>
  <si>
    <t>LM.16_22B.54</t>
  </si>
  <si>
    <t>LM.16_22B.JB</t>
  </si>
  <si>
    <t>LM.16_22B.51</t>
  </si>
  <si>
    <t>LM.16_22B.NS</t>
  </si>
  <si>
    <t>LM.16_22B.86</t>
  </si>
  <si>
    <t>LM.16_22B.36</t>
  </si>
  <si>
    <t>LM.16_22B.2F</t>
  </si>
  <si>
    <t>LM.16_22B.90</t>
  </si>
  <si>
    <t>LM.16_22B.27</t>
  </si>
  <si>
    <t>LM.16_22B.61</t>
  </si>
  <si>
    <t>LM.16_22B.81</t>
  </si>
  <si>
    <t>LM.16_22B.SO</t>
  </si>
  <si>
    <t>LM.16_22B.SP</t>
  </si>
  <si>
    <t>LM.16_22B.1V</t>
  </si>
  <si>
    <t>LM.16_22B.T5</t>
  </si>
  <si>
    <t>LM.16_22B.0S</t>
  </si>
  <si>
    <t>LM.16_22B.52</t>
  </si>
  <si>
    <t>LM.16_22B.77</t>
  </si>
  <si>
    <t>LM.16_22B.37</t>
  </si>
  <si>
    <t>LM.16_22B.2A</t>
  </si>
  <si>
    <t>LM.16_22B.T8</t>
  </si>
  <si>
    <t>LM.16_22B.1Q</t>
  </si>
  <si>
    <t>LM.16_22B.2Q</t>
  </si>
  <si>
    <t>LM.16_22B.NM</t>
  </si>
  <si>
    <t>LM.16_22B.0F</t>
  </si>
  <si>
    <t>LM.16_22B.MC</t>
  </si>
  <si>
    <t>LM.16_22B.0P</t>
  </si>
  <si>
    <t>LM.16_22B.T9</t>
  </si>
  <si>
    <t>LM.16_24B.AO</t>
  </si>
  <si>
    <t>LM.16_24B.0G</t>
  </si>
  <si>
    <t>LM.16_24B.BG</t>
  </si>
  <si>
    <t>LM.16_24B.0R</t>
  </si>
  <si>
    <t>LM.16_24B.89</t>
  </si>
  <si>
    <t>LM.16_24B.32</t>
  </si>
  <si>
    <t>LM.16_24B.80</t>
  </si>
  <si>
    <t>LM.16_24B.46</t>
  </si>
  <si>
    <t>LM.16_24B.45</t>
  </si>
  <si>
    <t>LM.16_24B.0C</t>
  </si>
  <si>
    <t>LM.16_24B.87</t>
  </si>
  <si>
    <t>LM.16_24B.CP</t>
  </si>
  <si>
    <t>LM.16_24B.35</t>
  </si>
  <si>
    <t>LM.16_24B.33</t>
  </si>
  <si>
    <t>LM.16_24B.54</t>
  </si>
  <si>
    <t>LM.16_24B.JB</t>
  </si>
  <si>
    <t>LM.16_24B.51</t>
  </si>
  <si>
    <t>LM.16_24B.NS</t>
  </si>
  <si>
    <t>LM.16_24B.86</t>
  </si>
  <si>
    <t>LM.16_24B.36</t>
  </si>
  <si>
    <t>LM.16_24B.2F</t>
  </si>
  <si>
    <t>LM.16_24B.90</t>
  </si>
  <si>
    <t>LM.16_24B.27</t>
  </si>
  <si>
    <t>LM.16_24B.61</t>
  </si>
  <si>
    <t>LM.16_24B.81</t>
  </si>
  <si>
    <t>LM.16_24B.SO</t>
  </si>
  <si>
    <t>LM.16_24B.SP</t>
  </si>
  <si>
    <t>LM.16_24B.1V</t>
  </si>
  <si>
    <t>LM.16_24B.T5</t>
  </si>
  <si>
    <t>LM.16_24B.0S</t>
  </si>
  <si>
    <t>LM.16_24B.52</t>
  </si>
  <si>
    <t>LM.16_24B.77</t>
  </si>
  <si>
    <t>LM.16_24B.37</t>
  </si>
  <si>
    <t>LM.16_24B.2A</t>
  </si>
  <si>
    <t>LM.16_24B.T8</t>
  </si>
  <si>
    <t>LM.16_24B.1Q</t>
  </si>
  <si>
    <t>LM.16_24B.2Q</t>
  </si>
  <si>
    <t>LM.16_24B.NM</t>
  </si>
  <si>
    <t>LM.16_24B.0F</t>
  </si>
  <si>
    <t>LM.16_24B.MC</t>
  </si>
  <si>
    <t>LM.16_24B.0P</t>
  </si>
  <si>
    <t>LM.16_24B.T9</t>
  </si>
  <si>
    <t>LM.16_26B.AO</t>
  </si>
  <si>
    <t>LM.16_26B.0G</t>
  </si>
  <si>
    <t>LM.16_26B.BG</t>
  </si>
  <si>
    <t>LM.16_26B.0R</t>
  </si>
  <si>
    <t>LM.16_26B.89</t>
  </si>
  <si>
    <t>LM.16_26B.32</t>
  </si>
  <si>
    <t>LM.16_26B.80</t>
  </si>
  <si>
    <t>LM.16_26B.46</t>
  </si>
  <si>
    <t>LM.16_26B.45</t>
  </si>
  <si>
    <t>LM.16_26B.0C</t>
  </si>
  <si>
    <t>LM.16_26B.87</t>
  </si>
  <si>
    <t>LM.16_26B.CP</t>
  </si>
  <si>
    <t>LM.16_26B.35</t>
  </si>
  <si>
    <t>LM.16_26B.33</t>
  </si>
  <si>
    <t>LM.16_26B.54</t>
  </si>
  <si>
    <t>LM.16_26B.JB</t>
  </si>
  <si>
    <t>LM.16_26B.51</t>
  </si>
  <si>
    <t>LM.16_26B.NS</t>
  </si>
  <si>
    <t>LM.16_26B.86</t>
  </si>
  <si>
    <t>LM.16_26B.36</t>
  </si>
  <si>
    <t>LM.16_26B.2F</t>
  </si>
  <si>
    <t>LM.16_26B.90</t>
  </si>
  <si>
    <t>LM.16_26B.27</t>
  </si>
  <si>
    <t>LM.16_26B.61</t>
  </si>
  <si>
    <t>LM.16_26B.81</t>
  </si>
  <si>
    <t>LM.16_26B.SO</t>
  </si>
  <si>
    <t>LM.16_26B.SP</t>
  </si>
  <si>
    <t>LM.16_26B.1V</t>
  </si>
  <si>
    <t>LM.16_26B.T5</t>
  </si>
  <si>
    <t>LM.16_26B.0S</t>
  </si>
  <si>
    <t>LM.16_26B.52</t>
  </si>
  <si>
    <t>LM.16_26B.77</t>
  </si>
  <si>
    <t>LM.16_26B.37</t>
  </si>
  <si>
    <t>LM.16_26B.2A</t>
  </si>
  <si>
    <t>LM.16_26B.T8</t>
  </si>
  <si>
    <t>LM.16_26B.1Q</t>
  </si>
  <si>
    <t>LM.16_26B.2Q</t>
  </si>
  <si>
    <t>LM.16_26B.NM</t>
  </si>
  <si>
    <t>LM.16_26B.0F</t>
  </si>
  <si>
    <t>LM.16_26B.MC</t>
  </si>
  <si>
    <t>LM.16_26B.0P</t>
  </si>
  <si>
    <t>LM.16_26B.T9</t>
  </si>
  <si>
    <t>LM.18_20B.AO</t>
  </si>
  <si>
    <t>LM.18_20B.0G</t>
  </si>
  <si>
    <t>LM.18_20B.BG</t>
  </si>
  <si>
    <t>LM.18_20B.0R</t>
  </si>
  <si>
    <t>LM.18_20B.89</t>
  </si>
  <si>
    <t>LM.18_20B.32</t>
  </si>
  <si>
    <t>LM.18_20B.80</t>
  </si>
  <si>
    <t>LM.18_20B.46</t>
  </si>
  <si>
    <t>LM.18_20B.45</t>
  </si>
  <si>
    <t>LM.18_20B.0C</t>
  </si>
  <si>
    <t>LM.18_20B.87</t>
  </si>
  <si>
    <t>LM.18_20B.CP</t>
  </si>
  <si>
    <t>LM.18_20B.35</t>
  </si>
  <si>
    <t>LM.18_20B.33</t>
  </si>
  <si>
    <t>LM.18_20B.54</t>
  </si>
  <si>
    <t>LM.18_20B.JB</t>
  </si>
  <si>
    <t>LM.18_20B.51</t>
  </si>
  <si>
    <t>LM.18_20B.NS</t>
  </si>
  <si>
    <t>LM.18_20B.86</t>
  </si>
  <si>
    <t>LM.18_20B.36</t>
  </si>
  <si>
    <t>LM.18_20B.2F</t>
  </si>
  <si>
    <t>LM.18_20B.90</t>
  </si>
  <si>
    <t>LM.18_20B.27</t>
  </si>
  <si>
    <t>LM.18_20B.61</t>
  </si>
  <si>
    <t>LM.18_20B.81</t>
  </si>
  <si>
    <t>LM.18_20B.SO</t>
  </si>
  <si>
    <t>LM.18_20B.SP</t>
  </si>
  <si>
    <t>LM.18_20B.1V</t>
  </si>
  <si>
    <t>LM.18_20B.T5</t>
  </si>
  <si>
    <t>LM.18_20B.0S</t>
  </si>
  <si>
    <t>LM.18_20B.52</t>
  </si>
  <si>
    <t>LM.18_20B.77</t>
  </si>
  <si>
    <t>LM.18_20B.37</t>
  </si>
  <si>
    <t>LM.18_20B.2A</t>
  </si>
  <si>
    <t>LM.18_20B.T8</t>
  </si>
  <si>
    <t>LM.18_20B.1Q</t>
  </si>
  <si>
    <t>LM.18_20B.2Q</t>
  </si>
  <si>
    <t>LM.18_20B.NM</t>
  </si>
  <si>
    <t>LM.18_20B.0F</t>
  </si>
  <si>
    <t>LM.18_20B.MC</t>
  </si>
  <si>
    <t>LM.18_20B.0P</t>
  </si>
  <si>
    <t>LM.18_20B.T9</t>
  </si>
  <si>
    <t>LM.18_22B.AO</t>
  </si>
  <si>
    <t>LM.18_22B.0G</t>
  </si>
  <si>
    <t>LM.18_22B.BG</t>
  </si>
  <si>
    <t>LM.18_22B.0R</t>
  </si>
  <si>
    <t>LM.18_22B.89</t>
  </si>
  <si>
    <t>LM.18_22B.32</t>
  </si>
  <si>
    <t>LM.18_22B.80</t>
  </si>
  <si>
    <t>LM.18_22B.46</t>
  </si>
  <si>
    <t>LM.18_22B.45</t>
  </si>
  <si>
    <t>LM.18_22B.0C</t>
  </si>
  <si>
    <t>LM.18_22B.87</t>
  </si>
  <si>
    <t>LM.18_22B.CP</t>
  </si>
  <si>
    <t>LM.18_22B.35</t>
  </si>
  <si>
    <t>LM.18_22B.33</t>
  </si>
  <si>
    <t>LM.18_22B.54</t>
  </si>
  <si>
    <t>LM.18_22B.JB</t>
  </si>
  <si>
    <t>LM.18_22B.51</t>
  </si>
  <si>
    <t>LM.18_22B.NS</t>
  </si>
  <si>
    <t>LM.18_22B.86</t>
  </si>
  <si>
    <t>LM.18_22B.36</t>
  </si>
  <si>
    <t>LM.18_22B.2F</t>
  </si>
  <si>
    <t>LM.18_22B.90</t>
  </si>
  <si>
    <t>LM.18_22B.27</t>
  </si>
  <si>
    <t>LM.18_22B.61</t>
  </si>
  <si>
    <t>LM.18_22B.81</t>
  </si>
  <si>
    <t>LM.18_22B.SO</t>
  </si>
  <si>
    <t>LM.18_22B.SP</t>
  </si>
  <si>
    <t>LM.18_22B.1V</t>
  </si>
  <si>
    <t>LM.18_22B.T5</t>
  </si>
  <si>
    <t>LM.18_22B.0S</t>
  </si>
  <si>
    <t>LM.18_22B.52</t>
  </si>
  <si>
    <t>LM.18_22B.77</t>
  </si>
  <si>
    <t>LM.18_22B.37</t>
  </si>
  <si>
    <t>LM.18_22B.2A</t>
  </si>
  <si>
    <t>LM.18_22B.T8</t>
  </si>
  <si>
    <t>LM.18_22B.1Q</t>
  </si>
  <si>
    <t>LM.18_22B.2Q</t>
  </si>
  <si>
    <t>LM.18_22B.NM</t>
  </si>
  <si>
    <t>LM.18_22B.0F</t>
  </si>
  <si>
    <t>LM.18_22B.MC</t>
  </si>
  <si>
    <t>LM.18_22B.0P</t>
  </si>
  <si>
    <t>LM.18_22B.T9</t>
  </si>
  <si>
    <t>LM.18_24B.AO</t>
  </si>
  <si>
    <t>LM.18_24B.0G</t>
  </si>
  <si>
    <t>LM.18_24B.BG</t>
  </si>
  <si>
    <t>LM.18_24B.0R</t>
  </si>
  <si>
    <t>LM.18_24B.89</t>
  </si>
  <si>
    <t>LM.18_24B.32</t>
  </si>
  <si>
    <t>LM.18_24B.80</t>
  </si>
  <si>
    <t>LM.18_24B.46</t>
  </si>
  <si>
    <t>LM.18_24B.45</t>
  </si>
  <si>
    <t>LM.18_24B.0C</t>
  </si>
  <si>
    <t>LM.18_24B.87</t>
  </si>
  <si>
    <t>LM.18_24B.CP</t>
  </si>
  <si>
    <t>LM.18_24B.35</t>
  </si>
  <si>
    <t>LM.18_24B.33</t>
  </si>
  <si>
    <t>LM.18_24B.54</t>
  </si>
  <si>
    <t>LM.18_24B.JB</t>
  </si>
  <si>
    <t>LM.18_24B.51</t>
  </si>
  <si>
    <t>LM.18_24B.NS</t>
  </si>
  <si>
    <t>LM.18_24B.86</t>
  </si>
  <si>
    <t>LM.18_24B.36</t>
  </si>
  <si>
    <t>LM.18_24B.2F</t>
  </si>
  <si>
    <t>LM.18_24B.90</t>
  </si>
  <si>
    <t>LM.18_24B.27</t>
  </si>
  <si>
    <t>LM.18_24B.61</t>
  </si>
  <si>
    <t>LM.18_24B.81</t>
  </si>
  <si>
    <t>LM.18_24B.SO</t>
  </si>
  <si>
    <t>LM.18_24B.SP</t>
  </si>
  <si>
    <t>LM.18_24B.1V</t>
  </si>
  <si>
    <t>LM.18_24B.T5</t>
  </si>
  <si>
    <t>LM.18_24B.0S</t>
  </si>
  <si>
    <t>LM.18_24B.52</t>
  </si>
  <si>
    <t>LM.18_24B.77</t>
  </si>
  <si>
    <t>LM.18_24B.37</t>
  </si>
  <si>
    <t>LM.18_24B.2A</t>
  </si>
  <si>
    <t>LM.18_24B.T8</t>
  </si>
  <si>
    <t>LM.18_24B.1Q</t>
  </si>
  <si>
    <t>LM.18_24B.2Q</t>
  </si>
  <si>
    <t>LM.18_24B.NM</t>
  </si>
  <si>
    <t>LM.18_24B.0F</t>
  </si>
  <si>
    <t>LM.18_24B.MC</t>
  </si>
  <si>
    <t>LM.18_24B.0P</t>
  </si>
  <si>
    <t>LM.18_24B.T9</t>
  </si>
  <si>
    <t>LM.20_20B.AO</t>
  </si>
  <si>
    <t>LM.20_20B.0G</t>
  </si>
  <si>
    <t>LM.20_20B.BG</t>
  </si>
  <si>
    <t>LM.20_20B.0R</t>
  </si>
  <si>
    <t>LM.20_20B.89</t>
  </si>
  <si>
    <t>LM.20_20B.32</t>
  </si>
  <si>
    <t>LM.20_20B.80</t>
  </si>
  <si>
    <t>LM.20_20B.46</t>
  </si>
  <si>
    <t>LM.20_20B.45</t>
  </si>
  <si>
    <t>LM.20_20B.0C</t>
  </si>
  <si>
    <t>LM.20_20B.87</t>
  </si>
  <si>
    <t>LM.20_20B.CP</t>
  </si>
  <si>
    <t>LM.20_20B.35</t>
  </si>
  <si>
    <t>LM.20_20B.33</t>
  </si>
  <si>
    <t>LM.20_20B.54</t>
  </si>
  <si>
    <t>LM.20_20B.JB</t>
  </si>
  <si>
    <t>LM.20_20B.51</t>
  </si>
  <si>
    <t>LM.20_20B.NS</t>
  </si>
  <si>
    <t>LM.20_20B.86</t>
  </si>
  <si>
    <t>LM.20_20B.36</t>
  </si>
  <si>
    <t>LM.20_20B.2F</t>
  </si>
  <si>
    <t>LM.20_20B.90</t>
  </si>
  <si>
    <t>LM.20_20B.27</t>
  </si>
  <si>
    <t>LM.20_20B.61</t>
  </si>
  <si>
    <t>LM.20_20B.81</t>
  </si>
  <si>
    <t>LM.20_20B.SO</t>
  </si>
  <si>
    <t>LM.20_20B.SP</t>
  </si>
  <si>
    <t>LM.20_20B.1V</t>
  </si>
  <si>
    <t>LM.20_20B.T5</t>
  </si>
  <si>
    <t>LM.20_20B.0S</t>
  </si>
  <si>
    <t>LM.20_20B.52</t>
  </si>
  <si>
    <t>LM.20_20B.77</t>
  </si>
  <si>
    <t>LM.20_20B.37</t>
  </si>
  <si>
    <t>LM.20_20B.2A</t>
  </si>
  <si>
    <t>LM.20_20B.T8</t>
  </si>
  <si>
    <t>LM.20_20B.1Q</t>
  </si>
  <si>
    <t>LM.20_20B.2Q</t>
  </si>
  <si>
    <t>LM.20_20B.NM</t>
  </si>
  <si>
    <t>LM.20_20B.0F</t>
  </si>
  <si>
    <t>LM.20_20B.MC</t>
  </si>
  <si>
    <t>LM.20_20B.0P</t>
  </si>
  <si>
    <t>LM.20_20B.T9</t>
  </si>
  <si>
    <t>LM.20_22B.AO</t>
  </si>
  <si>
    <t>LM.20_22B.0G</t>
  </si>
  <si>
    <t>LM.20_22B.BG</t>
  </si>
  <si>
    <t>LM.20_22B.0R</t>
  </si>
  <si>
    <t>LM.20_22B.89</t>
  </si>
  <si>
    <t>LM.20_22B.32</t>
  </si>
  <si>
    <t>LM.20_22B.80</t>
  </si>
  <si>
    <t>LM.20_22B.46</t>
  </si>
  <si>
    <t>LM.20_22B.45</t>
  </si>
  <si>
    <t>LM.20_22B.0C</t>
  </si>
  <si>
    <t>LM.20_22B.87</t>
  </si>
  <si>
    <t>LM.20_22B.CP</t>
  </si>
  <si>
    <t>LM.20_22B.35</t>
  </si>
  <si>
    <t>LM.20_22B.33</t>
  </si>
  <si>
    <t>LM.20_22B.54</t>
  </si>
  <si>
    <t>LM.20_22B.JB</t>
  </si>
  <si>
    <t>LM.20_22B.51</t>
  </si>
  <si>
    <t>LM.20_22B.NS</t>
  </si>
  <si>
    <t>LM.20_22B.86</t>
  </si>
  <si>
    <t>LM.20_22B.36</t>
  </si>
  <si>
    <t>LM.20_22B.2F</t>
  </si>
  <si>
    <t>LM.20_22B.90</t>
  </si>
  <si>
    <t>LM.20_22B.27</t>
  </si>
  <si>
    <t>LM.20_22B.61</t>
  </si>
  <si>
    <t>LM.20_22B.81</t>
  </si>
  <si>
    <t>LM.20_22B.SO</t>
  </si>
  <si>
    <t>LM.20_22B.SP</t>
  </si>
  <si>
    <t>LM.20_22B.1V</t>
  </si>
  <si>
    <t>LM.20_22B.T5</t>
  </si>
  <si>
    <t>LM.20_22B.0S</t>
  </si>
  <si>
    <t>LM.20_22B.52</t>
  </si>
  <si>
    <t>LM.20_22B.77</t>
  </si>
  <si>
    <t>LM.20_22B.37</t>
  </si>
  <si>
    <t>LM.20_22B.2A</t>
  </si>
  <si>
    <t>LM.20_22B.T8</t>
  </si>
  <si>
    <t>LM.20_22B.1Q</t>
  </si>
  <si>
    <t>LM.20_22B.2Q</t>
  </si>
  <si>
    <t>LM.20_22B.NM</t>
  </si>
  <si>
    <t>LM.20_22B.0F</t>
  </si>
  <si>
    <t>LM.20_22B.MC</t>
  </si>
  <si>
    <t>LM.20_22B.0P</t>
  </si>
  <si>
    <t>LM.20_22B.T9</t>
  </si>
  <si>
    <t>LM.20_24B.AO</t>
  </si>
  <si>
    <t>LM.20_24B.0G</t>
  </si>
  <si>
    <t>LM.20_24B.BG</t>
  </si>
  <si>
    <t>LM.20_24B.0R</t>
  </si>
  <si>
    <t>LM.20_24B.89</t>
  </si>
  <si>
    <t>LM.20_24B.32</t>
  </si>
  <si>
    <t>LM.20_24B.80</t>
  </si>
  <si>
    <t>LM.20_24B.46</t>
  </si>
  <si>
    <t>LM.20_24B.45</t>
  </si>
  <si>
    <t>LM.20_24B.0C</t>
  </si>
  <si>
    <t>LM.20_24B.87</t>
  </si>
  <si>
    <t>LM.20_24B.CP</t>
  </si>
  <si>
    <t>LM.20_24B.35</t>
  </si>
  <si>
    <t>LM.20_24B.33</t>
  </si>
  <si>
    <t>LM.20_24B.54</t>
  </si>
  <si>
    <t>LM.20_24B.JB</t>
  </si>
  <si>
    <t>LM.20_24B.51</t>
  </si>
  <si>
    <t>LM.20_24B.NS</t>
  </si>
  <si>
    <t>LM.20_24B.86</t>
  </si>
  <si>
    <t>LM.20_24B.36</t>
  </si>
  <si>
    <t>LM.20_24B.2F</t>
  </si>
  <si>
    <t>LM.20_24B.90</t>
  </si>
  <si>
    <t>LM.20_24B.27</t>
  </si>
  <si>
    <t>LM.20_24B.61</t>
  </si>
  <si>
    <t>LM.20_24B.81</t>
  </si>
  <si>
    <t>LM.20_24B.SO</t>
  </si>
  <si>
    <t>LM.20_24B.SP</t>
  </si>
  <si>
    <t>LM.20_24B.1V</t>
  </si>
  <si>
    <t>LM.20_24B.T5</t>
  </si>
  <si>
    <t>LM.20_24B.0S</t>
  </si>
  <si>
    <t>LM.20_24B.52</t>
  </si>
  <si>
    <t>LM.20_24B.77</t>
  </si>
  <si>
    <t>LM.20_24B.37</t>
  </si>
  <si>
    <t>LM.20_24B.2A</t>
  </si>
  <si>
    <t>LM.20_24B.T8</t>
  </si>
  <si>
    <t>LM.20_24B.1Q</t>
  </si>
  <si>
    <t>LM.20_24B.2Q</t>
  </si>
  <si>
    <t>LM.20_24B.NM</t>
  </si>
  <si>
    <t>LM.20_24B.0F</t>
  </si>
  <si>
    <t>LM.20_24B.MC</t>
  </si>
  <si>
    <t>LM.20_24B.0P</t>
  </si>
  <si>
    <t>LM.20_24B.T9</t>
  </si>
  <si>
    <t>LM.5_14S.AO</t>
  </si>
  <si>
    <t>LM.5_14S.0G</t>
  </si>
  <si>
    <t>LM.5_14S.BG</t>
  </si>
  <si>
    <t>LM.5_14S.0R</t>
  </si>
  <si>
    <t>LM.5_14S.89</t>
  </si>
  <si>
    <t>LM.5_14S.32</t>
  </si>
  <si>
    <t>LM.5_14S.80</t>
  </si>
  <si>
    <t>LM.5_14S.46</t>
  </si>
  <si>
    <t>LM.5_14S.45</t>
  </si>
  <si>
    <t>LM.5_14S.0C</t>
  </si>
  <si>
    <t>LM.5_14S.87</t>
  </si>
  <si>
    <t>LM.5_14S.CP</t>
  </si>
  <si>
    <t>LM.5_14S.35</t>
  </si>
  <si>
    <t>LM.5_14S.33</t>
  </si>
  <si>
    <t>LM.5_14S.54</t>
  </si>
  <si>
    <t>LM.5_14S.JB</t>
  </si>
  <si>
    <t>LM.5_14S.51</t>
  </si>
  <si>
    <t>LM.5_14S.NS</t>
  </si>
  <si>
    <t>LM.5_14S.86</t>
  </si>
  <si>
    <t>LM.5_14S.36</t>
  </si>
  <si>
    <t>LM.5_14S.2F</t>
  </si>
  <si>
    <t>LM.5_14S.90</t>
  </si>
  <si>
    <t>LM.5_14S.27</t>
  </si>
  <si>
    <t>LM.5_14S.61</t>
  </si>
  <si>
    <t>LM.5_14S.81</t>
  </si>
  <si>
    <t>LM.5_14S.SO</t>
  </si>
  <si>
    <t>LM.5_14S.SP</t>
  </si>
  <si>
    <t>LM.5_14S.1V</t>
  </si>
  <si>
    <t>LM.5_14S.T5</t>
  </si>
  <si>
    <t>LM.5_14S.0S</t>
  </si>
  <si>
    <t>LM.5_14S.52</t>
  </si>
  <si>
    <t>LM.5_14S.77</t>
  </si>
  <si>
    <t>LM.5_14S.37</t>
  </si>
  <si>
    <t>LM.5_14S.2A</t>
  </si>
  <si>
    <t>LM.5_14S.T8</t>
  </si>
  <si>
    <t>LM.5_14S.1Q</t>
  </si>
  <si>
    <t>LM.5_14S.2Q</t>
  </si>
  <si>
    <t>LM.5_14S.NM</t>
  </si>
  <si>
    <t>LM.5_14S.0F</t>
  </si>
  <si>
    <t>LM.5_14S.MC</t>
  </si>
  <si>
    <t>LM.5_14S.0P</t>
  </si>
  <si>
    <t>LM.5_14S.T9</t>
  </si>
  <si>
    <t>LM.5_14x8S.AO</t>
  </si>
  <si>
    <t>LM.5_14x8S.0G</t>
  </si>
  <si>
    <t>LM.5_14x8S.BG</t>
  </si>
  <si>
    <t>LM.5_14x8S.0R</t>
  </si>
  <si>
    <t>LM.5_14x8S.89</t>
  </si>
  <si>
    <t>LM.5_14x8S.32</t>
  </si>
  <si>
    <t>LM.5_14x8S.80</t>
  </si>
  <si>
    <t>LM.5_14x8S.46</t>
  </si>
  <si>
    <t>LM.5_14x8S.45</t>
  </si>
  <si>
    <t>LM.5_14x8S.0C</t>
  </si>
  <si>
    <t>LM.5_14x8S.87</t>
  </si>
  <si>
    <t>LM.5_14x8S.CP</t>
  </si>
  <si>
    <t>LM.5_14x8S.35</t>
  </si>
  <si>
    <t>LM.5_14x8S.33</t>
  </si>
  <si>
    <t>LM.5_14x8S.54</t>
  </si>
  <si>
    <t>LM.5_14x8S.JB</t>
  </si>
  <si>
    <t>LM.5_14x8S.51</t>
  </si>
  <si>
    <t>LM.5_14x8S.NS</t>
  </si>
  <si>
    <t>LM.5_14x8S.86</t>
  </si>
  <si>
    <t>LM.5_14x8S.36</t>
  </si>
  <si>
    <t>LM.5_14x8S.2F</t>
  </si>
  <si>
    <t>LM.5_14x8S.90</t>
  </si>
  <si>
    <t>LM.5_14x8S.27</t>
  </si>
  <si>
    <t>LM.5_14x8S.61</t>
  </si>
  <si>
    <t>LM.5_14x8S.81</t>
  </si>
  <si>
    <t>LM.5_14x8S.SO</t>
  </si>
  <si>
    <t>LM.5_14x8S.SP</t>
  </si>
  <si>
    <t>LM.5_14x8S.1V</t>
  </si>
  <si>
    <t>LM.5_14x8S.T5</t>
  </si>
  <si>
    <t>LM.5_14x8S.0S</t>
  </si>
  <si>
    <t>LM.5_14x8S.52</t>
  </si>
  <si>
    <t>LM.5_14x8S.77</t>
  </si>
  <si>
    <t>LM.5_14x8S.37</t>
  </si>
  <si>
    <t>LM.5_14x8S.2A</t>
  </si>
  <si>
    <t>LM.5_14x8S.T8</t>
  </si>
  <si>
    <t>LM.5_14x8S.1Q</t>
  </si>
  <si>
    <t>LM.5_14x8S.2Q</t>
  </si>
  <si>
    <t>LM.5_14x8S.NM</t>
  </si>
  <si>
    <t>LM.5_14x8S.0F</t>
  </si>
  <si>
    <t>LM.5_14x8S.MC</t>
  </si>
  <si>
    <t>LM.5_14x8S.0P</t>
  </si>
  <si>
    <t>LM.5_14x8S.T9</t>
  </si>
  <si>
    <t>LM.6_12S.AO</t>
  </si>
  <si>
    <t>LM.6_12S.0G</t>
  </si>
  <si>
    <t>LM.6_12S.BG</t>
  </si>
  <si>
    <t>LM.6_12S.0R</t>
  </si>
  <si>
    <t>LM.6_12S.89</t>
  </si>
  <si>
    <t>LM.6_12S.32</t>
  </si>
  <si>
    <t>LM.6_12S.80</t>
  </si>
  <si>
    <t>LM.6_12S.46</t>
  </si>
  <si>
    <t>LM.6_12S.45</t>
  </si>
  <si>
    <t>LM.6_12S.0C</t>
  </si>
  <si>
    <t>LM.6_12S.87</t>
  </si>
  <si>
    <t>LM.6_12S.CP</t>
  </si>
  <si>
    <t>LM.6_12S.35</t>
  </si>
  <si>
    <t>LM.6_12S.33</t>
  </si>
  <si>
    <t>LM.6_12S.54</t>
  </si>
  <si>
    <t>LM.6_12S.JB</t>
  </si>
  <si>
    <t>LM.6_12S.51</t>
  </si>
  <si>
    <t>LM.6_12S.NS</t>
  </si>
  <si>
    <t>LM.6_12S.86</t>
  </si>
  <si>
    <t>LM.6_12S.36</t>
  </si>
  <si>
    <t>LM.6_12S.2F</t>
  </si>
  <si>
    <t>LM.6_12S.90</t>
  </si>
  <si>
    <t>LM.6_12S.27</t>
  </si>
  <si>
    <t>LM.6_12S.61</t>
  </si>
  <si>
    <t>LM.6_12S.81</t>
  </si>
  <si>
    <t>LM.6_12S.SO</t>
  </si>
  <si>
    <t>LM.6_12S.SP</t>
  </si>
  <si>
    <t>LM.6_12S.1V</t>
  </si>
  <si>
    <t>LM.6_12S.T5</t>
  </si>
  <si>
    <t>LM.6_12S.0S</t>
  </si>
  <si>
    <t>LM.6_12S.52</t>
  </si>
  <si>
    <t>LM.6_12S.77</t>
  </si>
  <si>
    <t>LM.6_12S.37</t>
  </si>
  <si>
    <t>LM.6_12S.2A</t>
  </si>
  <si>
    <t>LM.6_12S.T8</t>
  </si>
  <si>
    <t>LM.6_12S.1Q</t>
  </si>
  <si>
    <t>LM.6_12S.2Q</t>
  </si>
  <si>
    <t>LM.6_12S.NM</t>
  </si>
  <si>
    <t>LM.6_12S.0F</t>
  </si>
  <si>
    <t>LM.6_12S.MC</t>
  </si>
  <si>
    <t>LM.6_12S.0P</t>
  </si>
  <si>
    <t>LM.6_12S.T9</t>
  </si>
  <si>
    <t>LM.6_13S.AO</t>
  </si>
  <si>
    <t>LM.6_13S.0G</t>
  </si>
  <si>
    <t>LM.6_13S.BG</t>
  </si>
  <si>
    <t>LM.6_13S.0R</t>
  </si>
  <si>
    <t>LM.6_13S.89</t>
  </si>
  <si>
    <t>LM.6_13S.32</t>
  </si>
  <si>
    <t>LM.6_13S.80</t>
  </si>
  <si>
    <t>LM.6_13S.46</t>
  </si>
  <si>
    <t>LM.6_13S.45</t>
  </si>
  <si>
    <t>LM.6_13S.0C</t>
  </si>
  <si>
    <t>LM.6_13S.87</t>
  </si>
  <si>
    <t>LM.6_13S.CP</t>
  </si>
  <si>
    <t>LM.6_13S.35</t>
  </si>
  <si>
    <t>LM.6_13S.33</t>
  </si>
  <si>
    <t>LM.6_13S.54</t>
  </si>
  <si>
    <t>LM.6_13S.JB</t>
  </si>
  <si>
    <t>LM.6_13S.51</t>
  </si>
  <si>
    <t>LM.6_13S.NS</t>
  </si>
  <si>
    <t>LM.6_13S.86</t>
  </si>
  <si>
    <t>LM.6_13S.36</t>
  </si>
  <si>
    <t>LM.6_13S.2F</t>
  </si>
  <si>
    <t>LM.6_13S.90</t>
  </si>
  <si>
    <t>LM.6_13S.27</t>
  </si>
  <si>
    <t>LM.6_13S.61</t>
  </si>
  <si>
    <t>LM.6_13S.81</t>
  </si>
  <si>
    <t>LM.6_13S.SO</t>
  </si>
  <si>
    <t>LM.6_13S.SP</t>
  </si>
  <si>
    <t>LM.6_13S.1V</t>
  </si>
  <si>
    <t>LM.6_13S.T5</t>
  </si>
  <si>
    <t>LM.6_13S.0S</t>
  </si>
  <si>
    <t>LM.6_13S.52</t>
  </si>
  <si>
    <t>LM.6_13S.77</t>
  </si>
  <si>
    <t>LM.6_13S.37</t>
  </si>
  <si>
    <t>LM.6_13S.2A</t>
  </si>
  <si>
    <t>LM.6_13S.T8</t>
  </si>
  <si>
    <t>LM.6_13S.1Q</t>
  </si>
  <si>
    <t>LM.6_13S.2Q</t>
  </si>
  <si>
    <t>LM.6_13S.NM</t>
  </si>
  <si>
    <t>LM.6_13S.0F</t>
  </si>
  <si>
    <t>LM.6_13S.MC</t>
  </si>
  <si>
    <t>LM.6_13S.0P</t>
  </si>
  <si>
    <t>LM.6_13S.T9</t>
  </si>
  <si>
    <t>LM.6H_14S.AO</t>
  </si>
  <si>
    <t>LM.6H_14S.0G</t>
  </si>
  <si>
    <t>LM.6H_14S.BG</t>
  </si>
  <si>
    <t>LM.6H_14S.0R</t>
  </si>
  <si>
    <t>LM.6H_14S.89</t>
  </si>
  <si>
    <t>LM.6H_14S.32</t>
  </si>
  <si>
    <t>LM.6H_14S.80</t>
  </si>
  <si>
    <t>LM.6H_14S.46</t>
  </si>
  <si>
    <t>LM.6H_14S.45</t>
  </si>
  <si>
    <t>LM.6H_14S.0C</t>
  </si>
  <si>
    <t>LM.6H_14S.87</t>
  </si>
  <si>
    <t>LM.6H_14S.CP</t>
  </si>
  <si>
    <t>LM.6H_14S.35</t>
  </si>
  <si>
    <t>LM.6H_14S.33</t>
  </si>
  <si>
    <t>LM.6H_14S.54</t>
  </si>
  <si>
    <t>LM.6H_14S.JB</t>
  </si>
  <si>
    <t>LM.6H_14S.51</t>
  </si>
  <si>
    <t>LM.6H_14S.NS</t>
  </si>
  <si>
    <t>LM.6H_14S.86</t>
  </si>
  <si>
    <t>LM.6H_14S.36</t>
  </si>
  <si>
    <t>LM.6H_14S.2F</t>
  </si>
  <si>
    <t>LM.6H_14S.90</t>
  </si>
  <si>
    <t>LM.6H_14S.27</t>
  </si>
  <si>
    <t>LM.6H_14S.61</t>
  </si>
  <si>
    <t>LM.6H_14S.81</t>
  </si>
  <si>
    <t>LM.6H_14S.SO</t>
  </si>
  <si>
    <t>LM.6H_14S.SP</t>
  </si>
  <si>
    <t>LM.6H_14S.1V</t>
  </si>
  <si>
    <t>LM.6H_14S.T5</t>
  </si>
  <si>
    <t>LM.6H_14S.0S</t>
  </si>
  <si>
    <t>LM.6H_14S.52</t>
  </si>
  <si>
    <t>LM.6H_14S.77</t>
  </si>
  <si>
    <t>LM.6H_14S.37</t>
  </si>
  <si>
    <t>LM.6H_14S.2A</t>
  </si>
  <si>
    <t>LM.6H_14S.T8</t>
  </si>
  <si>
    <t>LM.6H_14S.1Q</t>
  </si>
  <si>
    <t>LM.6H_14S.2Q</t>
  </si>
  <si>
    <t>LM.6H_14S.NM</t>
  </si>
  <si>
    <t>LM.6H_14S.0F</t>
  </si>
  <si>
    <t>LM.6H_14S.MC</t>
  </si>
  <si>
    <t>LM.6H_14S.0P</t>
  </si>
  <si>
    <t>LM.6H_14S.T9</t>
  </si>
  <si>
    <t>LM.6H_14x8S.AO</t>
  </si>
  <si>
    <t>LM.6H_14x8S.0G</t>
  </si>
  <si>
    <t>LM.6H_14x8S.BG</t>
  </si>
  <si>
    <t>LM.6H_14x8S.0R</t>
  </si>
  <si>
    <t>LM.6H_14x8S.89</t>
  </si>
  <si>
    <t>LM.6H_14x8S.32</t>
  </si>
  <si>
    <t>LM.6H_14x8S.80</t>
  </si>
  <si>
    <t>LM.6H_14x8S.46</t>
  </si>
  <si>
    <t>LM.6H_14x8S.45</t>
  </si>
  <si>
    <t>LM.6H_14x8S.0C</t>
  </si>
  <si>
    <t>LM.6H_14x8S.87</t>
  </si>
  <si>
    <t>LM.6H_14x8S.CP</t>
  </si>
  <si>
    <t>LM.6H_14x8S.35</t>
  </si>
  <si>
    <t>LM.6H_14x8S.33</t>
  </si>
  <si>
    <t>LM.6H_14x8S.54</t>
  </si>
  <si>
    <t>LM.6H_14x8S.JB</t>
  </si>
  <si>
    <t>LM.6H_14x8S.51</t>
  </si>
  <si>
    <t>LM.6H_14x8S.NS</t>
  </si>
  <si>
    <t>LM.6H_14x8S.86</t>
  </si>
  <si>
    <t>LM.6H_14x8S.36</t>
  </si>
  <si>
    <t>LM.6H_14x8S.2F</t>
  </si>
  <si>
    <t>LM.6H_14x8S.90</t>
  </si>
  <si>
    <t>LM.6H_14x8S.27</t>
  </si>
  <si>
    <t>LM.6H_14x8S.61</t>
  </si>
  <si>
    <t>LM.6H_14x8S.81</t>
  </si>
  <si>
    <t>LM.6H_14x8S.SO</t>
  </si>
  <si>
    <t>LM.6H_14x8S.SP</t>
  </si>
  <si>
    <t>LM.6H_14x8S.1V</t>
  </si>
  <si>
    <t>LM.6H_14x8S.T5</t>
  </si>
  <si>
    <t>LM.6H_14x8S.0S</t>
  </si>
  <si>
    <t>LM.6H_14x8S.52</t>
  </si>
  <si>
    <t>LM.6H_14x8S.77</t>
  </si>
  <si>
    <t>LM.6H_14x8S.37</t>
  </si>
  <si>
    <t>LM.6H_14x8S.2A</t>
  </si>
  <si>
    <t>LM.6H_14x8S.T8</t>
  </si>
  <si>
    <t>LM.6H_14x8S.1Q</t>
  </si>
  <si>
    <t>LM.6H_14x8S.2Q</t>
  </si>
  <si>
    <t>LM.6H_14x8S.NM</t>
  </si>
  <si>
    <t>LM.6H_14x8S.0F</t>
  </si>
  <si>
    <t>LM.6H_14x8S.MC</t>
  </si>
  <si>
    <t>LM.6H_14x8S.0P</t>
  </si>
  <si>
    <t>LM.6H_14x8S.T9</t>
  </si>
  <si>
    <t>LM.7_10T.AO</t>
  </si>
  <si>
    <t>LM.7_10T.0G</t>
  </si>
  <si>
    <t>LM.7_10T.BG</t>
  </si>
  <si>
    <t>LM.7_10T.0R</t>
  </si>
  <si>
    <t>LM.7_10T.89</t>
  </si>
  <si>
    <t>LM.7_10T.32</t>
  </si>
  <si>
    <t>LM.7_10T.80</t>
  </si>
  <si>
    <t>LM.7_10T.46</t>
  </si>
  <si>
    <t>LM.7_10T.45</t>
  </si>
  <si>
    <t>LM.7_10T.0C</t>
  </si>
  <si>
    <t>LM.7_10T.87</t>
  </si>
  <si>
    <t>LM.7_10T.CP</t>
  </si>
  <si>
    <t>LM.7_10T.35</t>
  </si>
  <si>
    <t>LM.7_10T.33</t>
  </si>
  <si>
    <t>LM.7_10T.54</t>
  </si>
  <si>
    <t>LM.7_10T.JB</t>
  </si>
  <si>
    <t>LM.7_10T.51</t>
  </si>
  <si>
    <t>LM.7_10T.NS</t>
  </si>
  <si>
    <t>LM.7_10T.86</t>
  </si>
  <si>
    <t>LM.7_10T.36</t>
  </si>
  <si>
    <t>LM.7_10T.2F</t>
  </si>
  <si>
    <t>LM.7_10T.90</t>
  </si>
  <si>
    <t>LM.7_10T.27</t>
  </si>
  <si>
    <t>LM.7_10T.61</t>
  </si>
  <si>
    <t>LM.7_10T.81</t>
  </si>
  <si>
    <t>LM.7_10T.SO</t>
  </si>
  <si>
    <t>LM.7_10T.SP</t>
  </si>
  <si>
    <t>LM.7_10T.1V</t>
  </si>
  <si>
    <t>LM.7_10T.T5</t>
  </si>
  <si>
    <t>LM.7_10T.0S</t>
  </si>
  <si>
    <t>LM.7_10T.52</t>
  </si>
  <si>
    <t>LM.7_10T.77</t>
  </si>
  <si>
    <t>LM.7_10T.37</t>
  </si>
  <si>
    <t>LM.7_10T.2A</t>
  </si>
  <si>
    <t>LM.7_10T.T8</t>
  </si>
  <si>
    <t>LM.7_10T.1Q</t>
  </si>
  <si>
    <t>LM.7_10T.2Q</t>
  </si>
  <si>
    <t>LM.7_10T.NM</t>
  </si>
  <si>
    <t>LM.7_10T.0F</t>
  </si>
  <si>
    <t>LM.7_10T.MC</t>
  </si>
  <si>
    <t>LM.7_10T.0P</t>
  </si>
  <si>
    <t>LM.7_10T.T9</t>
  </si>
  <si>
    <t>LM.7_14S.AO</t>
  </si>
  <si>
    <t>LM.7_14S.0G</t>
  </si>
  <si>
    <t>LM.7_14S.BG</t>
  </si>
  <si>
    <t>LM.7_14S.0R</t>
  </si>
  <si>
    <t>LM.7_14S.89</t>
  </si>
  <si>
    <t>LM.7_14S.32</t>
  </si>
  <si>
    <t>LM.7_14S.80</t>
  </si>
  <si>
    <t>LM.7_14S.46</t>
  </si>
  <si>
    <t>LM.7_14S.45</t>
  </si>
  <si>
    <t>LM.7_14S.0C</t>
  </si>
  <si>
    <t>LM.7_14S.87</t>
  </si>
  <si>
    <t>LM.7_14S.CP</t>
  </si>
  <si>
    <t>LM.7_14S.35</t>
  </si>
  <si>
    <t>LM.7_14S.33</t>
  </si>
  <si>
    <t>LM.7_14S.54</t>
  </si>
  <si>
    <t>LM.7_14S.JB</t>
  </si>
  <si>
    <t>LM.7_14S.51</t>
  </si>
  <si>
    <t>LM.7_14S.NS</t>
  </si>
  <si>
    <t>LM.7_14S.86</t>
  </si>
  <si>
    <t>LM.7_14S.36</t>
  </si>
  <si>
    <t>LM.7_14S.2F</t>
  </si>
  <si>
    <t>LM.7_14S.90</t>
  </si>
  <si>
    <t>LM.7_14S.27</t>
  </si>
  <si>
    <t>LM.7_14S.61</t>
  </si>
  <si>
    <t>LM.7_14S.81</t>
  </si>
  <si>
    <t>LM.7_14S.SO</t>
  </si>
  <si>
    <t>LM.7_14S.SP</t>
  </si>
  <si>
    <t>LM.7_14S.1V</t>
  </si>
  <si>
    <t>LM.7_14S.T5</t>
  </si>
  <si>
    <t>LM.7_14S.0S</t>
  </si>
  <si>
    <t>LM.7_14S.52</t>
  </si>
  <si>
    <t>LM.7_14S.77</t>
  </si>
  <si>
    <t>LM.7_14S.37</t>
  </si>
  <si>
    <t>LM.7_14S.2A</t>
  </si>
  <si>
    <t>LM.7_14S.T8</t>
  </si>
  <si>
    <t>LM.7_14S.1Q</t>
  </si>
  <si>
    <t>LM.7_14S.2Q</t>
  </si>
  <si>
    <t>LM.7_14S.NM</t>
  </si>
  <si>
    <t>LM.7_14S.0F</t>
  </si>
  <si>
    <t>LM.7_14S.MC</t>
  </si>
  <si>
    <t>LM.7_14S.0P</t>
  </si>
  <si>
    <t>LM.7_14S.T9</t>
  </si>
  <si>
    <t>LM.7H_10T.AO</t>
  </si>
  <si>
    <t>LM.7H_10T.0G</t>
  </si>
  <si>
    <t>LM.7H_10T.BG</t>
  </si>
  <si>
    <t>LM.7H_10T.0R</t>
  </si>
  <si>
    <t>LM.7H_10T.89</t>
  </si>
  <si>
    <t>LM.7H_10T.32</t>
  </si>
  <si>
    <t>LM.7H_10T.80</t>
  </si>
  <si>
    <t>LM.7H_10T.46</t>
  </si>
  <si>
    <t>LM.7H_10T.45</t>
  </si>
  <si>
    <t>LM.7H_10T.0C</t>
  </si>
  <si>
    <t>LM.7H_10T.87</t>
  </si>
  <si>
    <t>LM.7H_10T.CP</t>
  </si>
  <si>
    <t>LM.7H_10T.35</t>
  </si>
  <si>
    <t>LM.7H_10T.33</t>
  </si>
  <si>
    <t>LM.7H_10T.54</t>
  </si>
  <si>
    <t>LM.7H_10T.JB</t>
  </si>
  <si>
    <t>LM.7H_10T.51</t>
  </si>
  <si>
    <t>LM.7H_10T.NS</t>
  </si>
  <si>
    <t>LM.7H_10T.86</t>
  </si>
  <si>
    <t>LM.7H_10T.36</t>
  </si>
  <si>
    <t>LM.7H_10T.2F</t>
  </si>
  <si>
    <t>LM.7H_10T.90</t>
  </si>
  <si>
    <t>LM.7H_10T.27</t>
  </si>
  <si>
    <t>LM.7H_10T.61</t>
  </si>
  <si>
    <t>LM.7H_10T.81</t>
  </si>
  <si>
    <t>LM.7H_10T.SO</t>
  </si>
  <si>
    <t>LM.7H_10T.SP</t>
  </si>
  <si>
    <t>LM.7H_10T.1V</t>
  </si>
  <si>
    <t>LM.7H_10T.T5</t>
  </si>
  <si>
    <t>LM.7H_10T.0S</t>
  </si>
  <si>
    <t>LM.7H_10T.52</t>
  </si>
  <si>
    <t>LM.7H_10T.77</t>
  </si>
  <si>
    <t>LM.7H_10T.37</t>
  </si>
  <si>
    <t>LM.7H_10T.2A</t>
  </si>
  <si>
    <t>LM.7H_10T.T8</t>
  </si>
  <si>
    <t>LM.7H_10T.1Q</t>
  </si>
  <si>
    <t>LM.7H_10T.2Q</t>
  </si>
  <si>
    <t>LM.7H_10T.NM</t>
  </si>
  <si>
    <t>LM.7H_10T.0F</t>
  </si>
  <si>
    <t>LM.7H_10T.MC</t>
  </si>
  <si>
    <t>LM.7H_10T.0P</t>
  </si>
  <si>
    <t>LM.7H_10T.T9</t>
  </si>
  <si>
    <t>LM.8_10T.AO</t>
  </si>
  <si>
    <t>LM.8_10T.0G</t>
  </si>
  <si>
    <t>LM.8_10T.BG</t>
  </si>
  <si>
    <t>LM.8_10T.0R</t>
  </si>
  <si>
    <t>LM.8_10T.89</t>
  </si>
  <si>
    <t>LM.8_10T.32</t>
  </si>
  <si>
    <t>LM.8_10T.80</t>
  </si>
  <si>
    <t>LM.8_10T.46</t>
  </si>
  <si>
    <t>LM.8_10T.45</t>
  </si>
  <si>
    <t>LM.8_10T.0C</t>
  </si>
  <si>
    <t>LM.8_10T.87</t>
  </si>
  <si>
    <t>LM.8_10T.CP</t>
  </si>
  <si>
    <t>LM.8_10T.35</t>
  </si>
  <si>
    <t>LM.8_10T.33</t>
  </si>
  <si>
    <t>LM.8_10T.54</t>
  </si>
  <si>
    <t>LM.8_10T.JB</t>
  </si>
  <si>
    <t>LM.8_10T.51</t>
  </si>
  <si>
    <t>LM.8_10T.NS</t>
  </si>
  <si>
    <t>LM.8_10T.86</t>
  </si>
  <si>
    <t>LM.8_10T.36</t>
  </si>
  <si>
    <t>LM.8_10T.2F</t>
  </si>
  <si>
    <t>LM.8_10T.90</t>
  </si>
  <si>
    <t>LM.8_10T.27</t>
  </si>
  <si>
    <t>LM.8_10T.61</t>
  </si>
  <si>
    <t>LM.8_10T.81</t>
  </si>
  <si>
    <t>LM.8_10T.SO</t>
  </si>
  <si>
    <t>LM.8_10T.SP</t>
  </si>
  <si>
    <t>LM.8_10T.1V</t>
  </si>
  <si>
    <t>LM.8_10T.T5</t>
  </si>
  <si>
    <t>LM.8_10T.0S</t>
  </si>
  <si>
    <t>LM.8_10T.52</t>
  </si>
  <si>
    <t>LM.8_10T.77</t>
  </si>
  <si>
    <t>LM.8_10T.37</t>
  </si>
  <si>
    <t>LM.8_10T.2A</t>
  </si>
  <si>
    <t>LM.8_10T.T8</t>
  </si>
  <si>
    <t>LM.8_10T.1Q</t>
  </si>
  <si>
    <t>LM.8_10T.2Q</t>
  </si>
  <si>
    <t>LM.8_10T.NM</t>
  </si>
  <si>
    <t>LM.8_10T.0F</t>
  </si>
  <si>
    <t>LM.8_10T.MC</t>
  </si>
  <si>
    <t>LM.8_10T.0P</t>
  </si>
  <si>
    <t>LM.8_10T.T9</t>
  </si>
  <si>
    <t>LM.8_12T.AO</t>
  </si>
  <si>
    <t>LM.8_12T.0G</t>
  </si>
  <si>
    <t>LM.8_12T.BG</t>
  </si>
  <si>
    <t>LM.8_12T.0R</t>
  </si>
  <si>
    <t>LM.8_12T.89</t>
  </si>
  <si>
    <t>LM.8_12T.32</t>
  </si>
  <si>
    <t>LM.8_12T.80</t>
  </si>
  <si>
    <t>LM.8_12T.46</t>
  </si>
  <si>
    <t>LM.8_12T.45</t>
  </si>
  <si>
    <t>LM.8_12T.0C</t>
  </si>
  <si>
    <t>LM.8_12T.87</t>
  </si>
  <si>
    <t>LM.8_12T.CP</t>
  </si>
  <si>
    <t>LM.8_12T.35</t>
  </si>
  <si>
    <t>LM.8_12T.33</t>
  </si>
  <si>
    <t>LM.8_12T.54</t>
  </si>
  <si>
    <t>LM.8_12T.JB</t>
  </si>
  <si>
    <t>LM.8_12T.51</t>
  </si>
  <si>
    <t>LM.8_12T.NS</t>
  </si>
  <si>
    <t>LM.8_12T.86</t>
  </si>
  <si>
    <t>LM.8_12T.36</t>
  </si>
  <si>
    <t>LM.8_12T.2F</t>
  </si>
  <si>
    <t>LM.8_12T.90</t>
  </si>
  <si>
    <t>LM.8_12T.27</t>
  </si>
  <si>
    <t>LM.8_12T.61</t>
  </si>
  <si>
    <t>LM.8_12T.81</t>
  </si>
  <si>
    <t>LM.8_12T.SO</t>
  </si>
  <si>
    <t>LM.8_12T.SP</t>
  </si>
  <si>
    <t>LM.8_12T.1V</t>
  </si>
  <si>
    <t>LM.8_12T.T5</t>
  </si>
  <si>
    <t>LM.8_12T.0S</t>
  </si>
  <si>
    <t>LM.8_12T.52</t>
  </si>
  <si>
    <t>LM.8_12T.77</t>
  </si>
  <si>
    <t>LM.8_12T.37</t>
  </si>
  <si>
    <t>LM.8_12T.2A</t>
  </si>
  <si>
    <t>LM.8_12T.T8</t>
  </si>
  <si>
    <t>LM.8_12T.1Q</t>
  </si>
  <si>
    <t>LM.8_12T.2Q</t>
  </si>
  <si>
    <t>LM.8_12T.NM</t>
  </si>
  <si>
    <t>LM.8_12T.0F</t>
  </si>
  <si>
    <t>LM.8_12T.MC</t>
  </si>
  <si>
    <t>LM.8_12T.0P</t>
  </si>
  <si>
    <t>LM.8_12T.T9</t>
  </si>
  <si>
    <t>LM.8_14S.AO</t>
  </si>
  <si>
    <t>LM.8_14S.0G</t>
  </si>
  <si>
    <t>LM.8_14S.BG</t>
  </si>
  <si>
    <t>LM.8_14S.0R</t>
  </si>
  <si>
    <t>LM.8_14S.89</t>
  </si>
  <si>
    <t>LM.8_14S.32</t>
  </si>
  <si>
    <t>LM.8_14S.80</t>
  </si>
  <si>
    <t>LM.8_14S.46</t>
  </si>
  <si>
    <t>LM.8_14S.45</t>
  </si>
  <si>
    <t>LM.8_14S.0C</t>
  </si>
  <si>
    <t>LM.8_14S.87</t>
  </si>
  <si>
    <t>LM.8_14S.CP</t>
  </si>
  <si>
    <t>LM.8_14S.35</t>
  </si>
  <si>
    <t>LM.8_14S.33</t>
  </si>
  <si>
    <t>LM.8_14S.54</t>
  </si>
  <si>
    <t>LM.8_14S.JB</t>
  </si>
  <si>
    <t>LM.8_14S.51</t>
  </si>
  <si>
    <t>LM.8_14S.NS</t>
  </si>
  <si>
    <t>LM.8_14S.86</t>
  </si>
  <si>
    <t>LM.8_14S.36</t>
  </si>
  <si>
    <t>LM.8_14S.2F</t>
  </si>
  <si>
    <t>LM.8_14S.90</t>
  </si>
  <si>
    <t>LM.8_14S.27</t>
  </si>
  <si>
    <t>LM.8_14S.61</t>
  </si>
  <si>
    <t>LM.8_14S.81</t>
  </si>
  <si>
    <t>LM.8_14S.SO</t>
  </si>
  <si>
    <t>LM.8_14S.SP</t>
  </si>
  <si>
    <t>LM.8_14S.1V</t>
  </si>
  <si>
    <t>LM.8_14S.T5</t>
  </si>
  <si>
    <t>LM.8_14S.0S</t>
  </si>
  <si>
    <t>LM.8_14S.52</t>
  </si>
  <si>
    <t>LM.8_14S.77</t>
  </si>
  <si>
    <t>LM.8_14S.37</t>
  </si>
  <si>
    <t>LM.8_14S.2A</t>
  </si>
  <si>
    <t>LM.8_14S.T8</t>
  </si>
  <si>
    <t>LM.8_14S.1Q</t>
  </si>
  <si>
    <t>LM.8_14S.2Q</t>
  </si>
  <si>
    <t>LM.8_14S.NM</t>
  </si>
  <si>
    <t>LM.8_14S.0F</t>
  </si>
  <si>
    <t>LM.8_14S.MC</t>
  </si>
  <si>
    <t>LM.8_14S.0P</t>
  </si>
  <si>
    <t>LM.8_14S.T9</t>
  </si>
  <si>
    <t>LM.9_10T.AO</t>
  </si>
  <si>
    <t>LM.9_10T.0G</t>
  </si>
  <si>
    <t>LM.9_10T.BG</t>
  </si>
  <si>
    <t>LM.9_10T.0R</t>
  </si>
  <si>
    <t>LM.9_10T.89</t>
  </si>
  <si>
    <t>LM.9_10T.32</t>
  </si>
  <si>
    <t>LM.9_10T.80</t>
  </si>
  <si>
    <t>LM.9_10T.46</t>
  </si>
  <si>
    <t>LM.9_10T.45</t>
  </si>
  <si>
    <t>LM.9_10T.0C</t>
  </si>
  <si>
    <t>LM.9_10T.87</t>
  </si>
  <si>
    <t>LM.9_10T.CP</t>
  </si>
  <si>
    <t>LM.9_10T.35</t>
  </si>
  <si>
    <t>LM.9_10T.33</t>
  </si>
  <si>
    <t>LM.9_10T.54</t>
  </si>
  <si>
    <t>LM.9_10T.JB</t>
  </si>
  <si>
    <t>LM.9_10T.51</t>
  </si>
  <si>
    <t>LM.9_10T.NS</t>
  </si>
  <si>
    <t>LM.9_10T.86</t>
  </si>
  <si>
    <t>LM.9_10T.36</t>
  </si>
  <si>
    <t>LM.9_10T.2F</t>
  </si>
  <si>
    <t>LM.9_10T.90</t>
  </si>
  <si>
    <t>LM.9_10T.27</t>
  </si>
  <si>
    <t>LM.9_10T.61</t>
  </si>
  <si>
    <t>LM.9_10T.81</t>
  </si>
  <si>
    <t>LM.9_10T.SO</t>
  </si>
  <si>
    <t>LM.9_10T.SP</t>
  </si>
  <si>
    <t>LM.9_10T.1V</t>
  </si>
  <si>
    <t>LM.9_10T.T5</t>
  </si>
  <si>
    <t>LM.9_10T.0S</t>
  </si>
  <si>
    <t>LM.9_10T.52</t>
  </si>
  <si>
    <t>LM.9_10T.77</t>
  </si>
  <si>
    <t>LM.9_10T.37</t>
  </si>
  <si>
    <t>LM.9_10T.2A</t>
  </si>
  <si>
    <t>LM.9_10T.T8</t>
  </si>
  <si>
    <t>LM.9_10T.1Q</t>
  </si>
  <si>
    <t>LM.9_10T.2Q</t>
  </si>
  <si>
    <t>LM.9_10T.NM</t>
  </si>
  <si>
    <t>LM.9_10T.0F</t>
  </si>
  <si>
    <t>LM.9_10T.MC</t>
  </si>
  <si>
    <t>LM.9_10T.0P</t>
  </si>
  <si>
    <t>LM.9_10T.T9</t>
  </si>
  <si>
    <t>LM.9_12T.AO</t>
  </si>
  <si>
    <t>LM.9_12T.0G</t>
  </si>
  <si>
    <t>LM.9_12T.BG</t>
  </si>
  <si>
    <t>LM.9_12T.0R</t>
  </si>
  <si>
    <t>LM.9_12T.89</t>
  </si>
  <si>
    <t>LM.9_12T.32</t>
  </si>
  <si>
    <t>LM.9_12T.80</t>
  </si>
  <si>
    <t>LM.9_12T.46</t>
  </si>
  <si>
    <t>LM.9_12T.45</t>
  </si>
  <si>
    <t>LM.9_12T.0C</t>
  </si>
  <si>
    <t>LM.9_12T.87</t>
  </si>
  <si>
    <t>LM.9_12T.CP</t>
  </si>
  <si>
    <t>LM.9_12T.35</t>
  </si>
  <si>
    <t>LM.9_12T.33</t>
  </si>
  <si>
    <t>LM.9_12T.54</t>
  </si>
  <si>
    <t>LM.9_12T.JB</t>
  </si>
  <si>
    <t>LM.9_12T.51</t>
  </si>
  <si>
    <t>LM.9_12T.NS</t>
  </si>
  <si>
    <t>LM.9_12T.86</t>
  </si>
  <si>
    <t>LM.9_12T.36</t>
  </si>
  <si>
    <t>LM.9_12T.2F</t>
  </si>
  <si>
    <t>LM.9_12T.90</t>
  </si>
  <si>
    <t>LM.9_12T.27</t>
  </si>
  <si>
    <t>LM.9_12T.61</t>
  </si>
  <si>
    <t>LM.9_12T.81</t>
  </si>
  <si>
    <t>LM.9_12T.SO</t>
  </si>
  <si>
    <t>LM.9_12T.SP</t>
  </si>
  <si>
    <t>LM.9_12T.1V</t>
  </si>
  <si>
    <t>LM.9_12T.T5</t>
  </si>
  <si>
    <t>LM.9_12T.0S</t>
  </si>
  <si>
    <t>LM.9_12T.52</t>
  </si>
  <si>
    <t>LM.9_12T.77</t>
  </si>
  <si>
    <t>LM.9_12T.37</t>
  </si>
  <si>
    <t>LM.9_12T.2A</t>
  </si>
  <si>
    <t>LM.9_12T.T8</t>
  </si>
  <si>
    <t>LM.9_12T.1Q</t>
  </si>
  <si>
    <t>LM.9_12T.2Q</t>
  </si>
  <si>
    <t>LM.9_12T.NM</t>
  </si>
  <si>
    <t>LM.9_12T.0F</t>
  </si>
  <si>
    <t>LM.9_12T.MC</t>
  </si>
  <si>
    <t>LM.9_12T.0P</t>
  </si>
  <si>
    <t>LM.9_12T.T9</t>
  </si>
  <si>
    <t>LM.9_13T.AO</t>
  </si>
  <si>
    <t>LM.9_13T.0G</t>
  </si>
  <si>
    <t>LM.9_13T.BG</t>
  </si>
  <si>
    <t>LM.9_13T.0R</t>
  </si>
  <si>
    <t>LM.9_13T.89</t>
  </si>
  <si>
    <t>LM.9_13T.32</t>
  </si>
  <si>
    <t>LM.9_13T.80</t>
  </si>
  <si>
    <t>LM.9_13T.46</t>
  </si>
  <si>
    <t>LM.9_13T.45</t>
  </si>
  <si>
    <t>LM.9_13T.0C</t>
  </si>
  <si>
    <t>LM.9_13T.87</t>
  </si>
  <si>
    <t>LM.9_13T.CP</t>
  </si>
  <si>
    <t>LM.9_13T.35</t>
  </si>
  <si>
    <t>LM.9_13T.33</t>
  </si>
  <si>
    <t>LM.9_13T.54</t>
  </si>
  <si>
    <t>LM.9_13T.JB</t>
  </si>
  <si>
    <t>LM.9_13T.51</t>
  </si>
  <si>
    <t>LM.9_13T.NS</t>
  </si>
  <si>
    <t>LM.9_13T.86</t>
  </si>
  <si>
    <t>LM.9_13T.36</t>
  </si>
  <si>
    <t>LM.9_13T.2F</t>
  </si>
  <si>
    <t>LM.9_13T.90</t>
  </si>
  <si>
    <t>LM.9_13T.27</t>
  </si>
  <si>
    <t>LM.9_13T.61</t>
  </si>
  <si>
    <t>LM.9_13T.81</t>
  </si>
  <si>
    <t>LM.9_13T.SO</t>
  </si>
  <si>
    <t>LM.9_13T.SP</t>
  </si>
  <si>
    <t>LM.9_13T.1V</t>
  </si>
  <si>
    <t>LM.9_13T.T5</t>
  </si>
  <si>
    <t>LM.9_13T.0S</t>
  </si>
  <si>
    <t>LM.9_13T.52</t>
  </si>
  <si>
    <t>LM.9_13T.77</t>
  </si>
  <si>
    <t>LM.9_13T.37</t>
  </si>
  <si>
    <t>LM.9_13T.2A</t>
  </si>
  <si>
    <t>LM.9_13T.T8</t>
  </si>
  <si>
    <t>LM.9_13T.1Q</t>
  </si>
  <si>
    <t>LM.9_13T.2Q</t>
  </si>
  <si>
    <t>LM.9_13T.NM</t>
  </si>
  <si>
    <t>LM.9_13T.0F</t>
  </si>
  <si>
    <t>LM.9_13T.MC</t>
  </si>
  <si>
    <t>LM.9_13T.0P</t>
  </si>
  <si>
    <t>LM.9_13T.T9</t>
  </si>
  <si>
    <t>LX.10_12T.53</t>
  </si>
  <si>
    <t>LX.10_12T.AB</t>
  </si>
  <si>
    <t>LX.10_12T.50</t>
  </si>
  <si>
    <t>LX.10_12T.B1</t>
  </si>
  <si>
    <t>LX.10_12T.BN</t>
  </si>
  <si>
    <t>LX.10_12T.0Y</t>
  </si>
  <si>
    <t>LX.10_12T.0L</t>
  </si>
  <si>
    <t>LX.10_12T.LK</t>
  </si>
  <si>
    <t>LX.10_12T.LB</t>
  </si>
  <si>
    <t>LX.10_12T.LG</t>
  </si>
  <si>
    <t>LX.10_12T.LO</t>
  </si>
  <si>
    <t>LX.10_12T.LC</t>
  </si>
  <si>
    <t>LX.10_12T.LY</t>
  </si>
  <si>
    <t>LX.10_12T.FE</t>
  </si>
  <si>
    <t>LX.10_12T.RN</t>
  </si>
  <si>
    <t>LX.10_12T.S2</t>
  </si>
  <si>
    <t>LX.10_12T.S1</t>
  </si>
  <si>
    <t>LX.10_12T.L2</t>
  </si>
  <si>
    <t>LX.10_12T.L1</t>
  </si>
  <si>
    <t>LX.10_12T.0M</t>
  </si>
  <si>
    <t>LX.10_12T.0N</t>
  </si>
  <si>
    <t>LX.10_12T.68</t>
  </si>
  <si>
    <t>LX.10_12T.0T</t>
  </si>
  <si>
    <t>LX.10_12T.SY</t>
  </si>
  <si>
    <t>LX.10_12T.SL</t>
  </si>
  <si>
    <t>LX.10_12T.SM</t>
  </si>
  <si>
    <t>LX.10_12T.SN</t>
  </si>
  <si>
    <t>LX.10_12T.ZZ</t>
  </si>
  <si>
    <t>LX.10_13T.53</t>
  </si>
  <si>
    <t>LX.10_13T.AB</t>
  </si>
  <si>
    <t>LX.10_13T.50</t>
  </si>
  <si>
    <t>LX.10_13T.B1</t>
  </si>
  <si>
    <t>LX.10_13T.BN</t>
  </si>
  <si>
    <t>LX.10_13T.0Y</t>
  </si>
  <si>
    <t>LX.10_13T.0L</t>
  </si>
  <si>
    <t>LX.10_13T.LK</t>
  </si>
  <si>
    <t>LX.10_13T.LB</t>
  </si>
  <si>
    <t>LX.10_13T.LG</t>
  </si>
  <si>
    <t>LX.10_13T.LO</t>
  </si>
  <si>
    <t>LX.10_13T.LC</t>
  </si>
  <si>
    <t>LX.10_13T.LY</t>
  </si>
  <si>
    <t>LX.10_13T.FE</t>
  </si>
  <si>
    <t>LX.10_13T.RN</t>
  </si>
  <si>
    <t>LX.10_13T.S2</t>
  </si>
  <si>
    <t>LX.10_13T.S1</t>
  </si>
  <si>
    <t>LX.10_13T.L2</t>
  </si>
  <si>
    <t>LX.10_13T.L1</t>
  </si>
  <si>
    <t>LX.10_13T.0M</t>
  </si>
  <si>
    <t>LX.10_13T.0N</t>
  </si>
  <si>
    <t>LX.10_13T.68</t>
  </si>
  <si>
    <t>LX.10_13T.0T</t>
  </si>
  <si>
    <t>LX.10_13T.SY</t>
  </si>
  <si>
    <t>LX.10_13T.SL</t>
  </si>
  <si>
    <t>LX.10_13T.SM</t>
  </si>
  <si>
    <t>LX.10_13T.SN</t>
  </si>
  <si>
    <t>LX.10_13T.ZZ</t>
  </si>
  <si>
    <t>LX.10_14S.53</t>
  </si>
  <si>
    <t>LX.10_14S.AB</t>
  </si>
  <si>
    <t>LX.10_14S.50</t>
  </si>
  <si>
    <t>LX.10_14S.B1</t>
  </si>
  <si>
    <t>LX.10_14S.BN</t>
  </si>
  <si>
    <t>LX.10_14S.0Y</t>
  </si>
  <si>
    <t>LX.10_14S.0L</t>
  </si>
  <si>
    <t>LX.10_14S.LK</t>
  </si>
  <si>
    <t>LX.10_14S.LB</t>
  </si>
  <si>
    <t>LX.10_14S.LG</t>
  </si>
  <si>
    <t>LX.10_14S.LO</t>
  </si>
  <si>
    <t>LX.10_14S.LC</t>
  </si>
  <si>
    <t>LX.10_14S.LY</t>
  </si>
  <si>
    <t>LX.10_14S.FE</t>
  </si>
  <si>
    <t>LX.10_14S.RN</t>
  </si>
  <si>
    <t>LX.10_14S.S2</t>
  </si>
  <si>
    <t>LX.10_14S.S1</t>
  </si>
  <si>
    <t>LX.10_14S.L2</t>
  </si>
  <si>
    <t>LX.10_14S.L1</t>
  </si>
  <si>
    <t>LX.10_14S.0M</t>
  </si>
  <si>
    <t>LX.10_14S.0N</t>
  </si>
  <si>
    <t>LX.10_14S.68</t>
  </si>
  <si>
    <t>LX.10_14S.0T</t>
  </si>
  <si>
    <t>LX.10_14S.SY</t>
  </si>
  <si>
    <t>LX.10_14S.SL</t>
  </si>
  <si>
    <t>LX.10_14S.SM</t>
  </si>
  <si>
    <t>LX.10_14S.SN</t>
  </si>
  <si>
    <t>LX.10_14S.ZZ</t>
  </si>
  <si>
    <t>LX.10_14T.53</t>
  </si>
  <si>
    <t>LX.10_14T.AB</t>
  </si>
  <si>
    <t>LX.10_14T.50</t>
  </si>
  <si>
    <t>LX.10_14T.B1</t>
  </si>
  <si>
    <t>LX.10_14T.BN</t>
  </si>
  <si>
    <t>LX.10_14T.0Y</t>
  </si>
  <si>
    <t>LX.10_14T.0L</t>
  </si>
  <si>
    <t>LX.10_14T.LK</t>
  </si>
  <si>
    <t>LX.10_14T.LB</t>
  </si>
  <si>
    <t>LX.10_14T.LG</t>
  </si>
  <si>
    <t>LX.10_14T.LO</t>
  </si>
  <si>
    <t>LX.10_14T.LC</t>
  </si>
  <si>
    <t>LX.10_14T.LY</t>
  </si>
  <si>
    <t>LX.10_14T.FE</t>
  </si>
  <si>
    <t>LX.10_14T.RN</t>
  </si>
  <si>
    <t>LX.10_14T.S2</t>
  </si>
  <si>
    <t>LX.10_14T.S1</t>
  </si>
  <si>
    <t>LX.10_14T.L2</t>
  </si>
  <si>
    <t>LX.10_14T.L1</t>
  </si>
  <si>
    <t>LX.10_14T.0M</t>
  </si>
  <si>
    <t>LX.10_14T.0N</t>
  </si>
  <si>
    <t>LX.10_14T.68</t>
  </si>
  <si>
    <t>LX.10_14T.0T</t>
  </si>
  <si>
    <t>LX.10_14T.SY</t>
  </si>
  <si>
    <t>LX.10_14T.SL</t>
  </si>
  <si>
    <t>LX.10_14T.SM</t>
  </si>
  <si>
    <t>LX.10_14T.SN</t>
  </si>
  <si>
    <t>LX.10_14T.ZZ</t>
  </si>
  <si>
    <t>LX.11_12T.53</t>
  </si>
  <si>
    <t>LX.11_12T.AB</t>
  </si>
  <si>
    <t>LX.11_12T.50</t>
  </si>
  <si>
    <t>LX.11_12T.B1</t>
  </si>
  <si>
    <t>LX.11_12T.BN</t>
  </si>
  <si>
    <t>LX.11_12T.0Y</t>
  </si>
  <si>
    <t>LX.11_12T.0L</t>
  </si>
  <si>
    <t>LX.11_12T.LK</t>
  </si>
  <si>
    <t>LX.11_12T.LB</t>
  </si>
  <si>
    <t>LX.11_12T.LG</t>
  </si>
  <si>
    <t>LX.11_12T.LO</t>
  </si>
  <si>
    <t>LX.11_12T.LC</t>
  </si>
  <si>
    <t>LX.11_12T.LY</t>
  </si>
  <si>
    <t>LX.11_12T.FE</t>
  </si>
  <si>
    <t>LX.11_12T.RN</t>
  </si>
  <si>
    <t>LX.11_12T.S2</t>
  </si>
  <si>
    <t>LX.11_12T.S1</t>
  </si>
  <si>
    <t>LX.11_12T.L2</t>
  </si>
  <si>
    <t>LX.11_12T.L1</t>
  </si>
  <si>
    <t>LX.11_12T.0M</t>
  </si>
  <si>
    <t>LX.11_12T.0N</t>
  </si>
  <si>
    <t>LX.11_12T.68</t>
  </si>
  <si>
    <t>LX.11_12T.0T</t>
  </si>
  <si>
    <t>LX.11_12T.SY</t>
  </si>
  <si>
    <t>LX.11_12T.SL</t>
  </si>
  <si>
    <t>LX.11_12T.SM</t>
  </si>
  <si>
    <t>LX.11_12T.SN</t>
  </si>
  <si>
    <t>LX.11_12T.ZZ</t>
  </si>
  <si>
    <t>LX.11_13T.53</t>
  </si>
  <si>
    <t>LX.11_13T.AB</t>
  </si>
  <si>
    <t>LX.11_13T.50</t>
  </si>
  <si>
    <t>LX.11_13T.B1</t>
  </si>
  <si>
    <t>LX.11_13T.BN</t>
  </si>
  <si>
    <t>LX.11_13T.0Y</t>
  </si>
  <si>
    <t>LX.11_13T.0L</t>
  </si>
  <si>
    <t>LX.11_13T.LK</t>
  </si>
  <si>
    <t>LX.11_13T.LB</t>
  </si>
  <si>
    <t>LX.11_13T.LG</t>
  </si>
  <si>
    <t>LX.11_13T.LO</t>
  </si>
  <si>
    <t>LX.11_13T.LC</t>
  </si>
  <si>
    <t>LX.11_13T.LY</t>
  </si>
  <si>
    <t>LX.11_13T.FE</t>
  </si>
  <si>
    <t>LX.11_13T.RN</t>
  </si>
  <si>
    <t>LX.11_13T.S2</t>
  </si>
  <si>
    <t>LX.11_13T.S1</t>
  </si>
  <si>
    <t>LX.11_13T.L2</t>
  </si>
  <si>
    <t>LX.11_13T.L1</t>
  </si>
  <si>
    <t>LX.11_13T.0M</t>
  </si>
  <si>
    <t>LX.11_13T.0N</t>
  </si>
  <si>
    <t>LX.11_13T.68</t>
  </si>
  <si>
    <t>LX.11_13T.0T</t>
  </si>
  <si>
    <t>LX.11_13T.SY</t>
  </si>
  <si>
    <t>LX.11_13T.SL</t>
  </si>
  <si>
    <t>LX.11_13T.SM</t>
  </si>
  <si>
    <t>LX.11_13T.SN</t>
  </si>
  <si>
    <t>LX.11_13T.ZZ</t>
  </si>
  <si>
    <t>LX.11_14T.53</t>
  </si>
  <si>
    <t>LX.11_14T.AB</t>
  </si>
  <si>
    <t>LX.11_14T.50</t>
  </si>
  <si>
    <t>LX.11_14T.B1</t>
  </si>
  <si>
    <t>LX.11_14T.BN</t>
  </si>
  <si>
    <t>LX.11_14T.0Y</t>
  </si>
  <si>
    <t>LX.11_14T.0L</t>
  </si>
  <si>
    <t>LX.11_14T.LK</t>
  </si>
  <si>
    <t>LX.11_14T.LB</t>
  </si>
  <si>
    <t>LX.11_14T.LG</t>
  </si>
  <si>
    <t>LX.11_14T.LO</t>
  </si>
  <si>
    <t>LX.11_14T.LC</t>
  </si>
  <si>
    <t>LX.11_14T.LY</t>
  </si>
  <si>
    <t>LX.11_14T.FE</t>
  </si>
  <si>
    <t>LX.11_14T.RN</t>
  </si>
  <si>
    <t>LX.11_14T.S2</t>
  </si>
  <si>
    <t>LX.11_14T.S1</t>
  </si>
  <si>
    <t>LX.11_14T.L2</t>
  </si>
  <si>
    <t>LX.11_14T.L1</t>
  </si>
  <si>
    <t>LX.11_14T.0M</t>
  </si>
  <si>
    <t>LX.11_14T.0N</t>
  </si>
  <si>
    <t>LX.11_14T.68</t>
  </si>
  <si>
    <t>LX.11_14T.0T</t>
  </si>
  <si>
    <t>LX.11_14T.SY</t>
  </si>
  <si>
    <t>LX.11_14T.SL</t>
  </si>
  <si>
    <t>LX.11_14T.SM</t>
  </si>
  <si>
    <t>LX.11_14T.SN</t>
  </si>
  <si>
    <t>LX.11_14T.ZZ</t>
  </si>
  <si>
    <t>LX.12_13T.53</t>
  </si>
  <si>
    <t>LX.12_13T.AB</t>
  </si>
  <si>
    <t>LX.12_13T.50</t>
  </si>
  <si>
    <t>LX.12_13T.B1</t>
  </si>
  <si>
    <t>LX.12_13T.BN</t>
  </si>
  <si>
    <t>LX.12_13T.0Y</t>
  </si>
  <si>
    <t>LX.12_13T.0L</t>
  </si>
  <si>
    <t>LX.12_13T.LK</t>
  </si>
  <si>
    <t>LX.12_13T.LB</t>
  </si>
  <si>
    <t>LX.12_13T.LG</t>
  </si>
  <si>
    <t>LX.12_13T.LO</t>
  </si>
  <si>
    <t>LX.12_13T.LC</t>
  </si>
  <si>
    <t>LX.12_13T.LY</t>
  </si>
  <si>
    <t>LX.12_13T.FE</t>
  </si>
  <si>
    <t>LX.12_13T.RN</t>
  </si>
  <si>
    <t>LX.12_13T.S2</t>
  </si>
  <si>
    <t>LX.12_13T.S1</t>
  </si>
  <si>
    <t>LX.12_13T.L2</t>
  </si>
  <si>
    <t>LX.12_13T.L1</t>
  </si>
  <si>
    <t>LX.12_13T.0M</t>
  </si>
  <si>
    <t>LX.12_13T.0N</t>
  </si>
  <si>
    <t>LX.12_13T.68</t>
  </si>
  <si>
    <t>LX.12_13T.0T</t>
  </si>
  <si>
    <t>LX.12_13T.SY</t>
  </si>
  <si>
    <t>LX.12_13T.SL</t>
  </si>
  <si>
    <t>LX.12_13T.SM</t>
  </si>
  <si>
    <t>LX.12_13T.SN</t>
  </si>
  <si>
    <t>LX.12_13T.ZZ</t>
  </si>
  <si>
    <t>LX.12_14F.53</t>
  </si>
  <si>
    <t>LX.12_14F.AB</t>
  </si>
  <si>
    <t>LX.12_14F.50</t>
  </si>
  <si>
    <t>LX.12_14F.B1</t>
  </si>
  <si>
    <t>LX.12_14F.BN</t>
  </si>
  <si>
    <t>LX.12_14F.0Y</t>
  </si>
  <si>
    <t>LX.12_14F.0L</t>
  </si>
  <si>
    <t>LX.12_14F.LK</t>
  </si>
  <si>
    <t>LX.12_14F.LB</t>
  </si>
  <si>
    <t>LX.12_14F.LG</t>
  </si>
  <si>
    <t>LX.12_14F.LO</t>
  </si>
  <si>
    <t>LX.12_14F.LC</t>
  </si>
  <si>
    <t>LX.12_14F.LY</t>
  </si>
  <si>
    <t>LX.12_14F.FE</t>
  </si>
  <si>
    <t>LX.12_14F.RN</t>
  </si>
  <si>
    <t>LX.12_14F.S2</t>
  </si>
  <si>
    <t>LX.12_14F.S1</t>
  </si>
  <si>
    <t>LX.12_14F.L2</t>
  </si>
  <si>
    <t>LX.12_14F.L1</t>
  </si>
  <si>
    <t>LX.12_14F.0M</t>
  </si>
  <si>
    <t>LX.12_14F.0N</t>
  </si>
  <si>
    <t>LX.12_14F.68</t>
  </si>
  <si>
    <t>LX.12_14F.0T</t>
  </si>
  <si>
    <t>LX.12_14F.SY</t>
  </si>
  <si>
    <t>LX.12_14F.SL</t>
  </si>
  <si>
    <t>LX.12_14F.SM</t>
  </si>
  <si>
    <t>LX.12_14F.SN</t>
  </si>
  <si>
    <t>LX.12_14F.ZZ</t>
  </si>
  <si>
    <t>LX.12_14T.53</t>
  </si>
  <si>
    <t>LX.12_14T.AB</t>
  </si>
  <si>
    <t>LX.12_14T.50</t>
  </si>
  <si>
    <t>LX.12_14T.B1</t>
  </si>
  <si>
    <t>LX.12_14T.BN</t>
  </si>
  <si>
    <t>LX.12_14T.0Y</t>
  </si>
  <si>
    <t>LX.12_14T.0L</t>
  </si>
  <si>
    <t>LX.12_14T.LK</t>
  </si>
  <si>
    <t>LX.12_14T.LB</t>
  </si>
  <si>
    <t>LX.12_14T.LG</t>
  </si>
  <si>
    <t>LX.12_14T.LO</t>
  </si>
  <si>
    <t>LX.12_14T.LC</t>
  </si>
  <si>
    <t>LX.12_14T.LY</t>
  </si>
  <si>
    <t>LX.12_14T.FE</t>
  </si>
  <si>
    <t>LX.12_14T.RN</t>
  </si>
  <si>
    <t>LX.12_14T.S2</t>
  </si>
  <si>
    <t>LX.12_14T.S1</t>
  </si>
  <si>
    <t>LX.12_14T.L2</t>
  </si>
  <si>
    <t>LX.12_14T.L1</t>
  </si>
  <si>
    <t>LX.12_14T.0M</t>
  </si>
  <si>
    <t>LX.12_14T.0N</t>
  </si>
  <si>
    <t>LX.12_14T.68</t>
  </si>
  <si>
    <t>LX.12_14T.0T</t>
  </si>
  <si>
    <t>LX.12_14T.SY</t>
  </si>
  <si>
    <t>LX.12_14T.SL</t>
  </si>
  <si>
    <t>LX.12_14T.SM</t>
  </si>
  <si>
    <t>LX.12_14T.SN</t>
  </si>
  <si>
    <t>LX.12_14T.ZZ</t>
  </si>
  <si>
    <t>LX.12_15T.53</t>
  </si>
  <si>
    <t>LX.12_15T.AB</t>
  </si>
  <si>
    <t>LX.12_15T.50</t>
  </si>
  <si>
    <t>LX.12_15T.B1</t>
  </si>
  <si>
    <t>LX.12_15T.BN</t>
  </si>
  <si>
    <t>LX.12_15T.0Y</t>
  </si>
  <si>
    <t>LX.12_15T.0L</t>
  </si>
  <si>
    <t>LX.12_15T.LK</t>
  </si>
  <si>
    <t>LX.12_15T.LB</t>
  </si>
  <si>
    <t>LX.12_15T.LG</t>
  </si>
  <si>
    <t>LX.12_15T.LO</t>
  </si>
  <si>
    <t>LX.12_15T.LC</t>
  </si>
  <si>
    <t>LX.12_15T.LY</t>
  </si>
  <si>
    <t>LX.12_15T.FE</t>
  </si>
  <si>
    <t>LX.12_15T.RN</t>
  </si>
  <si>
    <t>LX.12_15T.S2</t>
  </si>
  <si>
    <t>LX.12_15T.S1</t>
  </si>
  <si>
    <t>LX.12_15T.L2</t>
  </si>
  <si>
    <t>LX.12_15T.L1</t>
  </si>
  <si>
    <t>LX.12_15T.0M</t>
  </si>
  <si>
    <t>LX.12_15T.0N</t>
  </si>
  <si>
    <t>LX.12_15T.68</t>
  </si>
  <si>
    <t>LX.12_15T.0T</t>
  </si>
  <si>
    <t>LX.12_15T.SY</t>
  </si>
  <si>
    <t>LX.12_15T.SL</t>
  </si>
  <si>
    <t>LX.12_15T.SM</t>
  </si>
  <si>
    <t>LX.12_15T.SN</t>
  </si>
  <si>
    <t>LX.12_15T.ZZ</t>
  </si>
  <si>
    <t>LX.12_18B.53</t>
  </si>
  <si>
    <t>LX.12_18B.AB</t>
  </si>
  <si>
    <t>LX.12_18B.50</t>
  </si>
  <si>
    <t>LX.12_18B.B1</t>
  </si>
  <si>
    <t>LX.12_18B.BN</t>
  </si>
  <si>
    <t>LX.12_18B.0Y</t>
  </si>
  <si>
    <t>LX.12_18B.0L</t>
  </si>
  <si>
    <t>LX.12_18B.LK</t>
  </si>
  <si>
    <t>LX.12_18B.LB</t>
  </si>
  <si>
    <t>LX.12_18B.LG</t>
  </si>
  <si>
    <t>LX.12_18B.LO</t>
  </si>
  <si>
    <t>LX.12_18B.LC</t>
  </si>
  <si>
    <t>LX.12_18B.LY</t>
  </si>
  <si>
    <t>LX.12_18B.FE</t>
  </si>
  <si>
    <t>LX.12_18B.RN</t>
  </si>
  <si>
    <t>LX.12_18B.S2</t>
  </si>
  <si>
    <t>LX.12_18B.S1</t>
  </si>
  <si>
    <t>LX.12_18B.L2</t>
  </si>
  <si>
    <t>LX.12_18B.L1</t>
  </si>
  <si>
    <t>LX.12_18B.0M</t>
  </si>
  <si>
    <t>LX.12_18B.0N</t>
  </si>
  <si>
    <t>LX.12_18B.68</t>
  </si>
  <si>
    <t>LX.12_18B.0T</t>
  </si>
  <si>
    <t>LX.12_18B.SY</t>
  </si>
  <si>
    <t>LX.12_18B.SL</t>
  </si>
  <si>
    <t>LX.12_18B.SM</t>
  </si>
  <si>
    <t>LX.12_18B.SN</t>
  </si>
  <si>
    <t>LX.12_18B.ZZ</t>
  </si>
  <si>
    <t>LX.12_20B.53</t>
  </si>
  <si>
    <t>LX.12_20B.AB</t>
  </si>
  <si>
    <t>LX.12_20B.50</t>
  </si>
  <si>
    <t>LX.12_20B.B1</t>
  </si>
  <si>
    <t>LX.12_20B.BN</t>
  </si>
  <si>
    <t>LX.12_20B.0Y</t>
  </si>
  <si>
    <t>LX.12_20B.0L</t>
  </si>
  <si>
    <t>LX.12_20B.LK</t>
  </si>
  <si>
    <t>LX.12_20B.LB</t>
  </si>
  <si>
    <t>LX.12_20B.LG</t>
  </si>
  <si>
    <t>LX.12_20B.LO</t>
  </si>
  <si>
    <t>LX.12_20B.LC</t>
  </si>
  <si>
    <t>LX.12_20B.LY</t>
  </si>
  <si>
    <t>LX.12_20B.FE</t>
  </si>
  <si>
    <t>LX.12_20B.RN</t>
  </si>
  <si>
    <t>LX.12_20B.S2</t>
  </si>
  <si>
    <t>LX.12_20B.S1</t>
  </si>
  <si>
    <t>LX.12_20B.L2</t>
  </si>
  <si>
    <t>LX.12_20B.L1</t>
  </si>
  <si>
    <t>LX.12_20B.0M</t>
  </si>
  <si>
    <t>LX.12_20B.0N</t>
  </si>
  <si>
    <t>LX.12_20B.68</t>
  </si>
  <si>
    <t>LX.12_20B.0T</t>
  </si>
  <si>
    <t>LX.12_20B.SY</t>
  </si>
  <si>
    <t>LX.12_20B.SL</t>
  </si>
  <si>
    <t>LX.12_20B.SM</t>
  </si>
  <si>
    <t>LX.12_20B.SN</t>
  </si>
  <si>
    <t>LX.12_20B.ZZ</t>
  </si>
  <si>
    <t>LX.12_22B.53</t>
  </si>
  <si>
    <t>LX.12_22B.AB</t>
  </si>
  <si>
    <t>LX.12_22B.50</t>
  </si>
  <si>
    <t>LX.12_22B.B1</t>
  </si>
  <si>
    <t>LX.12_22B.BN</t>
  </si>
  <si>
    <t>LX.12_22B.0Y</t>
  </si>
  <si>
    <t>LX.12_22B.0L</t>
  </si>
  <si>
    <t>LX.12_22B.LK</t>
  </si>
  <si>
    <t>LX.12_22B.LB</t>
  </si>
  <si>
    <t>LX.12_22B.LG</t>
  </si>
  <si>
    <t>LX.12_22B.LO</t>
  </si>
  <si>
    <t>LX.12_22B.LC</t>
  </si>
  <si>
    <t>LX.12_22B.LY</t>
  </si>
  <si>
    <t>LX.12_22B.FE</t>
  </si>
  <si>
    <t>LX.12_22B.RN</t>
  </si>
  <si>
    <t>LX.12_22B.S2</t>
  </si>
  <si>
    <t>LX.12_22B.S1</t>
  </si>
  <si>
    <t>LX.12_22B.L2</t>
  </si>
  <si>
    <t>LX.12_22B.L1</t>
  </si>
  <si>
    <t>LX.12_22B.0M</t>
  </si>
  <si>
    <t>LX.12_22B.0N</t>
  </si>
  <si>
    <t>LX.12_22B.68</t>
  </si>
  <si>
    <t>LX.12_22B.0T</t>
  </si>
  <si>
    <t>LX.12_22B.SY</t>
  </si>
  <si>
    <t>LX.12_22B.SL</t>
  </si>
  <si>
    <t>LX.12_22B.SM</t>
  </si>
  <si>
    <t>LX.12_22B.SN</t>
  </si>
  <si>
    <t>LX.12_22B.ZZ</t>
  </si>
  <si>
    <t>LX.12_24B.53</t>
  </si>
  <si>
    <t>LX.12_24B.AB</t>
  </si>
  <si>
    <t>LX.12_24B.50</t>
  </si>
  <si>
    <t>LX.12_24B.B1</t>
  </si>
  <si>
    <t>LX.12_24B.BN</t>
  </si>
  <si>
    <t>LX.12_24B.0Y</t>
  </si>
  <si>
    <t>LX.12_24B.0L</t>
  </si>
  <si>
    <t>LX.12_24B.LK</t>
  </si>
  <si>
    <t>LX.12_24B.LB</t>
  </si>
  <si>
    <t>LX.12_24B.LG</t>
  </si>
  <si>
    <t>LX.12_24B.LO</t>
  </si>
  <si>
    <t>LX.12_24B.LC</t>
  </si>
  <si>
    <t>LX.12_24B.LY</t>
  </si>
  <si>
    <t>LX.12_24B.FE</t>
  </si>
  <si>
    <t>LX.12_24B.RN</t>
  </si>
  <si>
    <t>LX.12_24B.S2</t>
  </si>
  <si>
    <t>LX.12_24B.S1</t>
  </si>
  <si>
    <t>LX.12_24B.L2</t>
  </si>
  <si>
    <t>LX.12_24B.L1</t>
  </si>
  <si>
    <t>LX.12_24B.0M</t>
  </si>
  <si>
    <t>LX.12_24B.0N</t>
  </si>
  <si>
    <t>LX.12_24B.68</t>
  </si>
  <si>
    <t>LX.12_24B.0T</t>
  </si>
  <si>
    <t>LX.12_24B.SY</t>
  </si>
  <si>
    <t>LX.12_24B.SL</t>
  </si>
  <si>
    <t>LX.12_24B.SM</t>
  </si>
  <si>
    <t>LX.12_24B.SN</t>
  </si>
  <si>
    <t>LX.12_24B.ZZ</t>
  </si>
  <si>
    <t>LX.12_26B.53</t>
  </si>
  <si>
    <t>LX.12_26B.AB</t>
  </si>
  <si>
    <t>LX.12_26B.50</t>
  </si>
  <si>
    <t>LX.12_26B.B1</t>
  </si>
  <si>
    <t>LX.12_26B.BN</t>
  </si>
  <si>
    <t>LX.12_26B.0Y</t>
  </si>
  <si>
    <t>LX.12_26B.0L</t>
  </si>
  <si>
    <t>LX.12_26B.LK</t>
  </si>
  <si>
    <t>LX.12_26B.LB</t>
  </si>
  <si>
    <t>LX.12_26B.LG</t>
  </si>
  <si>
    <t>LX.12_26B.LO</t>
  </si>
  <si>
    <t>LX.12_26B.LC</t>
  </si>
  <si>
    <t>LX.12_26B.LY</t>
  </si>
  <si>
    <t>LX.12_26B.FE</t>
  </si>
  <si>
    <t>LX.12_26B.RN</t>
  </si>
  <si>
    <t>LX.12_26B.S2</t>
  </si>
  <si>
    <t>LX.12_26B.S1</t>
  </si>
  <si>
    <t>LX.12_26B.L2</t>
  </si>
  <si>
    <t>LX.12_26B.L1</t>
  </si>
  <si>
    <t>LX.12_26B.0M</t>
  </si>
  <si>
    <t>LX.12_26B.0N</t>
  </si>
  <si>
    <t>LX.12_26B.68</t>
  </si>
  <si>
    <t>LX.12_26B.0T</t>
  </si>
  <si>
    <t>LX.12_26B.SY</t>
  </si>
  <si>
    <t>LX.12_26B.SL</t>
  </si>
  <si>
    <t>LX.12_26B.SM</t>
  </si>
  <si>
    <t>LX.12_26B.SN</t>
  </si>
  <si>
    <t>LX.12_26B.ZZ</t>
  </si>
  <si>
    <t>LX.13_14F.53</t>
  </si>
  <si>
    <t>LX.13_14F.AB</t>
  </si>
  <si>
    <t>LX.13_14F.50</t>
  </si>
  <si>
    <t>LX.13_14F.B1</t>
  </si>
  <si>
    <t>LX.13_14F.BN</t>
  </si>
  <si>
    <t>LX.13_14F.0Y</t>
  </si>
  <si>
    <t>LX.13_14F.0L</t>
  </si>
  <si>
    <t>LX.13_14F.LK</t>
  </si>
  <si>
    <t>LX.13_14F.LB</t>
  </si>
  <si>
    <t>LX.13_14F.LG</t>
  </si>
  <si>
    <t>LX.13_14F.LO</t>
  </si>
  <si>
    <t>LX.13_14F.LC</t>
  </si>
  <si>
    <t>LX.13_14F.LY</t>
  </si>
  <si>
    <t>LX.13_14F.FE</t>
  </si>
  <si>
    <t>LX.13_14F.RN</t>
  </si>
  <si>
    <t>LX.13_14F.S2</t>
  </si>
  <si>
    <t>LX.13_14F.S1</t>
  </si>
  <si>
    <t>LX.13_14F.L2</t>
  </si>
  <si>
    <t>LX.13_14F.L1</t>
  </si>
  <si>
    <t>LX.13_14F.0M</t>
  </si>
  <si>
    <t>LX.13_14F.0N</t>
  </si>
  <si>
    <t>LX.13_14F.68</t>
  </si>
  <si>
    <t>LX.13_14F.0T</t>
  </si>
  <si>
    <t>LX.13_14F.SY</t>
  </si>
  <si>
    <t>LX.13_14F.SL</t>
  </si>
  <si>
    <t>LX.13_14F.SM</t>
  </si>
  <si>
    <t>LX.13_14F.SN</t>
  </si>
  <si>
    <t>LX.13_14F.ZZ</t>
  </si>
  <si>
    <t>LX.13_14T.53</t>
  </si>
  <si>
    <t>LX.13_14T.AB</t>
  </si>
  <si>
    <t>LX.13_14T.50</t>
  </si>
  <si>
    <t>LX.13_14T.B1</t>
  </si>
  <si>
    <t>LX.13_14T.BN</t>
  </si>
  <si>
    <t>LX.13_14T.0Y</t>
  </si>
  <si>
    <t>LX.13_14T.0L</t>
  </si>
  <si>
    <t>LX.13_14T.LK</t>
  </si>
  <si>
    <t>LX.13_14T.LB</t>
  </si>
  <si>
    <t>LX.13_14T.LG</t>
  </si>
  <si>
    <t>LX.13_14T.LO</t>
  </si>
  <si>
    <t>LX.13_14T.LC</t>
  </si>
  <si>
    <t>LX.13_14T.LY</t>
  </si>
  <si>
    <t>LX.13_14T.FE</t>
  </si>
  <si>
    <t>LX.13_14T.RN</t>
  </si>
  <si>
    <t>LX.13_14T.S2</t>
  </si>
  <si>
    <t>LX.13_14T.S1</t>
  </si>
  <si>
    <t>LX.13_14T.L2</t>
  </si>
  <si>
    <t>LX.13_14T.L1</t>
  </si>
  <si>
    <t>LX.13_14T.0M</t>
  </si>
  <si>
    <t>LX.13_14T.0N</t>
  </si>
  <si>
    <t>LX.13_14T.68</t>
  </si>
  <si>
    <t>LX.13_14T.0T</t>
  </si>
  <si>
    <t>LX.13_14T.SY</t>
  </si>
  <si>
    <t>LX.13_14T.SL</t>
  </si>
  <si>
    <t>LX.13_14T.SM</t>
  </si>
  <si>
    <t>LX.13_14T.SN</t>
  </si>
  <si>
    <t>LX.13_14T.ZZ</t>
  </si>
  <si>
    <t>LX.13_15F.53</t>
  </si>
  <si>
    <t>LX.13_15F.AB</t>
  </si>
  <si>
    <t>LX.13_15F.50</t>
  </si>
  <si>
    <t>LX.13_15F.B1</t>
  </si>
  <si>
    <t>LX.13_15F.BN</t>
  </si>
  <si>
    <t>LX.13_15F.0Y</t>
  </si>
  <si>
    <t>LX.13_15F.0L</t>
  </si>
  <si>
    <t>LX.13_15F.LK</t>
  </si>
  <si>
    <t>LX.13_15F.LB</t>
  </si>
  <si>
    <t>LX.13_15F.LG</t>
  </si>
  <si>
    <t>LX.13_15F.LO</t>
  </si>
  <si>
    <t>LX.13_15F.LC</t>
  </si>
  <si>
    <t>LX.13_15F.LY</t>
  </si>
  <si>
    <t>LX.13_15F.FE</t>
  </si>
  <si>
    <t>LX.13_15F.RN</t>
  </si>
  <si>
    <t>LX.13_15F.S2</t>
  </si>
  <si>
    <t>LX.13_15F.S1</t>
  </si>
  <si>
    <t>LX.13_15F.L2</t>
  </si>
  <si>
    <t>LX.13_15F.L1</t>
  </si>
  <si>
    <t>LX.13_15F.0M</t>
  </si>
  <si>
    <t>LX.13_15F.0N</t>
  </si>
  <si>
    <t>LX.13_15F.68</t>
  </si>
  <si>
    <t>LX.13_15F.0T</t>
  </si>
  <si>
    <t>LX.13_15F.SY</t>
  </si>
  <si>
    <t>LX.13_15F.SL</t>
  </si>
  <si>
    <t>LX.13_15F.SM</t>
  </si>
  <si>
    <t>LX.13_15F.SN</t>
  </si>
  <si>
    <t>LX.13_15F.ZZ</t>
  </si>
  <si>
    <t>LX.13_15T.53</t>
  </si>
  <si>
    <t>LX.13_15T.AB</t>
  </si>
  <si>
    <t>LX.13_15T.50</t>
  </si>
  <si>
    <t>LX.13_15T.B1</t>
  </si>
  <si>
    <t>LX.13_15T.BN</t>
  </si>
  <si>
    <t>LX.13_15T.0Y</t>
  </si>
  <si>
    <t>LX.13_15T.0L</t>
  </si>
  <si>
    <t>LX.13_15T.LK</t>
  </si>
  <si>
    <t>LX.13_15T.LB</t>
  </si>
  <si>
    <t>LX.13_15T.LG</t>
  </si>
  <si>
    <t>LX.13_15T.LO</t>
  </si>
  <si>
    <t>LX.13_15T.LC</t>
  </si>
  <si>
    <t>LX.13_15T.LY</t>
  </si>
  <si>
    <t>LX.13_15T.FE</t>
  </si>
  <si>
    <t>LX.13_15T.RN</t>
  </si>
  <si>
    <t>LX.13_15T.S2</t>
  </si>
  <si>
    <t>LX.13_15T.S1</t>
  </si>
  <si>
    <t>LX.13_15T.L2</t>
  </si>
  <si>
    <t>LX.13_15T.L1</t>
  </si>
  <si>
    <t>LX.13_15T.0M</t>
  </si>
  <si>
    <t>LX.13_15T.0N</t>
  </si>
  <si>
    <t>LX.13_15T.68</t>
  </si>
  <si>
    <t>LX.13_15T.0T</t>
  </si>
  <si>
    <t>LX.13_15T.SY</t>
  </si>
  <si>
    <t>LX.13_15T.SL</t>
  </si>
  <si>
    <t>LX.13_15T.SM</t>
  </si>
  <si>
    <t>LX.13_15T.SN</t>
  </si>
  <si>
    <t>LX.13_15T.ZZ</t>
  </si>
  <si>
    <t>LX.13_16F.53</t>
  </si>
  <si>
    <t>LX.13_16F.AB</t>
  </si>
  <si>
    <t>LX.13_16F.50</t>
  </si>
  <si>
    <t>LX.13_16F.B1</t>
  </si>
  <si>
    <t>LX.13_16F.BN</t>
  </si>
  <si>
    <t>LX.13_16F.0Y</t>
  </si>
  <si>
    <t>LX.13_16F.0L</t>
  </si>
  <si>
    <t>LX.13_16F.LK</t>
  </si>
  <si>
    <t>LX.13_16F.LB</t>
  </si>
  <si>
    <t>LX.13_16F.LG</t>
  </si>
  <si>
    <t>LX.13_16F.LO</t>
  </si>
  <si>
    <t>LX.13_16F.LC</t>
  </si>
  <si>
    <t>LX.13_16F.LY</t>
  </si>
  <si>
    <t>LX.13_16F.FE</t>
  </si>
  <si>
    <t>LX.13_16F.RN</t>
  </si>
  <si>
    <t>LX.13_16F.S2</t>
  </si>
  <si>
    <t>LX.13_16F.S1</t>
  </si>
  <si>
    <t>LX.13_16F.L2</t>
  </si>
  <si>
    <t>LX.13_16F.L1</t>
  </si>
  <si>
    <t>LX.13_16F.0M</t>
  </si>
  <si>
    <t>LX.13_16F.0N</t>
  </si>
  <si>
    <t>LX.13_16F.68</t>
  </si>
  <si>
    <t>LX.13_16F.0T</t>
  </si>
  <si>
    <t>LX.13_16F.SY</t>
  </si>
  <si>
    <t>LX.13_16F.SL</t>
  </si>
  <si>
    <t>LX.13_16F.SM</t>
  </si>
  <si>
    <t>LX.13_16F.SN</t>
  </si>
  <si>
    <t>LX.13_16F.ZZ</t>
  </si>
  <si>
    <t>LX.13_16T.53</t>
  </si>
  <si>
    <t>LX.13_16T.AB</t>
  </si>
  <si>
    <t>LX.13_16T.50</t>
  </si>
  <si>
    <t>LX.13_16T.B1</t>
  </si>
  <si>
    <t>LX.13_16T.BN</t>
  </si>
  <si>
    <t>LX.13_16T.0Y</t>
  </si>
  <si>
    <t>LX.13_16T.0L</t>
  </si>
  <si>
    <t>LX.13_16T.LK</t>
  </si>
  <si>
    <t>LX.13_16T.LB</t>
  </si>
  <si>
    <t>LX.13_16T.LG</t>
  </si>
  <si>
    <t>LX.13_16T.LO</t>
  </si>
  <si>
    <t>LX.13_16T.LC</t>
  </si>
  <si>
    <t>LX.13_16T.LY</t>
  </si>
  <si>
    <t>LX.13_16T.FE</t>
  </si>
  <si>
    <t>LX.13_16T.RN</t>
  </si>
  <si>
    <t>LX.13_16T.S2</t>
  </si>
  <si>
    <t>LX.13_16T.S1</t>
  </si>
  <si>
    <t>LX.13_16T.L2</t>
  </si>
  <si>
    <t>LX.13_16T.L1</t>
  </si>
  <si>
    <t>LX.13_16T.0M</t>
  </si>
  <si>
    <t>LX.13_16T.0N</t>
  </si>
  <si>
    <t>LX.13_16T.68</t>
  </si>
  <si>
    <t>LX.13_16T.0T</t>
  </si>
  <si>
    <t>LX.13_16T.SY</t>
  </si>
  <si>
    <t>LX.13_16T.SL</t>
  </si>
  <si>
    <t>LX.13_16T.SM</t>
  </si>
  <si>
    <t>LX.13_16T.SN</t>
  </si>
  <si>
    <t>LX.13_16T.ZZ</t>
  </si>
  <si>
    <t>LX.14_14F.53</t>
  </si>
  <si>
    <t>LX.14_14F.AB</t>
  </si>
  <si>
    <t>LX.14_14F.50</t>
  </si>
  <si>
    <t>LX.14_14F.B1</t>
  </si>
  <si>
    <t>LX.14_14F.BN</t>
  </si>
  <si>
    <t>LX.14_14F.0Y</t>
  </si>
  <si>
    <t>LX.14_14F.0L</t>
  </si>
  <si>
    <t>LX.14_14F.LK</t>
  </si>
  <si>
    <t>LX.14_14F.LB</t>
  </si>
  <si>
    <t>LX.14_14F.LG</t>
  </si>
  <si>
    <t>LX.14_14F.LO</t>
  </si>
  <si>
    <t>LX.14_14F.LC</t>
  </si>
  <si>
    <t>LX.14_14F.LY</t>
  </si>
  <si>
    <t>LX.14_14F.FE</t>
  </si>
  <si>
    <t>LX.14_14F.RN</t>
  </si>
  <si>
    <t>LX.14_14F.S2</t>
  </si>
  <si>
    <t>LX.14_14F.S1</t>
  </si>
  <si>
    <t>LX.14_14F.L2</t>
  </si>
  <si>
    <t>LX.14_14F.L1</t>
  </si>
  <si>
    <t>LX.14_14F.0M</t>
  </si>
  <si>
    <t>LX.14_14F.0N</t>
  </si>
  <si>
    <t>LX.14_14F.68</t>
  </si>
  <si>
    <t>LX.14_14F.0T</t>
  </si>
  <si>
    <t>LX.14_14F.SY</t>
  </si>
  <si>
    <t>LX.14_14F.SL</t>
  </si>
  <si>
    <t>LX.14_14F.SM</t>
  </si>
  <si>
    <t>LX.14_14F.SN</t>
  </si>
  <si>
    <t>LX.14_14F.ZZ</t>
  </si>
  <si>
    <t>LX.14_14T.53</t>
  </si>
  <si>
    <t>LX.14_14T.AB</t>
  </si>
  <si>
    <t>LX.14_14T.50</t>
  </si>
  <si>
    <t>LX.14_14T.B1</t>
  </si>
  <si>
    <t>LX.14_14T.BN</t>
  </si>
  <si>
    <t>LX.14_14T.0Y</t>
  </si>
  <si>
    <t>LX.14_14T.0L</t>
  </si>
  <si>
    <t>LX.14_14T.LK</t>
  </si>
  <si>
    <t>LX.14_14T.LB</t>
  </si>
  <si>
    <t>LX.14_14T.LG</t>
  </si>
  <si>
    <t>LX.14_14T.LO</t>
  </si>
  <si>
    <t>LX.14_14T.LC</t>
  </si>
  <si>
    <t>LX.14_14T.LY</t>
  </si>
  <si>
    <t>LX.14_14T.FE</t>
  </si>
  <si>
    <t>LX.14_14T.RN</t>
  </si>
  <si>
    <t>LX.14_14T.S2</t>
  </si>
  <si>
    <t>LX.14_14T.S1</t>
  </si>
  <si>
    <t>LX.14_14T.L2</t>
  </si>
  <si>
    <t>LX.14_14T.L1</t>
  </si>
  <si>
    <t>LX.14_14T.0M</t>
  </si>
  <si>
    <t>LX.14_14T.0N</t>
  </si>
  <si>
    <t>LX.14_14T.68</t>
  </si>
  <si>
    <t>LX.14_14T.0T</t>
  </si>
  <si>
    <t>LX.14_14T.SY</t>
  </si>
  <si>
    <t>LX.14_14T.SL</t>
  </si>
  <si>
    <t>LX.14_14T.SM</t>
  </si>
  <si>
    <t>LX.14_14T.SN</t>
  </si>
  <si>
    <t>LX.14_14T.ZZ</t>
  </si>
  <si>
    <t>LX.14_15F.53</t>
  </si>
  <si>
    <t>LX.14_15F.AB</t>
  </si>
  <si>
    <t>LX.14_15F.50</t>
  </si>
  <si>
    <t>LX.14_15F.B1</t>
  </si>
  <si>
    <t>LX.14_15F.BN</t>
  </si>
  <si>
    <t>LX.14_15F.0Y</t>
  </si>
  <si>
    <t>LX.14_15F.0L</t>
  </si>
  <si>
    <t>LX.14_15F.LK</t>
  </si>
  <si>
    <t>LX.14_15F.LB</t>
  </si>
  <si>
    <t>LX.14_15F.LG</t>
  </si>
  <si>
    <t>LX.14_15F.LO</t>
  </si>
  <si>
    <t>LX.14_15F.LC</t>
  </si>
  <si>
    <t>LX.14_15F.LY</t>
  </si>
  <si>
    <t>LX.14_15F.FE</t>
  </si>
  <si>
    <t>LX.14_15F.RN</t>
  </si>
  <si>
    <t>LX.14_15F.S2</t>
  </si>
  <si>
    <t>LX.14_15F.S1</t>
  </si>
  <si>
    <t>LX.14_15F.L2</t>
  </si>
  <si>
    <t>LX.14_15F.L1</t>
  </si>
  <si>
    <t>LX.14_15F.0M</t>
  </si>
  <si>
    <t>LX.14_15F.0N</t>
  </si>
  <si>
    <t>LX.14_15F.68</t>
  </si>
  <si>
    <t>LX.14_15F.0T</t>
  </si>
  <si>
    <t>LX.14_15F.SY</t>
  </si>
  <si>
    <t>LX.14_15F.SL</t>
  </si>
  <si>
    <t>LX.14_15F.SM</t>
  </si>
  <si>
    <t>LX.14_15F.SN</t>
  </si>
  <si>
    <t>LX.14_15F.ZZ</t>
  </si>
  <si>
    <t>LX.14_15T.53</t>
  </si>
  <si>
    <t>LX.14_15T.AB</t>
  </si>
  <si>
    <t>LX.14_15T.50</t>
  </si>
  <si>
    <t>LX.14_15T.B1</t>
  </si>
  <si>
    <t>LX.14_15T.BN</t>
  </si>
  <si>
    <t>LX.14_15T.0Y</t>
  </si>
  <si>
    <t>LX.14_15T.0L</t>
  </si>
  <si>
    <t>LX.14_15T.LK</t>
  </si>
  <si>
    <t>LX.14_15T.LB</t>
  </si>
  <si>
    <t>LX.14_15T.LG</t>
  </si>
  <si>
    <t>LX.14_15T.LO</t>
  </si>
  <si>
    <t>LX.14_15T.LC</t>
  </si>
  <si>
    <t>LX.14_15T.LY</t>
  </si>
  <si>
    <t>LX.14_15T.FE</t>
  </si>
  <si>
    <t>LX.14_15T.RN</t>
  </si>
  <si>
    <t>LX.14_15T.S2</t>
  </si>
  <si>
    <t>LX.14_15T.S1</t>
  </si>
  <si>
    <t>LX.14_15T.L2</t>
  </si>
  <si>
    <t>LX.14_15T.L1</t>
  </si>
  <si>
    <t>LX.14_15T.0M</t>
  </si>
  <si>
    <t>LX.14_15T.0N</t>
  </si>
  <si>
    <t>LX.14_15T.68</t>
  </si>
  <si>
    <t>LX.14_15T.0T</t>
  </si>
  <si>
    <t>LX.14_15T.SY</t>
  </si>
  <si>
    <t>LX.14_15T.SL</t>
  </si>
  <si>
    <t>LX.14_15T.SM</t>
  </si>
  <si>
    <t>LX.14_15T.SN</t>
  </si>
  <si>
    <t>LX.14_15T.ZZ</t>
  </si>
  <si>
    <t>LX.14_16F.53</t>
  </si>
  <si>
    <t>LX.14_16F.AB</t>
  </si>
  <si>
    <t>LX.14_16F.50</t>
  </si>
  <si>
    <t>LX.14_16F.B1</t>
  </si>
  <si>
    <t>LX.14_16F.BN</t>
  </si>
  <si>
    <t>LX.14_16F.0Y</t>
  </si>
  <si>
    <t>LX.14_16F.0L</t>
  </si>
  <si>
    <t>LX.14_16F.LK</t>
  </si>
  <si>
    <t>LX.14_16F.LB</t>
  </si>
  <si>
    <t>LX.14_16F.LG</t>
  </si>
  <si>
    <t>LX.14_16F.LO</t>
  </si>
  <si>
    <t>LX.14_16F.LC</t>
  </si>
  <si>
    <t>LX.14_16F.LY</t>
  </si>
  <si>
    <t>LX.14_16F.FE</t>
  </si>
  <si>
    <t>LX.14_16F.RN</t>
  </si>
  <si>
    <t>LX.14_16F.S2</t>
  </si>
  <si>
    <t>LX.14_16F.S1</t>
  </si>
  <si>
    <t>LX.14_16F.L2</t>
  </si>
  <si>
    <t>LX.14_16F.L1</t>
  </si>
  <si>
    <t>LX.14_16F.0M</t>
  </si>
  <si>
    <t>LX.14_16F.0N</t>
  </si>
  <si>
    <t>LX.14_16F.68</t>
  </si>
  <si>
    <t>LX.14_16F.0T</t>
  </si>
  <si>
    <t>LX.14_16F.SY</t>
  </si>
  <si>
    <t>LX.14_16F.SL</t>
  </si>
  <si>
    <t>LX.14_16F.SM</t>
  </si>
  <si>
    <t>LX.14_16F.SN</t>
  </si>
  <si>
    <t>LX.14_16F.ZZ</t>
  </si>
  <si>
    <t>LX.14_16T.53</t>
  </si>
  <si>
    <t>LX.14_16T.AB</t>
  </si>
  <si>
    <t>LX.14_16T.50</t>
  </si>
  <si>
    <t>LX.14_16T.B1</t>
  </si>
  <si>
    <t>LX.14_16T.BN</t>
  </si>
  <si>
    <t>LX.14_16T.0Y</t>
  </si>
  <si>
    <t>LX.14_16T.0L</t>
  </si>
  <si>
    <t>LX.14_16T.LK</t>
  </si>
  <si>
    <t>LX.14_16T.LB</t>
  </si>
  <si>
    <t>LX.14_16T.LG</t>
  </si>
  <si>
    <t>LX.14_16T.LO</t>
  </si>
  <si>
    <t>LX.14_16T.LC</t>
  </si>
  <si>
    <t>LX.14_16T.LY</t>
  </si>
  <si>
    <t>LX.14_16T.FE</t>
  </si>
  <si>
    <t>LX.14_16T.RN</t>
  </si>
  <si>
    <t>LX.14_16T.S2</t>
  </si>
  <si>
    <t>LX.14_16T.S1</t>
  </si>
  <si>
    <t>LX.14_16T.L2</t>
  </si>
  <si>
    <t>LX.14_16T.L1</t>
  </si>
  <si>
    <t>LX.14_16T.0M</t>
  </si>
  <si>
    <t>LX.14_16T.0N</t>
  </si>
  <si>
    <t>LX.14_16T.68</t>
  </si>
  <si>
    <t>LX.14_16T.0T</t>
  </si>
  <si>
    <t>LX.14_16T.SY</t>
  </si>
  <si>
    <t>LX.14_16T.SL</t>
  </si>
  <si>
    <t>LX.14_16T.SM</t>
  </si>
  <si>
    <t>LX.14_16T.SN</t>
  </si>
  <si>
    <t>LX.14_16T.ZZ</t>
  </si>
  <si>
    <t>LX.14_18B.53</t>
  </si>
  <si>
    <t>LX.14_18B.AB</t>
  </si>
  <si>
    <t>LX.14_18B.50</t>
  </si>
  <si>
    <t>LX.14_18B.B1</t>
  </si>
  <si>
    <t>LX.14_18B.BN</t>
  </si>
  <si>
    <t>LX.14_18B.0Y</t>
  </si>
  <si>
    <t>LX.14_18B.0L</t>
  </si>
  <si>
    <t>LX.14_18B.LK</t>
  </si>
  <si>
    <t>LX.14_18B.LB</t>
  </si>
  <si>
    <t>LX.14_18B.LG</t>
  </si>
  <si>
    <t>LX.14_18B.LO</t>
  </si>
  <si>
    <t>LX.14_18B.LC</t>
  </si>
  <si>
    <t>LX.14_18B.LY</t>
  </si>
  <si>
    <t>LX.14_18B.FE</t>
  </si>
  <si>
    <t>LX.14_18B.RN</t>
  </si>
  <si>
    <t>LX.14_18B.S2</t>
  </si>
  <si>
    <t>LX.14_18B.S1</t>
  </si>
  <si>
    <t>LX.14_18B.L2</t>
  </si>
  <si>
    <t>LX.14_18B.L1</t>
  </si>
  <si>
    <t>LX.14_18B.0M</t>
  </si>
  <si>
    <t>LX.14_18B.0N</t>
  </si>
  <si>
    <t>LX.14_18B.68</t>
  </si>
  <si>
    <t>LX.14_18B.0T</t>
  </si>
  <si>
    <t>LX.14_18B.SY</t>
  </si>
  <si>
    <t>LX.14_18B.SL</t>
  </si>
  <si>
    <t>LX.14_18B.SM</t>
  </si>
  <si>
    <t>LX.14_18B.SN</t>
  </si>
  <si>
    <t>LX.14_18B.ZZ</t>
  </si>
  <si>
    <t>LX.14_20B.53</t>
  </si>
  <si>
    <t>LX.14_20B.AB</t>
  </si>
  <si>
    <t>LX.14_20B.50</t>
  </si>
  <si>
    <t>LX.14_20B.B1</t>
  </si>
  <si>
    <t>LX.14_20B.BN</t>
  </si>
  <si>
    <t>LX.14_20B.0Y</t>
  </si>
  <si>
    <t>LX.14_20B.0L</t>
  </si>
  <si>
    <t>LX.14_20B.LK</t>
  </si>
  <si>
    <t>LX.14_20B.LB</t>
  </si>
  <si>
    <t>LX.14_20B.LG</t>
  </si>
  <si>
    <t>LX.14_20B.LO</t>
  </si>
  <si>
    <t>LX.14_20B.LC</t>
  </si>
  <si>
    <t>LX.14_20B.LY</t>
  </si>
  <si>
    <t>LX.14_20B.FE</t>
  </si>
  <si>
    <t>LX.14_20B.RN</t>
  </si>
  <si>
    <t>LX.14_20B.S2</t>
  </si>
  <si>
    <t>LX.14_20B.S1</t>
  </si>
  <si>
    <t>LX.14_20B.L2</t>
  </si>
  <si>
    <t>LX.14_20B.L1</t>
  </si>
  <si>
    <t>LX.14_20B.0M</t>
  </si>
  <si>
    <t>LX.14_20B.0N</t>
  </si>
  <si>
    <t>LX.14_20B.68</t>
  </si>
  <si>
    <t>LX.14_20B.0T</t>
  </si>
  <si>
    <t>LX.14_20B.SY</t>
  </si>
  <si>
    <t>LX.14_20B.SL</t>
  </si>
  <si>
    <t>LX.14_20B.SM</t>
  </si>
  <si>
    <t>LX.14_20B.SN</t>
  </si>
  <si>
    <t>LX.14_20B.ZZ</t>
  </si>
  <si>
    <t>LX.14_22B.53</t>
  </si>
  <si>
    <t>LX.14_22B.AB</t>
  </si>
  <si>
    <t>LX.14_22B.50</t>
  </si>
  <si>
    <t>LX.14_22B.B1</t>
  </si>
  <si>
    <t>LX.14_22B.BN</t>
  </si>
  <si>
    <t>LX.14_22B.0Y</t>
  </si>
  <si>
    <t>LX.14_22B.0L</t>
  </si>
  <si>
    <t>LX.14_22B.LK</t>
  </si>
  <si>
    <t>LX.14_22B.LB</t>
  </si>
  <si>
    <t>LX.14_22B.LG</t>
  </si>
  <si>
    <t>LX.14_22B.LO</t>
  </si>
  <si>
    <t>LX.14_22B.LC</t>
  </si>
  <si>
    <t>LX.14_22B.LY</t>
  </si>
  <si>
    <t>LX.14_22B.FE</t>
  </si>
  <si>
    <t>LX.14_22B.RN</t>
  </si>
  <si>
    <t>LX.14_22B.S2</t>
  </si>
  <si>
    <t>LX.14_22B.S1</t>
  </si>
  <si>
    <t>LX.14_22B.L2</t>
  </si>
  <si>
    <t>LX.14_22B.L1</t>
  </si>
  <si>
    <t>LX.14_22B.0M</t>
  </si>
  <si>
    <t>LX.14_22B.0N</t>
  </si>
  <si>
    <t>LX.14_22B.68</t>
  </si>
  <si>
    <t>LX.14_22B.0T</t>
  </si>
  <si>
    <t>LX.14_22B.SY</t>
  </si>
  <si>
    <t>LX.14_22B.SL</t>
  </si>
  <si>
    <t>LX.14_22B.SM</t>
  </si>
  <si>
    <t>LX.14_22B.SN</t>
  </si>
  <si>
    <t>LX.14_22B.ZZ</t>
  </si>
  <si>
    <t>LX.14_24B.53</t>
  </si>
  <si>
    <t>LX.14_24B.AB</t>
  </si>
  <si>
    <t>LX.14_24B.50</t>
  </si>
  <si>
    <t>LX.14_24B.B1</t>
  </si>
  <si>
    <t>LX.14_24B.BN</t>
  </si>
  <si>
    <t>LX.14_24B.0Y</t>
  </si>
  <si>
    <t>LX.14_24B.0L</t>
  </si>
  <si>
    <t>LX.14_24B.LK</t>
  </si>
  <si>
    <t>LX.14_24B.LB</t>
  </si>
  <si>
    <t>LX.14_24B.LG</t>
  </si>
  <si>
    <t>LX.14_24B.LO</t>
  </si>
  <si>
    <t>LX.14_24B.LC</t>
  </si>
  <si>
    <t>LX.14_24B.LY</t>
  </si>
  <si>
    <t>LX.14_24B.FE</t>
  </si>
  <si>
    <t>LX.14_24B.RN</t>
  </si>
  <si>
    <t>LX.14_24B.S2</t>
  </si>
  <si>
    <t>LX.14_24B.S1</t>
  </si>
  <si>
    <t>LX.14_24B.L2</t>
  </si>
  <si>
    <t>LX.14_24B.L1</t>
  </si>
  <si>
    <t>LX.14_24B.0M</t>
  </si>
  <si>
    <t>LX.14_24B.0N</t>
  </si>
  <si>
    <t>LX.14_24B.68</t>
  </si>
  <si>
    <t>LX.14_24B.0T</t>
  </si>
  <si>
    <t>LX.14_24B.SY</t>
  </si>
  <si>
    <t>LX.14_24B.SL</t>
  </si>
  <si>
    <t>LX.14_24B.SM</t>
  </si>
  <si>
    <t>LX.14_24B.SN</t>
  </si>
  <si>
    <t>LX.14_24B.ZZ</t>
  </si>
  <si>
    <t>LX.14_26B.53</t>
  </si>
  <si>
    <t>LX.14_26B.AB</t>
  </si>
  <si>
    <t>LX.14_26B.50</t>
  </si>
  <si>
    <t>LX.14_26B.B1</t>
  </si>
  <si>
    <t>LX.14_26B.BN</t>
  </si>
  <si>
    <t>LX.14_26B.0Y</t>
  </si>
  <si>
    <t>LX.14_26B.0L</t>
  </si>
  <si>
    <t>LX.14_26B.LK</t>
  </si>
  <si>
    <t>LX.14_26B.LB</t>
  </si>
  <si>
    <t>LX.14_26B.LG</t>
  </si>
  <si>
    <t>LX.14_26B.LO</t>
  </si>
  <si>
    <t>LX.14_26B.LC</t>
  </si>
  <si>
    <t>LX.14_26B.LY</t>
  </si>
  <si>
    <t>LX.14_26B.FE</t>
  </si>
  <si>
    <t>LX.14_26B.RN</t>
  </si>
  <si>
    <t>LX.14_26B.S2</t>
  </si>
  <si>
    <t>LX.14_26B.S1</t>
  </si>
  <si>
    <t>LX.14_26B.L2</t>
  </si>
  <si>
    <t>LX.14_26B.L1</t>
  </si>
  <si>
    <t>LX.14_26B.0M</t>
  </si>
  <si>
    <t>LX.14_26B.0N</t>
  </si>
  <si>
    <t>LX.14_26B.68</t>
  </si>
  <si>
    <t>LX.14_26B.0T</t>
  </si>
  <si>
    <t>LX.14_26B.SY</t>
  </si>
  <si>
    <t>LX.14_26B.SL</t>
  </si>
  <si>
    <t>LX.14_26B.SM</t>
  </si>
  <si>
    <t>LX.14_26B.SN</t>
  </si>
  <si>
    <t>LX.14_26B.ZZ</t>
  </si>
  <si>
    <t>LX.15_16F.53</t>
  </si>
  <si>
    <t>LX.15_16F.AB</t>
  </si>
  <si>
    <t>LX.15_16F.50</t>
  </si>
  <si>
    <t>LX.15_16F.B1</t>
  </si>
  <si>
    <t>LX.15_16F.BN</t>
  </si>
  <si>
    <t>LX.15_16F.0Y</t>
  </si>
  <si>
    <t>LX.15_16F.0L</t>
  </si>
  <si>
    <t>LX.15_16F.LK</t>
  </si>
  <si>
    <t>LX.15_16F.LB</t>
  </si>
  <si>
    <t>LX.15_16F.LG</t>
  </si>
  <si>
    <t>LX.15_16F.LO</t>
  </si>
  <si>
    <t>LX.15_16F.LC</t>
  </si>
  <si>
    <t>LX.15_16F.LY</t>
  </si>
  <si>
    <t>LX.15_16F.FE</t>
  </si>
  <si>
    <t>LX.15_16F.RN</t>
  </si>
  <si>
    <t>LX.15_16F.S2</t>
  </si>
  <si>
    <t>LX.15_16F.S1</t>
  </si>
  <si>
    <t>LX.15_16F.L2</t>
  </si>
  <si>
    <t>LX.15_16F.L1</t>
  </si>
  <si>
    <t>LX.15_16F.0M</t>
  </si>
  <si>
    <t>LX.15_16F.0N</t>
  </si>
  <si>
    <t>LX.15_16F.68</t>
  </si>
  <si>
    <t>LX.15_16F.0T</t>
  </si>
  <si>
    <t>LX.15_16F.SY</t>
  </si>
  <si>
    <t>LX.15_16F.SL</t>
  </si>
  <si>
    <t>LX.15_16F.SM</t>
  </si>
  <si>
    <t>LX.15_16F.SN</t>
  </si>
  <si>
    <t>LX.15_16F.ZZ</t>
  </si>
  <si>
    <t>LX.15_16T.53</t>
  </si>
  <si>
    <t>LX.15_16T.AB</t>
  </si>
  <si>
    <t>LX.15_16T.50</t>
  </si>
  <si>
    <t>LX.15_16T.B1</t>
  </si>
  <si>
    <t>LX.15_16T.BN</t>
  </si>
  <si>
    <t>LX.15_16T.0Y</t>
  </si>
  <si>
    <t>LX.15_16T.0L</t>
  </si>
  <si>
    <t>LX.15_16T.LK</t>
  </si>
  <si>
    <t>LX.15_16T.LB</t>
  </si>
  <si>
    <t>LX.15_16T.LG</t>
  </si>
  <si>
    <t>LX.15_16T.LO</t>
  </si>
  <si>
    <t>LX.15_16T.LC</t>
  </si>
  <si>
    <t>LX.15_16T.LY</t>
  </si>
  <si>
    <t>LX.15_16T.FE</t>
  </si>
  <si>
    <t>LX.15_16T.RN</t>
  </si>
  <si>
    <t>LX.15_16T.S2</t>
  </si>
  <si>
    <t>LX.15_16T.S1</t>
  </si>
  <si>
    <t>LX.15_16T.L2</t>
  </si>
  <si>
    <t>LX.15_16T.L1</t>
  </si>
  <si>
    <t>LX.15_16T.0M</t>
  </si>
  <si>
    <t>LX.15_16T.0N</t>
  </si>
  <si>
    <t>LX.15_16T.68</t>
  </si>
  <si>
    <t>LX.15_16T.0T</t>
  </si>
  <si>
    <t>LX.15_16T.SY</t>
  </si>
  <si>
    <t>LX.15_16T.SL</t>
  </si>
  <si>
    <t>LX.15_16T.SM</t>
  </si>
  <si>
    <t>LX.15_16T.SN</t>
  </si>
  <si>
    <t>LX.15_16T.ZZ</t>
  </si>
  <si>
    <t>LX.16_16F.53</t>
  </si>
  <si>
    <t>LX.16_16F.AB</t>
  </si>
  <si>
    <t>LX.16_16F.50</t>
  </si>
  <si>
    <t>LX.16_16F.B1</t>
  </si>
  <si>
    <t>LX.16_16F.BN</t>
  </si>
  <si>
    <t>LX.16_16F.0Y</t>
  </si>
  <si>
    <t>LX.16_16F.0L</t>
  </si>
  <si>
    <t>LX.16_16F.LK</t>
  </si>
  <si>
    <t>LX.16_16F.LB</t>
  </si>
  <si>
    <t>LX.16_16F.LG</t>
  </si>
  <si>
    <t>LX.16_16F.LO</t>
  </si>
  <si>
    <t>LX.16_16F.LC</t>
  </si>
  <si>
    <t>LX.16_16F.LY</t>
  </si>
  <si>
    <t>LX.16_16F.FE</t>
  </si>
  <si>
    <t>LX.16_16F.RN</t>
  </si>
  <si>
    <t>LX.16_16F.S2</t>
  </si>
  <si>
    <t>LX.16_16F.S1</t>
  </si>
  <si>
    <t>LX.16_16F.L2</t>
  </si>
  <si>
    <t>LX.16_16F.L1</t>
  </si>
  <si>
    <t>LX.16_16F.0M</t>
  </si>
  <si>
    <t>LX.16_16F.0N</t>
  </si>
  <si>
    <t>LX.16_16F.68</t>
  </si>
  <si>
    <t>LX.16_16F.0T</t>
  </si>
  <si>
    <t>LX.16_16F.SY</t>
  </si>
  <si>
    <t>LX.16_16F.SL</t>
  </si>
  <si>
    <t>LX.16_16F.SM</t>
  </si>
  <si>
    <t>LX.16_16F.SN</t>
  </si>
  <si>
    <t>LX.16_16F.ZZ</t>
  </si>
  <si>
    <t>LX.16_16T.53</t>
  </si>
  <si>
    <t>LX.16_16T.AB</t>
  </si>
  <si>
    <t>LX.16_16T.50</t>
  </si>
  <si>
    <t>LX.16_16T.B1</t>
  </si>
  <si>
    <t>LX.16_16T.BN</t>
  </si>
  <si>
    <t>LX.16_16T.0Y</t>
  </si>
  <si>
    <t>LX.16_16T.0L</t>
  </si>
  <si>
    <t>LX.16_16T.LK</t>
  </si>
  <si>
    <t>LX.16_16T.LB</t>
  </si>
  <si>
    <t>LX.16_16T.LG</t>
  </si>
  <si>
    <t>LX.16_16T.LO</t>
  </si>
  <si>
    <t>LX.16_16T.LC</t>
  </si>
  <si>
    <t>LX.16_16T.LY</t>
  </si>
  <si>
    <t>LX.16_16T.FE</t>
  </si>
  <si>
    <t>LX.16_16T.RN</t>
  </si>
  <si>
    <t>LX.16_16T.S2</t>
  </si>
  <si>
    <t>LX.16_16T.S1</t>
  </si>
  <si>
    <t>LX.16_16T.L2</t>
  </si>
  <si>
    <t>LX.16_16T.L1</t>
  </si>
  <si>
    <t>LX.16_16T.0M</t>
  </si>
  <si>
    <t>LX.16_16T.0N</t>
  </si>
  <si>
    <t>LX.16_16T.68</t>
  </si>
  <si>
    <t>LX.16_16T.0T</t>
  </si>
  <si>
    <t>LX.16_16T.SY</t>
  </si>
  <si>
    <t>LX.16_16T.SL</t>
  </si>
  <si>
    <t>LX.16_16T.SM</t>
  </si>
  <si>
    <t>LX.16_16T.SN</t>
  </si>
  <si>
    <t>LX.16_16T.ZZ</t>
  </si>
  <si>
    <t>LX.16_18B.53</t>
  </si>
  <si>
    <t>LX.16_18B.AB</t>
  </si>
  <si>
    <t>LX.16_18B.50</t>
  </si>
  <si>
    <t>LX.16_18B.B1</t>
  </si>
  <si>
    <t>LX.16_18B.BN</t>
  </si>
  <si>
    <t>LX.16_18B.0Y</t>
  </si>
  <si>
    <t>LX.16_18B.0L</t>
  </si>
  <si>
    <t>LX.16_18B.LK</t>
  </si>
  <si>
    <t>LX.16_18B.LB</t>
  </si>
  <si>
    <t>LX.16_18B.LG</t>
  </si>
  <si>
    <t>LX.16_18B.LO</t>
  </si>
  <si>
    <t>LX.16_18B.LC</t>
  </si>
  <si>
    <t>LX.16_18B.LY</t>
  </si>
  <si>
    <t>LX.16_18B.FE</t>
  </si>
  <si>
    <t>LX.16_18B.RN</t>
  </si>
  <si>
    <t>LX.16_18B.S2</t>
  </si>
  <si>
    <t>LX.16_18B.S1</t>
  </si>
  <si>
    <t>LX.16_18B.L2</t>
  </si>
  <si>
    <t>LX.16_18B.L1</t>
  </si>
  <si>
    <t>LX.16_18B.0M</t>
  </si>
  <si>
    <t>LX.16_18B.0N</t>
  </si>
  <si>
    <t>LX.16_18B.68</t>
  </si>
  <si>
    <t>LX.16_18B.0T</t>
  </si>
  <si>
    <t>LX.16_18B.SY</t>
  </si>
  <si>
    <t>LX.16_18B.SL</t>
  </si>
  <si>
    <t>LX.16_18B.SM</t>
  </si>
  <si>
    <t>LX.16_18B.SN</t>
  </si>
  <si>
    <t>LX.16_18B.ZZ</t>
  </si>
  <si>
    <t>LX.16_18F.53</t>
  </si>
  <si>
    <t>LX.16_18F.AB</t>
  </si>
  <si>
    <t>LX.16_18F.50</t>
  </si>
  <si>
    <t>LX.16_18F.B1</t>
  </si>
  <si>
    <t>LX.16_18F.BN</t>
  </si>
  <si>
    <t>LX.16_18F.0Y</t>
  </si>
  <si>
    <t>LX.16_18F.0L</t>
  </si>
  <si>
    <t>LX.16_18F.LK</t>
  </si>
  <si>
    <t>LX.16_18F.LB</t>
  </si>
  <si>
    <t>LX.16_18F.LG</t>
  </si>
  <si>
    <t>LX.16_18F.LO</t>
  </si>
  <si>
    <t>LX.16_18F.LC</t>
  </si>
  <si>
    <t>LX.16_18F.LY</t>
  </si>
  <si>
    <t>LX.16_18F.FE</t>
  </si>
  <si>
    <t>LX.16_18F.RN</t>
  </si>
  <si>
    <t>LX.16_18F.S2</t>
  </si>
  <si>
    <t>LX.16_18F.S1</t>
  </si>
  <si>
    <t>LX.16_18F.L2</t>
  </si>
  <si>
    <t>LX.16_18F.L1</t>
  </si>
  <si>
    <t>LX.16_18F.0M</t>
  </si>
  <si>
    <t>LX.16_18F.0N</t>
  </si>
  <si>
    <t>LX.16_18F.68</t>
  </si>
  <si>
    <t>LX.16_18F.0T</t>
  </si>
  <si>
    <t>LX.16_18F.SY</t>
  </si>
  <si>
    <t>LX.16_18F.SL</t>
  </si>
  <si>
    <t>LX.16_18F.SM</t>
  </si>
  <si>
    <t>LX.16_18F.SN</t>
  </si>
  <si>
    <t>LX.16_18F.ZZ</t>
  </si>
  <si>
    <t>LX.16_20B.53</t>
  </si>
  <si>
    <t>LX.16_20B.AB</t>
  </si>
  <si>
    <t>LX.16_20B.50</t>
  </si>
  <si>
    <t>LX.16_20B.B1</t>
  </si>
  <si>
    <t>LX.16_20B.BN</t>
  </si>
  <si>
    <t>LX.16_20B.0Y</t>
  </si>
  <si>
    <t>LX.16_20B.0L</t>
  </si>
  <si>
    <t>LX.16_20B.LK</t>
  </si>
  <si>
    <t>LX.16_20B.LB</t>
  </si>
  <si>
    <t>LX.16_20B.LG</t>
  </si>
  <si>
    <t>LX.16_20B.LO</t>
  </si>
  <si>
    <t>LX.16_20B.LC</t>
  </si>
  <si>
    <t>LX.16_20B.LY</t>
  </si>
  <si>
    <t>LX.16_20B.FE</t>
  </si>
  <si>
    <t>LX.16_20B.RN</t>
  </si>
  <si>
    <t>LX.16_20B.S2</t>
  </si>
  <si>
    <t>LX.16_20B.S1</t>
  </si>
  <si>
    <t>LX.16_20B.L2</t>
  </si>
  <si>
    <t>LX.16_20B.L1</t>
  </si>
  <si>
    <t>LX.16_20B.0M</t>
  </si>
  <si>
    <t>LX.16_20B.0N</t>
  </si>
  <si>
    <t>LX.16_20B.68</t>
  </si>
  <si>
    <t>LX.16_20B.0T</t>
  </si>
  <si>
    <t>LX.16_20B.SY</t>
  </si>
  <si>
    <t>LX.16_20B.SL</t>
  </si>
  <si>
    <t>LX.16_20B.SM</t>
  </si>
  <si>
    <t>LX.16_20B.SN</t>
  </si>
  <si>
    <t>LX.16_20B.ZZ</t>
  </si>
  <si>
    <t>LX.16_22B.53</t>
  </si>
  <si>
    <t>LX.16_22B.AB</t>
  </si>
  <si>
    <t>LX.16_22B.50</t>
  </si>
  <si>
    <t>LX.16_22B.B1</t>
  </si>
  <si>
    <t>LX.16_22B.BN</t>
  </si>
  <si>
    <t>LX.16_22B.0Y</t>
  </si>
  <si>
    <t>LX.16_22B.0L</t>
  </si>
  <si>
    <t>LX.16_22B.LK</t>
  </si>
  <si>
    <t>LX.16_22B.LB</t>
  </si>
  <si>
    <t>LX.16_22B.LG</t>
  </si>
  <si>
    <t>LX.16_22B.LO</t>
  </si>
  <si>
    <t>LX.16_22B.LC</t>
  </si>
  <si>
    <t>LX.16_22B.LY</t>
  </si>
  <si>
    <t>LX.16_22B.FE</t>
  </si>
  <si>
    <t>LX.16_22B.RN</t>
  </si>
  <si>
    <t>LX.16_22B.S2</t>
  </si>
  <si>
    <t>LX.16_22B.S1</t>
  </si>
  <si>
    <t>LX.16_22B.L2</t>
  </si>
  <si>
    <t>LX.16_22B.L1</t>
  </si>
  <si>
    <t>LX.16_22B.0M</t>
  </si>
  <si>
    <t>LX.16_22B.0N</t>
  </si>
  <si>
    <t>LX.16_22B.68</t>
  </si>
  <si>
    <t>LX.16_22B.0T</t>
  </si>
  <si>
    <t>LX.16_22B.SY</t>
  </si>
  <si>
    <t>LX.16_22B.SL</t>
  </si>
  <si>
    <t>LX.16_22B.SM</t>
  </si>
  <si>
    <t>LX.16_22B.SN</t>
  </si>
  <si>
    <t>LX.16_22B.ZZ</t>
  </si>
  <si>
    <t>LX.16_24B.53</t>
  </si>
  <si>
    <t>LX.16_24B.AB</t>
  </si>
  <si>
    <t>LX.16_24B.50</t>
  </si>
  <si>
    <t>LX.16_24B.B1</t>
  </si>
  <si>
    <t>LX.16_24B.BN</t>
  </si>
  <si>
    <t>LX.16_24B.0Y</t>
  </si>
  <si>
    <t>LX.16_24B.0L</t>
  </si>
  <si>
    <t>LX.16_24B.LK</t>
  </si>
  <si>
    <t>LX.16_24B.LB</t>
  </si>
  <si>
    <t>LX.16_24B.LG</t>
  </si>
  <si>
    <t>LX.16_24B.LO</t>
  </si>
  <si>
    <t>LX.16_24B.LC</t>
  </si>
  <si>
    <t>LX.16_24B.LY</t>
  </si>
  <si>
    <t>LX.16_24B.FE</t>
  </si>
  <si>
    <t>LX.16_24B.RN</t>
  </si>
  <si>
    <t>LX.16_24B.S2</t>
  </si>
  <si>
    <t>LX.16_24B.S1</t>
  </si>
  <si>
    <t>LX.16_24B.L2</t>
  </si>
  <si>
    <t>LX.16_24B.L1</t>
  </si>
  <si>
    <t>LX.16_24B.0M</t>
  </si>
  <si>
    <t>LX.16_24B.0N</t>
  </si>
  <si>
    <t>LX.16_24B.68</t>
  </si>
  <si>
    <t>LX.16_24B.0T</t>
  </si>
  <si>
    <t>LX.16_24B.SY</t>
  </si>
  <si>
    <t>LX.16_24B.SL</t>
  </si>
  <si>
    <t>LX.16_24B.SM</t>
  </si>
  <si>
    <t>LX.16_24B.SN</t>
  </si>
  <si>
    <t>LX.16_24B.ZZ</t>
  </si>
  <si>
    <t>LX.16_26B.53</t>
  </si>
  <si>
    <t>LX.16_26B.AB</t>
  </si>
  <si>
    <t>LX.16_26B.50</t>
  </si>
  <si>
    <t>LX.16_26B.B1</t>
  </si>
  <si>
    <t>LX.16_26B.BN</t>
  </si>
  <si>
    <t>LX.16_26B.0Y</t>
  </si>
  <si>
    <t>LX.16_26B.0L</t>
  </si>
  <si>
    <t>LX.16_26B.LK</t>
  </si>
  <si>
    <t>LX.16_26B.LB</t>
  </si>
  <si>
    <t>LX.16_26B.LG</t>
  </si>
  <si>
    <t>LX.16_26B.LO</t>
  </si>
  <si>
    <t>LX.16_26B.LC</t>
  </si>
  <si>
    <t>LX.16_26B.LY</t>
  </si>
  <si>
    <t>LX.16_26B.FE</t>
  </si>
  <si>
    <t>LX.16_26B.RN</t>
  </si>
  <si>
    <t>LX.16_26B.S2</t>
  </si>
  <si>
    <t>LX.16_26B.S1</t>
  </si>
  <si>
    <t>LX.16_26B.L2</t>
  </si>
  <si>
    <t>LX.16_26B.L1</t>
  </si>
  <si>
    <t>LX.16_26B.0M</t>
  </si>
  <si>
    <t>LX.16_26B.0N</t>
  </si>
  <si>
    <t>LX.16_26B.68</t>
  </si>
  <si>
    <t>LX.16_26B.0T</t>
  </si>
  <si>
    <t>LX.16_26B.SY</t>
  </si>
  <si>
    <t>LX.16_26B.SL</t>
  </si>
  <si>
    <t>LX.16_26B.SM</t>
  </si>
  <si>
    <t>LX.16_26B.SN</t>
  </si>
  <si>
    <t>LX.16_26B.ZZ</t>
  </si>
  <si>
    <t>LX.18_20B.53</t>
  </si>
  <si>
    <t>LX.18_20B.AB</t>
  </si>
  <si>
    <t>LX.18_20B.50</t>
  </si>
  <si>
    <t>LX.18_20B.B1</t>
  </si>
  <si>
    <t>LX.18_20B.BN</t>
  </si>
  <si>
    <t>LX.18_20B.0Y</t>
  </si>
  <si>
    <t>LX.18_20B.0L</t>
  </si>
  <si>
    <t>LX.18_20B.LK</t>
  </si>
  <si>
    <t>LX.18_20B.LB</t>
  </si>
  <si>
    <t>LX.18_20B.LG</t>
  </si>
  <si>
    <t>LX.18_20B.LO</t>
  </si>
  <si>
    <t>LX.18_20B.LC</t>
  </si>
  <si>
    <t>LX.18_20B.LY</t>
  </si>
  <si>
    <t>LX.18_20B.FE</t>
  </si>
  <si>
    <t>LX.18_20B.RN</t>
  </si>
  <si>
    <t>LX.18_20B.S2</t>
  </si>
  <si>
    <t>LX.18_20B.S1</t>
  </si>
  <si>
    <t>LX.18_20B.L2</t>
  </si>
  <si>
    <t>LX.18_20B.L1</t>
  </si>
  <si>
    <t>LX.18_20B.0M</t>
  </si>
  <si>
    <t>LX.18_20B.0N</t>
  </si>
  <si>
    <t>LX.18_20B.68</t>
  </si>
  <si>
    <t>LX.18_20B.0T</t>
  </si>
  <si>
    <t>LX.18_20B.SY</t>
  </si>
  <si>
    <t>LX.18_20B.SL</t>
  </si>
  <si>
    <t>LX.18_20B.SM</t>
  </si>
  <si>
    <t>LX.18_20B.SN</t>
  </si>
  <si>
    <t>LX.18_20B.ZZ</t>
  </si>
  <si>
    <t>LX.18_22B.53</t>
  </si>
  <si>
    <t>LX.18_22B.AB</t>
  </si>
  <si>
    <t>LX.18_22B.50</t>
  </si>
  <si>
    <t>LX.18_22B.B1</t>
  </si>
  <si>
    <t>LX.18_22B.BN</t>
  </si>
  <si>
    <t>LX.18_22B.0Y</t>
  </si>
  <si>
    <t>LX.18_22B.0L</t>
  </si>
  <si>
    <t>LX.18_22B.LK</t>
  </si>
  <si>
    <t>LX.18_22B.LB</t>
  </si>
  <si>
    <t>LX.18_22B.LG</t>
  </si>
  <si>
    <t>LX.18_22B.LO</t>
  </si>
  <si>
    <t>LX.18_22B.LC</t>
  </si>
  <si>
    <t>LX.18_22B.LY</t>
  </si>
  <si>
    <t>LX.18_22B.FE</t>
  </si>
  <si>
    <t>LX.18_22B.RN</t>
  </si>
  <si>
    <t>LX.18_22B.S2</t>
  </si>
  <si>
    <t>LX.18_22B.S1</t>
  </si>
  <si>
    <t>LX.18_22B.L2</t>
  </si>
  <si>
    <t>LX.18_22B.L1</t>
  </si>
  <si>
    <t>LX.18_22B.0M</t>
  </si>
  <si>
    <t>LX.18_22B.0N</t>
  </si>
  <si>
    <t>LX.18_22B.68</t>
  </si>
  <si>
    <t>LX.18_22B.0T</t>
  </si>
  <si>
    <t>LX.18_22B.SY</t>
  </si>
  <si>
    <t>LX.18_22B.SL</t>
  </si>
  <si>
    <t>LX.18_22B.SM</t>
  </si>
  <si>
    <t>LX.18_22B.SN</t>
  </si>
  <si>
    <t>LX.18_22B.ZZ</t>
  </si>
  <si>
    <t>LX.18_24B.53</t>
  </si>
  <si>
    <t>LX.18_24B.AB</t>
  </si>
  <si>
    <t>LX.18_24B.50</t>
  </si>
  <si>
    <t>LX.18_24B.B1</t>
  </si>
  <si>
    <t>LX.18_24B.BN</t>
  </si>
  <si>
    <t>LX.18_24B.0Y</t>
  </si>
  <si>
    <t>LX.18_24B.0L</t>
  </si>
  <si>
    <t>LX.18_24B.LK</t>
  </si>
  <si>
    <t>LX.18_24B.LB</t>
  </si>
  <si>
    <t>LX.18_24B.LG</t>
  </si>
  <si>
    <t>LX.18_24B.LO</t>
  </si>
  <si>
    <t>LX.18_24B.LC</t>
  </si>
  <si>
    <t>LX.18_24B.LY</t>
  </si>
  <si>
    <t>LX.18_24B.FE</t>
  </si>
  <si>
    <t>LX.18_24B.RN</t>
  </si>
  <si>
    <t>LX.18_24B.S2</t>
  </si>
  <si>
    <t>LX.18_24B.S1</t>
  </si>
  <si>
    <t>LX.18_24B.L2</t>
  </si>
  <si>
    <t>LX.18_24B.L1</t>
  </si>
  <si>
    <t>LX.18_24B.0M</t>
  </si>
  <si>
    <t>LX.18_24B.0N</t>
  </si>
  <si>
    <t>LX.18_24B.68</t>
  </si>
  <si>
    <t>LX.18_24B.0T</t>
  </si>
  <si>
    <t>LX.18_24B.SY</t>
  </si>
  <si>
    <t>LX.18_24B.SL</t>
  </si>
  <si>
    <t>LX.18_24B.SM</t>
  </si>
  <si>
    <t>LX.18_24B.SN</t>
  </si>
  <si>
    <t>LX.18_24B.ZZ</t>
  </si>
  <si>
    <t>LX.20_20B.AB</t>
  </si>
  <si>
    <t>LX.20_20B.BN</t>
  </si>
  <si>
    <t>LX.20_20B.0Y</t>
  </si>
  <si>
    <t>LX.20_20B.0L</t>
  </si>
  <si>
    <t>LX.20_20B.LK</t>
  </si>
  <si>
    <t>LX.20_20B.LB</t>
  </si>
  <si>
    <t>LX.20_20B.LG</t>
  </si>
  <si>
    <t>LX.20_20B.LO</t>
  </si>
  <si>
    <t>LX.20_20B.LC</t>
  </si>
  <si>
    <t>LX.20_20B.LY</t>
  </si>
  <si>
    <t>LX.20_20B.RN</t>
  </si>
  <si>
    <t>LX.20_20B.S2</t>
  </si>
  <si>
    <t>LX.20_20B.S1</t>
  </si>
  <si>
    <t>LX.20_20B.L2</t>
  </si>
  <si>
    <t>LX.20_20B.L1</t>
  </si>
  <si>
    <t>LX.20_20B.0M</t>
  </si>
  <si>
    <t>LX.20_20B.0N</t>
  </si>
  <si>
    <t>LX.20_20B.0T</t>
  </si>
  <si>
    <t>LX.20_20B.SY</t>
  </si>
  <si>
    <t>LX.20_20B.SL</t>
  </si>
  <si>
    <t>LX.20_20B.SM</t>
  </si>
  <si>
    <t>LX.20_20B.SN</t>
  </si>
  <si>
    <t>LX.20_20B.ZZ</t>
  </si>
  <si>
    <t>LX.20_22B.AB</t>
  </si>
  <si>
    <t>LX.20_22B.BN</t>
  </si>
  <si>
    <t>LX.20_22B.0Y</t>
  </si>
  <si>
    <t>LX.20_22B.0L</t>
  </si>
  <si>
    <t>LX.20_22B.LK</t>
  </si>
  <si>
    <t>LX.20_22B.LB</t>
  </si>
  <si>
    <t>LX.20_22B.LG</t>
  </si>
  <si>
    <t>LX.20_22B.LO</t>
  </si>
  <si>
    <t>LX.20_22B.LC</t>
  </si>
  <si>
    <t>LX.20_22B.LY</t>
  </si>
  <si>
    <t>LX.20_22B.RN</t>
  </si>
  <si>
    <t>LX.20_22B.S2</t>
  </si>
  <si>
    <t>LX.20_22B.S1</t>
  </si>
  <si>
    <t>LX.20_22B.L2</t>
  </si>
  <si>
    <t>LX.20_22B.L1</t>
  </si>
  <si>
    <t>LX.20_22B.0M</t>
  </si>
  <si>
    <t>LX.20_22B.0N</t>
  </si>
  <si>
    <t>LX.20_22B.0T</t>
  </si>
  <si>
    <t>LX.20_22B.SY</t>
  </si>
  <si>
    <t>LX.20_22B.SL</t>
  </si>
  <si>
    <t>LX.20_22B.SM</t>
  </si>
  <si>
    <t>LX.20_22B.SN</t>
  </si>
  <si>
    <t>LX.20_22B.ZZ</t>
  </si>
  <si>
    <t>LX.20_24B.AB</t>
  </si>
  <si>
    <t>LX.20_24B.BN</t>
  </si>
  <si>
    <t>LX.20_24B.0Y</t>
  </si>
  <si>
    <t>LX.20_24B.0L</t>
  </si>
  <si>
    <t>LX.20_24B.LK</t>
  </si>
  <si>
    <t>LX.20_24B.LB</t>
  </si>
  <si>
    <t>LX.20_24B.LG</t>
  </si>
  <si>
    <t>LX.20_24B.LO</t>
  </si>
  <si>
    <t>LX.20_24B.LC</t>
  </si>
  <si>
    <t>LX.20_24B.LY</t>
  </si>
  <si>
    <t>LX.20_24B.RN</t>
  </si>
  <si>
    <t>LX.20_24B.S2</t>
  </si>
  <si>
    <t>LX.20_24B.S1</t>
  </si>
  <si>
    <t>LX.20_24B.L2</t>
  </si>
  <si>
    <t>LX.20_24B.L1</t>
  </si>
  <si>
    <t>LX.20_24B.0M</t>
  </si>
  <si>
    <t>LX.20_24B.0N</t>
  </si>
  <si>
    <t>LX.20_24B.0T</t>
  </si>
  <si>
    <t>LX.20_24B.SY</t>
  </si>
  <si>
    <t>LX.20_24B.SL</t>
  </si>
  <si>
    <t>LX.20_24B.SM</t>
  </si>
  <si>
    <t>LX.20_24B.SN</t>
  </si>
  <si>
    <t>LX.20_24B.ZZ</t>
  </si>
  <si>
    <t>LX.5_14S.53</t>
  </si>
  <si>
    <t>LX.5_14S.AB</t>
  </si>
  <si>
    <t>LX.5_14S.50</t>
  </si>
  <si>
    <t>LX.5_14S.58</t>
  </si>
  <si>
    <t>LX.5_14S.B1</t>
  </si>
  <si>
    <t>LX.5_14S.BN</t>
  </si>
  <si>
    <t>LX.5_14S.0Y</t>
  </si>
  <si>
    <t>LX.5_14S.0L</t>
  </si>
  <si>
    <t>LX.5_14S.LK</t>
  </si>
  <si>
    <t>LX.5_14S.LB</t>
  </si>
  <si>
    <t>LX.5_14S.LG</t>
  </si>
  <si>
    <t>LX.5_14S.LO</t>
  </si>
  <si>
    <t>LX.5_14S.LC</t>
  </si>
  <si>
    <t>LX.5_14S.LY</t>
  </si>
  <si>
    <t>LX.5_14S.FE</t>
  </si>
  <si>
    <t>LX.5_14S.RN</t>
  </si>
  <si>
    <t>LX.5_14S.S2</t>
  </si>
  <si>
    <t>LX.5_14S.S1</t>
  </si>
  <si>
    <t>LX.5_14S.L2</t>
  </si>
  <si>
    <t>LX.5_14S.L1</t>
  </si>
  <si>
    <t>LX.5_14S.0M</t>
  </si>
  <si>
    <t>LX.5_14S.0N</t>
  </si>
  <si>
    <t>LX.5_14S.68</t>
  </si>
  <si>
    <t>LX.5_14S.59</t>
  </si>
  <si>
    <t>LX.5_14S.0T</t>
  </si>
  <si>
    <t>LX.5_14S.SY</t>
  </si>
  <si>
    <t>LX.5_14S.SL</t>
  </si>
  <si>
    <t>LX.5_14S.SM</t>
  </si>
  <si>
    <t>LX.5_14S.SN</t>
  </si>
  <si>
    <t>LX.5_14S.ST</t>
  </si>
  <si>
    <t>LX.5_14S.ZZ</t>
  </si>
  <si>
    <t>LX.5_14x8S.53</t>
  </si>
  <si>
    <t>LX.5_14x8S.AB</t>
  </si>
  <si>
    <t>LX.5_14x8S.50</t>
  </si>
  <si>
    <t>LX.5_14x8S.58</t>
  </si>
  <si>
    <t>LX.5_14x8S.B1</t>
  </si>
  <si>
    <t>LX.5_14x8S.BN</t>
  </si>
  <si>
    <t>LX.5_14x8S.0Y</t>
  </si>
  <si>
    <t>LX.5_14x8S.0L</t>
  </si>
  <si>
    <t>LX.5_14x8S.LK</t>
  </si>
  <si>
    <t>LX.5_14x8S.LB</t>
  </si>
  <si>
    <t>LX.5_14x8S.LG</t>
  </si>
  <si>
    <t>LX.5_14x8S.LO</t>
  </si>
  <si>
    <t>LX.5_14x8S.LC</t>
  </si>
  <si>
    <t>LX.5_14x8S.LY</t>
  </si>
  <si>
    <t>LX.5_14x8S.FE</t>
  </si>
  <si>
    <t>LX.5_14x8S.RN</t>
  </si>
  <si>
    <t>LX.5_14x8S.S2</t>
  </si>
  <si>
    <t>LX.5_14x8S.S1</t>
  </si>
  <si>
    <t>LX.5_14x8S.L2</t>
  </si>
  <si>
    <t>LX.5_14x8S.L1</t>
  </si>
  <si>
    <t>LX.5_14x8S.0M</t>
  </si>
  <si>
    <t>LX.5_14x8S.0N</t>
  </si>
  <si>
    <t>LX.5_14x8S.68</t>
  </si>
  <si>
    <t>LX.5_14x8S.59</t>
  </si>
  <si>
    <t>LX.5_14x8S.0T</t>
  </si>
  <si>
    <t>LX.5_14x8S.SY</t>
  </si>
  <si>
    <t>LX.5_14x8S.SL</t>
  </si>
  <si>
    <t>LX.5_14x8S.SM</t>
  </si>
  <si>
    <t>LX.5_14x8S.SN</t>
  </si>
  <si>
    <t>LX.5_14x8S.ST</t>
  </si>
  <si>
    <t>LX.5_14x8S.ZZ</t>
  </si>
  <si>
    <t>LX.6_12S.53</t>
  </si>
  <si>
    <t>LX.6_12S.AB</t>
  </si>
  <si>
    <t>LX.6_12S.50</t>
  </si>
  <si>
    <t>LX.6_12S.58</t>
  </si>
  <si>
    <t>LX.6_12S.B1</t>
  </si>
  <si>
    <t>LX.6_12S.BN</t>
  </si>
  <si>
    <t>LX.6_12S.0Y</t>
  </si>
  <si>
    <t>LX.6_12S.0L</t>
  </si>
  <si>
    <t>LX.6_12S.LK</t>
  </si>
  <si>
    <t>LX.6_12S.LB</t>
  </si>
  <si>
    <t>LX.6_12S.LG</t>
  </si>
  <si>
    <t>LX.6_12S.LO</t>
  </si>
  <si>
    <t>LX.6_12S.LC</t>
  </si>
  <si>
    <t>LX.6_12S.LY</t>
  </si>
  <si>
    <t>LX.6_12S.FE</t>
  </si>
  <si>
    <t>LX.6_12S.RN</t>
  </si>
  <si>
    <t>LX.6_12S.S2</t>
  </si>
  <si>
    <t>LX.6_12S.S1</t>
  </si>
  <si>
    <t>LX.6_12S.L2</t>
  </si>
  <si>
    <t>LX.6_12S.L1</t>
  </si>
  <si>
    <t>LX.6_12S.0M</t>
  </si>
  <si>
    <t>LX.6_12S.0N</t>
  </si>
  <si>
    <t>LX.6_12S.68</t>
  </si>
  <si>
    <t>LX.6_12S.59</t>
  </si>
  <si>
    <t>LX.6_12S.0T</t>
  </si>
  <si>
    <t>LX.6_12S.SY</t>
  </si>
  <si>
    <t>LX.6_12S.SL</t>
  </si>
  <si>
    <t>LX.6_12S.SM</t>
  </si>
  <si>
    <t>LX.6_12S.SN</t>
  </si>
  <si>
    <t>LX.6_12S.ST</t>
  </si>
  <si>
    <t>LX.6_12S.ZZ</t>
  </si>
  <si>
    <t>LX.6_13S.53</t>
  </si>
  <si>
    <t>LX.6_13S.AB</t>
  </si>
  <si>
    <t>LX.6_13S.50</t>
  </si>
  <si>
    <t>LX.6_13S.58</t>
  </si>
  <si>
    <t>LX.6_13S.B1</t>
  </si>
  <si>
    <t>LX.6_13S.BN</t>
  </si>
  <si>
    <t>LX.6_13S.0Y</t>
  </si>
  <si>
    <t>LX.6_13S.0L</t>
  </si>
  <si>
    <t>LX.6_13S.LK</t>
  </si>
  <si>
    <t>LX.6_13S.LB</t>
  </si>
  <si>
    <t>LX.6_13S.LG</t>
  </si>
  <si>
    <t>LX.6_13S.LO</t>
  </si>
  <si>
    <t>LX.6_13S.LC</t>
  </si>
  <si>
    <t>LX.6_13S.LY</t>
  </si>
  <si>
    <t>LX.6_13S.FE</t>
  </si>
  <si>
    <t>LX.6_13S.RN</t>
  </si>
  <si>
    <t>LX.6_13S.S2</t>
  </si>
  <si>
    <t>LX.6_13S.S1</t>
  </si>
  <si>
    <t>LX.6_13S.L2</t>
  </si>
  <si>
    <t>LX.6_13S.L1</t>
  </si>
  <si>
    <t>LX.6_13S.0M</t>
  </si>
  <si>
    <t>LX.6_13S.0N</t>
  </si>
  <si>
    <t>LX.6_13S.68</t>
  </si>
  <si>
    <t>LX.6_13S.59</t>
  </si>
  <si>
    <t>LX.6_13S.0T</t>
  </si>
  <si>
    <t>LX.6_13S.SY</t>
  </si>
  <si>
    <t>LX.6_13S.SL</t>
  </si>
  <si>
    <t>LX.6_13S.SM</t>
  </si>
  <si>
    <t>LX.6_13S.SN</t>
  </si>
  <si>
    <t>LX.6_13S.ST</t>
  </si>
  <si>
    <t>LX.6_13S.ZZ</t>
  </si>
  <si>
    <t>LX.6H_14S.53</t>
  </si>
  <si>
    <t>LX.6H_14S.AB</t>
  </si>
  <si>
    <t>LX.6H_14S.50</t>
  </si>
  <si>
    <t>LX.6H_14S.58</t>
  </si>
  <si>
    <t>LX.6H_14S.B1</t>
  </si>
  <si>
    <t>LX.6H_14S.BN</t>
  </si>
  <si>
    <t>LX.6H_14S.0Y</t>
  </si>
  <si>
    <t>LX.6H_14S.0L</t>
  </si>
  <si>
    <t>LX.6H_14S.LK</t>
  </si>
  <si>
    <t>LX.6H_14S.LB</t>
  </si>
  <si>
    <t>LX.6H_14S.LG</t>
  </si>
  <si>
    <t>LX.6H_14S.LO</t>
  </si>
  <si>
    <t>LX.6H_14S.LC</t>
  </si>
  <si>
    <t>LX.6H_14S.LY</t>
  </si>
  <si>
    <t>LX.6H_14S.FE</t>
  </si>
  <si>
    <t>LX.6H_14S.RN</t>
  </si>
  <si>
    <t>LX.6H_14S.S2</t>
  </si>
  <si>
    <t>LX.6H_14S.S1</t>
  </si>
  <si>
    <t>LX.6H_14S.L2</t>
  </si>
  <si>
    <t>LX.6H_14S.L1</t>
  </si>
  <si>
    <t>LX.6H_14S.0M</t>
  </si>
  <si>
    <t>LX.6H_14S.0N</t>
  </si>
  <si>
    <t>LX.6H_14S.68</t>
  </si>
  <si>
    <t>LX.6H_14S.59</t>
  </si>
  <si>
    <t>LX.6H_14S.0T</t>
  </si>
  <si>
    <t>LX.6H_14S.SY</t>
  </si>
  <si>
    <t>LX.6H_14S.SL</t>
  </si>
  <si>
    <t>LX.6H_14S.SM</t>
  </si>
  <si>
    <t>LX.6H_14S.SN</t>
  </si>
  <si>
    <t>LX.6H_14S.ST</t>
  </si>
  <si>
    <t>LX.6H_14S.ZZ</t>
  </si>
  <si>
    <t>LX.6H_14x8S.53</t>
  </si>
  <si>
    <t>LX.6H_14x8S.AB</t>
  </si>
  <si>
    <t>LX.6H_14x8S.50</t>
  </si>
  <si>
    <t>LX.6H_14x8S.58</t>
  </si>
  <si>
    <t>LX.6H_14x8S.B1</t>
  </si>
  <si>
    <t>LX.6H_14x8S.BN</t>
  </si>
  <si>
    <t>LX.6H_14x8S.0Y</t>
  </si>
  <si>
    <t>LX.6H_14x8S.0L</t>
  </si>
  <si>
    <t>LX.6H_14x8S.LK</t>
  </si>
  <si>
    <t>LX.6H_14x8S.LB</t>
  </si>
  <si>
    <t>LX.6H_14x8S.LG</t>
  </si>
  <si>
    <t>LX.6H_14x8S.LO</t>
  </si>
  <si>
    <t>LX.6H_14x8S.LC</t>
  </si>
  <si>
    <t>LX.6H_14x8S.LY</t>
  </si>
  <si>
    <t>LX.6H_14x8S.FE</t>
  </si>
  <si>
    <t>LX.6H_14x8S.RN</t>
  </si>
  <si>
    <t>LX.6H_14x8S.S2</t>
  </si>
  <si>
    <t>LX.6H_14x8S.S1</t>
  </si>
  <si>
    <t>LX.6H_14x8S.L2</t>
  </si>
  <si>
    <t>LX.6H_14x8S.L1</t>
  </si>
  <si>
    <t>LX.6H_14x8S.0M</t>
  </si>
  <si>
    <t>LX.6H_14x8S.0N</t>
  </si>
  <si>
    <t>LX.6H_14x8S.68</t>
  </si>
  <si>
    <t>LX.6H_14x8S.59</t>
  </si>
  <si>
    <t>LX.6H_14x8S.0T</t>
  </si>
  <si>
    <t>LX.6H_14x8S.SY</t>
  </si>
  <si>
    <t>LX.6H_14x8S.SL</t>
  </si>
  <si>
    <t>LX.6H_14x8S.SM</t>
  </si>
  <si>
    <t>LX.6H_14x8S.SN</t>
  </si>
  <si>
    <t>LX.6H_14x8S.ST</t>
  </si>
  <si>
    <t>LX.6H_14x8S.ZZ</t>
  </si>
  <si>
    <t>LX.7_10T.53</t>
  </si>
  <si>
    <t>LX.7_10T.AB</t>
  </si>
  <si>
    <t>LX.7_10T.50</t>
  </si>
  <si>
    <t>LX.7_10T.B1</t>
  </si>
  <si>
    <t>LX.7_10T.BN</t>
  </si>
  <si>
    <t>LX.7_10T.0Y</t>
  </si>
  <si>
    <t>LX.7_10T.0L</t>
  </si>
  <si>
    <t>LX.7_10T.LK</t>
  </si>
  <si>
    <t>LX.7_10T.LB</t>
  </si>
  <si>
    <t>LX.7_10T.LG</t>
  </si>
  <si>
    <t>LX.7_10T.LO</t>
  </si>
  <si>
    <t>LX.7_10T.LC</t>
  </si>
  <si>
    <t>LX.7_10T.LY</t>
  </si>
  <si>
    <t>LX.7_10T.FE</t>
  </si>
  <si>
    <t>LX.7_10T.RN</t>
  </si>
  <si>
    <t>LX.7_10T.S2</t>
  </si>
  <si>
    <t>LX.7_10T.S1</t>
  </si>
  <si>
    <t>LX.7_10T.L2</t>
  </si>
  <si>
    <t>LX.7_10T.L1</t>
  </si>
  <si>
    <t>LX.7_10T.0M</t>
  </si>
  <si>
    <t>LX.7_10T.0N</t>
  </si>
  <si>
    <t>LX.7_10T.68</t>
  </si>
  <si>
    <t>LX.7_10T.0T</t>
  </si>
  <si>
    <t>LX.7_10T.SY</t>
  </si>
  <si>
    <t>LX.7_10T.SL</t>
  </si>
  <si>
    <t>LX.7_10T.SM</t>
  </si>
  <si>
    <t>LX.7_10T.SN</t>
  </si>
  <si>
    <t>LX.7_10T.ZZ</t>
  </si>
  <si>
    <t>LX.7_14S.53</t>
  </si>
  <si>
    <t>LX.7_14S.AB</t>
  </si>
  <si>
    <t>LX.7_14S.50</t>
  </si>
  <si>
    <t>LX.7_14S.B1</t>
  </si>
  <si>
    <t>LX.7_14S.BN</t>
  </si>
  <si>
    <t>LX.7_14S.0Y</t>
  </si>
  <si>
    <t>LX.7_14S.0L</t>
  </si>
  <si>
    <t>LX.7_14S.LK</t>
  </si>
  <si>
    <t>LX.7_14S.LB</t>
  </si>
  <si>
    <t>LX.7_14S.LG</t>
  </si>
  <si>
    <t>LX.7_14S.LO</t>
  </si>
  <si>
    <t>LX.7_14S.LC</t>
  </si>
  <si>
    <t>LX.7_14S.LY</t>
  </si>
  <si>
    <t>LX.7_14S.FE</t>
  </si>
  <si>
    <t>LX.7_14S.RN</t>
  </si>
  <si>
    <t>LX.7_14S.S2</t>
  </si>
  <si>
    <t>LX.7_14S.S1</t>
  </si>
  <si>
    <t>LX.7_14S.L2</t>
  </si>
  <si>
    <t>LX.7_14S.L1</t>
  </si>
  <si>
    <t>LX.7_14S.0M</t>
  </si>
  <si>
    <t>LX.7_14S.0N</t>
  </si>
  <si>
    <t>LX.7_14S.68</t>
  </si>
  <si>
    <t>LX.7_14S.0T</t>
  </si>
  <si>
    <t>LX.7_14S.SY</t>
  </si>
  <si>
    <t>LX.7_14S.SL</t>
  </si>
  <si>
    <t>LX.7_14S.SM</t>
  </si>
  <si>
    <t>LX.7_14S.SN</t>
  </si>
  <si>
    <t>LX.7_14S.ZZ</t>
  </si>
  <si>
    <t>LX.7H_10T.53</t>
  </si>
  <si>
    <t>LX.7H_10T.AB</t>
  </si>
  <si>
    <t>LX.7H_10T.50</t>
  </si>
  <si>
    <t>LX.7H_10T.B1</t>
  </si>
  <si>
    <t>LX.7H_10T.BN</t>
  </si>
  <si>
    <t>LX.7H_10T.0Y</t>
  </si>
  <si>
    <t>LX.7H_10T.0L</t>
  </si>
  <si>
    <t>LX.7H_10T.LK</t>
  </si>
  <si>
    <t>LX.7H_10T.LB</t>
  </si>
  <si>
    <t>LX.7H_10T.LG</t>
  </si>
  <si>
    <t>LX.7H_10T.LO</t>
  </si>
  <si>
    <t>LX.7H_10T.LC</t>
  </si>
  <si>
    <t>LX.7H_10T.LY</t>
  </si>
  <si>
    <t>LX.7H_10T.FE</t>
  </si>
  <si>
    <t>LX.7H_10T.RN</t>
  </si>
  <si>
    <t>LX.7H_10T.S2</t>
  </si>
  <si>
    <t>LX.7H_10T.S1</t>
  </si>
  <si>
    <t>LX.7H_10T.L2</t>
  </si>
  <si>
    <t>LX.7H_10T.L1</t>
  </si>
  <si>
    <t>LX.7H_10T.0M</t>
  </si>
  <si>
    <t>LX.7H_10T.0N</t>
  </si>
  <si>
    <t>LX.7H_10T.68</t>
  </si>
  <si>
    <t>LX.7H_10T.0T</t>
  </si>
  <si>
    <t>LX.7H_10T.SY</t>
  </si>
  <si>
    <t>LX.7H_10T.SL</t>
  </si>
  <si>
    <t>LX.7H_10T.SM</t>
  </si>
  <si>
    <t>LX.7H_10T.SN</t>
  </si>
  <si>
    <t>LX.7H_10T.ZZ</t>
  </si>
  <si>
    <t>LX.8_10T.53</t>
  </si>
  <si>
    <t>LX.8_10T.AB</t>
  </si>
  <si>
    <t>LX.8_10T.50</t>
  </si>
  <si>
    <t>LX.8_10T.B1</t>
  </si>
  <si>
    <t>LX.8_10T.BN</t>
  </si>
  <si>
    <t>LX.8_10T.0Y</t>
  </si>
  <si>
    <t>LX.8_10T.0L</t>
  </si>
  <si>
    <t>LX.8_10T.LK</t>
  </si>
  <si>
    <t>LX.8_10T.LB</t>
  </si>
  <si>
    <t>LX.8_10T.LG</t>
  </si>
  <si>
    <t>LX.8_10T.LO</t>
  </si>
  <si>
    <t>LX.8_10T.LC</t>
  </si>
  <si>
    <t>LX.8_10T.LY</t>
  </si>
  <si>
    <t>LX.8_10T.FE</t>
  </si>
  <si>
    <t>LX.8_10T.RN</t>
  </si>
  <si>
    <t>LX.8_10T.S2</t>
  </si>
  <si>
    <t>LX.8_10T.S1</t>
  </si>
  <si>
    <t>LX.8_10T.L2</t>
  </si>
  <si>
    <t>LX.8_10T.L1</t>
  </si>
  <si>
    <t>LX.8_10T.0M</t>
  </si>
  <si>
    <t>LX.8_10T.0N</t>
  </si>
  <si>
    <t>LX.8_10T.68</t>
  </si>
  <si>
    <t>LX.8_10T.0T</t>
  </si>
  <si>
    <t>LX.8_10T.SY</t>
  </si>
  <si>
    <t>LX.8_10T.SL</t>
  </si>
  <si>
    <t>LX.8_10T.SM</t>
  </si>
  <si>
    <t>LX.8_10T.SN</t>
  </si>
  <si>
    <t>LX.8_10T.ZZ</t>
  </si>
  <si>
    <t>LX.8_12T.53</t>
  </si>
  <si>
    <t>LX.8_12T.AB</t>
  </si>
  <si>
    <t>LX.8_12T.50</t>
  </si>
  <si>
    <t>LX.8_12T.B1</t>
  </si>
  <si>
    <t>LX.8_12T.BN</t>
  </si>
  <si>
    <t>LX.8_12T.0Y</t>
  </si>
  <si>
    <t>LX.8_12T.0L</t>
  </si>
  <si>
    <t>LX.8_12T.LK</t>
  </si>
  <si>
    <t>LX.8_12T.LB</t>
  </si>
  <si>
    <t>LX.8_12T.LG</t>
  </si>
  <si>
    <t>LX.8_12T.LO</t>
  </si>
  <si>
    <t>LX.8_12T.LC</t>
  </si>
  <si>
    <t>LX.8_12T.LY</t>
  </si>
  <si>
    <t>LX.8_12T.FE</t>
  </si>
  <si>
    <t>LX.8_12T.RN</t>
  </si>
  <si>
    <t>LX.8_12T.S2</t>
  </si>
  <si>
    <t>LX.8_12T.S1</t>
  </si>
  <si>
    <t>LX.8_12T.L2</t>
  </si>
  <si>
    <t>LX.8_12T.L1</t>
  </si>
  <si>
    <t>LX.8_12T.0M</t>
  </si>
  <si>
    <t>LX.8_12T.0N</t>
  </si>
  <si>
    <t>LX.8_12T.68</t>
  </si>
  <si>
    <t>LX.8_12T.0T</t>
  </si>
  <si>
    <t>LX.8_12T.SY</t>
  </si>
  <si>
    <t>LX.8_12T.SL</t>
  </si>
  <si>
    <t>LX.8_12T.SM</t>
  </si>
  <si>
    <t>LX.8_12T.SN</t>
  </si>
  <si>
    <t>LX.8_12T.ZZ</t>
  </si>
  <si>
    <t>LX.8_14S.53</t>
  </si>
  <si>
    <t>LX.8_14S.AB</t>
  </si>
  <si>
    <t>LX.8_14S.50</t>
  </si>
  <si>
    <t>LX.8_14S.B1</t>
  </si>
  <si>
    <t>LX.8_14S.BN</t>
  </si>
  <si>
    <t>LX.8_14S.0Y</t>
  </si>
  <si>
    <t>LX.8_14S.0L</t>
  </si>
  <si>
    <t>LX.8_14S.LK</t>
  </si>
  <si>
    <t>LX.8_14S.LB</t>
  </si>
  <si>
    <t>LX.8_14S.LG</t>
  </si>
  <si>
    <t>LX.8_14S.LO</t>
  </si>
  <si>
    <t>LX.8_14S.LC</t>
  </si>
  <si>
    <t>LX.8_14S.LY</t>
  </si>
  <si>
    <t>LX.8_14S.FE</t>
  </si>
  <si>
    <t>LX.8_14S.RN</t>
  </si>
  <si>
    <t>LX.8_14S.S2</t>
  </si>
  <si>
    <t>LX.8_14S.S1</t>
  </si>
  <si>
    <t>LX.8_14S.L2</t>
  </si>
  <si>
    <t>LX.8_14S.L1</t>
  </si>
  <si>
    <t>LX.8_14S.0M</t>
  </si>
  <si>
    <t>LX.8_14S.0N</t>
  </si>
  <si>
    <t>LX.8_14S.68</t>
  </si>
  <si>
    <t>LX.8_14S.0T</t>
  </si>
  <si>
    <t>LX.8_14S.SY</t>
  </si>
  <si>
    <t>LX.8_14S.SL</t>
  </si>
  <si>
    <t>LX.8_14S.SM</t>
  </si>
  <si>
    <t>LX.8_14S.SN</t>
  </si>
  <si>
    <t>LX.8_14S.ZZ</t>
  </si>
  <si>
    <t>LX.9_10T.53</t>
  </si>
  <si>
    <t>LX.9_10T.AB</t>
  </si>
  <si>
    <t>LX.9_10T.50</t>
  </si>
  <si>
    <t>LX.9_10T.B1</t>
  </si>
  <si>
    <t>LX.9_10T.BN</t>
  </si>
  <si>
    <t>LX.9_10T.0Y</t>
  </si>
  <si>
    <t>LX.9_10T.0L</t>
  </si>
  <si>
    <t>LX.9_10T.LK</t>
  </si>
  <si>
    <t>LX.9_10T.LB</t>
  </si>
  <si>
    <t>LX.9_10T.LG</t>
  </si>
  <si>
    <t>LX.9_10T.LO</t>
  </si>
  <si>
    <t>LX.9_10T.LC</t>
  </si>
  <si>
    <t>LX.9_10T.LY</t>
  </si>
  <si>
    <t>LX.9_10T.FE</t>
  </si>
  <si>
    <t>LX.9_10T.RN</t>
  </si>
  <si>
    <t>LX.9_10T.S2</t>
  </si>
  <si>
    <t>LX.9_10T.S1</t>
  </si>
  <si>
    <t>LX.9_10T.L2</t>
  </si>
  <si>
    <t>LX.9_10T.L1</t>
  </si>
  <si>
    <t>LX.9_10T.0M</t>
  </si>
  <si>
    <t>LX.9_10T.0N</t>
  </si>
  <si>
    <t>LX.9_10T.68</t>
  </si>
  <si>
    <t>LX.9_10T.0T</t>
  </si>
  <si>
    <t>LX.9_10T.SY</t>
  </si>
  <si>
    <t>LX.9_10T.SL</t>
  </si>
  <si>
    <t>LX.9_10T.SM</t>
  </si>
  <si>
    <t>LX.9_10T.SN</t>
  </si>
  <si>
    <t>LX.9_10T.ZZ</t>
  </si>
  <si>
    <t>LX.9_12T.53</t>
  </si>
  <si>
    <t>LX.9_12T.AB</t>
  </si>
  <si>
    <t>LX.9_12T.50</t>
  </si>
  <si>
    <t>LX.9_12T.B1</t>
  </si>
  <si>
    <t>LX.9_12T.BN</t>
  </si>
  <si>
    <t>LX.9_12T.0Y</t>
  </si>
  <si>
    <t>LX.9_12T.0L</t>
  </si>
  <si>
    <t>LX.9_12T.LK</t>
  </si>
  <si>
    <t>LX.9_12T.LB</t>
  </si>
  <si>
    <t>LX.9_12T.LG</t>
  </si>
  <si>
    <t>LX.9_12T.LO</t>
  </si>
  <si>
    <t>LX.9_12T.LC</t>
  </si>
  <si>
    <t>LX.9_12T.LY</t>
  </si>
  <si>
    <t>LX.9_12T.FE</t>
  </si>
  <si>
    <t>LX.9_12T.RN</t>
  </si>
  <si>
    <t>LX.9_12T.S2</t>
  </si>
  <si>
    <t>LX.9_12T.S1</t>
  </si>
  <si>
    <t>LX.9_12T.L2</t>
  </si>
  <si>
    <t>LX.9_12T.L1</t>
  </si>
  <si>
    <t>LX.9_12T.0M</t>
  </si>
  <si>
    <t>LX.9_12T.0N</t>
  </si>
  <si>
    <t>LX.9_12T.68</t>
  </si>
  <si>
    <t>LX.9_12T.0T</t>
  </si>
  <si>
    <t>LX.9_12T.SY</t>
  </si>
  <si>
    <t>LX.9_12T.SL</t>
  </si>
  <si>
    <t>LX.9_12T.SM</t>
  </si>
  <si>
    <t>LX.9_12T.SN</t>
  </si>
  <si>
    <t>LX.9_12T.ZZ</t>
  </si>
  <si>
    <t>LX.9_13T.53</t>
  </si>
  <si>
    <t>LX.9_13T.AB</t>
  </si>
  <si>
    <t>LX.9_13T.50</t>
  </si>
  <si>
    <t>LX.9_13T.B1</t>
  </si>
  <si>
    <t>LX.9_13T.BN</t>
  </si>
  <si>
    <t>LX.9_13T.0Y</t>
  </si>
  <si>
    <t>LX.9_13T.0L</t>
  </si>
  <si>
    <t>LX.9_13T.LK</t>
  </si>
  <si>
    <t>LX.9_13T.LB</t>
  </si>
  <si>
    <t>LX.9_13T.LG</t>
  </si>
  <si>
    <t>LX.9_13T.LO</t>
  </si>
  <si>
    <t>LX.9_13T.LC</t>
  </si>
  <si>
    <t>LX.9_13T.LY</t>
  </si>
  <si>
    <t>LX.9_13T.FE</t>
  </si>
  <si>
    <t>LX.9_13T.RN</t>
  </si>
  <si>
    <t>LX.9_13T.S2</t>
  </si>
  <si>
    <t>LX.9_13T.S1</t>
  </si>
  <si>
    <t>LX.9_13T.L2</t>
  </si>
  <si>
    <t>LX.9_13T.L1</t>
  </si>
  <si>
    <t>LX.9_13T.0M</t>
  </si>
  <si>
    <t>LX.9_13T.0N</t>
  </si>
  <si>
    <t>LX.9_13T.68</t>
  </si>
  <si>
    <t>LX.9_13T.0T</t>
  </si>
  <si>
    <t>LX.9_13T.SY</t>
  </si>
  <si>
    <t>LX.9_13T.SL</t>
  </si>
  <si>
    <t>LX.9_13T.SM</t>
  </si>
  <si>
    <t>LX.9_13T.SN</t>
  </si>
  <si>
    <t>LX.9_13T.ZZ</t>
  </si>
  <si>
    <t>Finish by shell and size</t>
  </si>
  <si>
    <t>from CPT Comp Drums</t>
  </si>
  <si>
    <t xml:space="preserve">Shell &amp; </t>
  </si>
  <si>
    <t>Finish only</t>
  </si>
  <si>
    <t>Paste Values.</t>
  </si>
  <si>
    <t>Chosen shell</t>
  </si>
  <si>
    <t xml:space="preserve">1 if error </t>
  </si>
  <si>
    <t>Size (Depth) vs 2pr curved Spurs</t>
  </si>
  <si>
    <t>Size (Dia) vs. Curved Spurs (1 or 2 pr)</t>
  </si>
  <si>
    <t>6.5x14 Snare</t>
  </si>
  <si>
    <t>6.5x14 8 Lug Snare</t>
  </si>
  <si>
    <t>3.5x13 Snare</t>
  </si>
  <si>
    <t>3.5x14 Snare</t>
  </si>
  <si>
    <t>ST Satinwood (not really Steinway)</t>
  </si>
  <si>
    <t>5_14x8S</t>
  </si>
  <si>
    <t>6H_14x8S</t>
  </si>
  <si>
    <t>12_18B</t>
  </si>
  <si>
    <t>14_18B</t>
  </si>
  <si>
    <t>16_18B</t>
  </si>
  <si>
    <t>12_20B</t>
  </si>
  <si>
    <t>14_20B</t>
  </si>
  <si>
    <t>16_20B</t>
  </si>
  <si>
    <t>18_20B</t>
  </si>
  <si>
    <t>12_22B</t>
  </si>
  <si>
    <t>14_22B</t>
  </si>
  <si>
    <t>16_22B</t>
  </si>
  <si>
    <t>18_22B</t>
  </si>
  <si>
    <t>20_22B</t>
  </si>
  <si>
    <t>12_24B</t>
  </si>
  <si>
    <t>14_24B</t>
  </si>
  <si>
    <t>16_24B</t>
  </si>
  <si>
    <t>18_24B</t>
  </si>
  <si>
    <t>20_24B</t>
  </si>
  <si>
    <t>12_26B</t>
  </si>
  <si>
    <t>14_26B</t>
  </si>
  <si>
    <t>16_26B</t>
  </si>
  <si>
    <t>12_14F</t>
  </si>
  <si>
    <t>13_14F</t>
  </si>
  <si>
    <t>14_14F</t>
  </si>
  <si>
    <t>13_15F</t>
  </si>
  <si>
    <t>14_15F</t>
  </si>
  <si>
    <t>13_16F</t>
  </si>
  <si>
    <t>14_16F</t>
  </si>
  <si>
    <t>15_16F</t>
  </si>
  <si>
    <t>16_16F</t>
  </si>
  <si>
    <t>16_18F</t>
  </si>
  <si>
    <t>7_10T</t>
  </si>
  <si>
    <t>8_10T</t>
  </si>
  <si>
    <t>9_10T</t>
  </si>
  <si>
    <t>8_12T</t>
  </si>
  <si>
    <t>9_12T</t>
  </si>
  <si>
    <t>10_12T</t>
  </si>
  <si>
    <t>11_12T</t>
  </si>
  <si>
    <t>9_13T</t>
  </si>
  <si>
    <t>10_13T</t>
  </si>
  <si>
    <t>11_13T</t>
  </si>
  <si>
    <t>12_13T</t>
  </si>
  <si>
    <t>10_14T</t>
  </si>
  <si>
    <t>11_14T</t>
  </si>
  <si>
    <t>12_14T</t>
  </si>
  <si>
    <t>13_14T</t>
  </si>
  <si>
    <t>14_14T</t>
  </si>
  <si>
    <t>12_15T</t>
  </si>
  <si>
    <t>13_15T</t>
  </si>
  <si>
    <t>14_15T</t>
  </si>
  <si>
    <t>13_16T</t>
  </si>
  <si>
    <t>14_16T</t>
  </si>
  <si>
    <t>15_16T</t>
  </si>
  <si>
    <t>16_16T</t>
  </si>
  <si>
    <t>6_12S</t>
  </si>
  <si>
    <t>6_13S</t>
  </si>
  <si>
    <t>5_14S</t>
  </si>
  <si>
    <t>6H_14S</t>
  </si>
  <si>
    <t>8_14S</t>
  </si>
  <si>
    <t>1 if Error</t>
  </si>
  <si>
    <t>Shell, Size, Finish error.</t>
  </si>
  <si>
    <t>Shell / Size / Finish Error</t>
  </si>
  <si>
    <t>3H_13S</t>
  </si>
  <si>
    <t>3H_14S</t>
  </si>
  <si>
    <t>1 if error, shell/Size/Finish.</t>
  </si>
  <si>
    <t>Size / Finish Error</t>
  </si>
  <si>
    <t>Size / Shell vs Finish</t>
  </si>
  <si>
    <t xml:space="preserve">Look at C95.  That's a concatenation of the available shell / </t>
  </si>
  <si>
    <t>size / finish combinations.  This is taken from cva_finish.</t>
  </si>
  <si>
    <t>Column AM matches a concatenation of the shell type, chosen</t>
  </si>
  <si>
    <t>size and finish against this list and returns a 1 if there is NO</t>
  </si>
  <si>
    <t>match.  The conditional formatting for cells J9:L9 depends</t>
  </si>
  <si>
    <t xml:space="preserve">on the sum of all of those matches.  </t>
  </si>
  <si>
    <t xml:space="preserve">Club Date </t>
  </si>
  <si>
    <t>P85 Supra &amp; P88</t>
  </si>
  <si>
    <t xml:space="preserve">Throwoff vs. Butt - not a concern at this point. </t>
  </si>
  <si>
    <t xml:space="preserve"> TOM HOLDER / BRACKET ERROR</t>
  </si>
  <si>
    <t>Lug / Mount Error</t>
  </si>
  <si>
    <t>13x16 &amp; 14x16</t>
  </si>
  <si>
    <t>15x16 &amp; 16x16</t>
  </si>
  <si>
    <t>Small Twin &amp; Club Date</t>
  </si>
  <si>
    <t xml:space="preserve">      For best results, enable macros.</t>
  </si>
  <si>
    <t>cva_finish  column F</t>
  </si>
  <si>
    <t>Match</t>
  </si>
  <si>
    <t>L8.10_14S.SO</t>
  </si>
  <si>
    <t>L8.10_14S.SP</t>
  </si>
  <si>
    <t>L8.12_20B.1V</t>
  </si>
  <si>
    <t>L8.12_22B.1V</t>
  </si>
  <si>
    <t>L8.12_24B.1V</t>
  </si>
  <si>
    <t>L8.12_26B.1V</t>
  </si>
  <si>
    <t>L8.16_18T.53</t>
  </si>
  <si>
    <t>L8.16_18T.AB</t>
  </si>
  <si>
    <t>L8.16_18T.50</t>
  </si>
  <si>
    <t>L8.16_18T.Z6</t>
  </si>
  <si>
    <t>L8.16_18T.Z4</t>
  </si>
  <si>
    <t>L8.16_18T.B1</t>
  </si>
  <si>
    <t>L8.16_18T.BN</t>
  </si>
  <si>
    <t>L8.16_18T.0Y</t>
  </si>
  <si>
    <t>L8.16_18T.0L</t>
  </si>
  <si>
    <t>L8.16_18T.LK</t>
  </si>
  <si>
    <t>L8.16_18T.LB</t>
  </si>
  <si>
    <t>L8.16_18T.LG</t>
  </si>
  <si>
    <t>L8.16_18T.LO</t>
  </si>
  <si>
    <t>L8.16_18T.LC</t>
  </si>
  <si>
    <t>L8.16_18T.LY</t>
  </si>
  <si>
    <t>L8.16_18T.FE</t>
  </si>
  <si>
    <t>L8.16_18T.Z5</t>
  </si>
  <si>
    <t>L8.16_18T.RN</t>
  </si>
  <si>
    <t>L8.16_18T.S1</t>
  </si>
  <si>
    <t>L8.16_18T.S2</t>
  </si>
  <si>
    <t>L8.16_18T.L1</t>
  </si>
  <si>
    <t>L8.16_18T.L2</t>
  </si>
  <si>
    <t>L8.16_18T.Z1</t>
  </si>
  <si>
    <t>L8.16_18T.0M</t>
  </si>
  <si>
    <t>L8.16_18T.Z2</t>
  </si>
  <si>
    <t>L8.16_18T.0N</t>
  </si>
  <si>
    <t>L8.16_18T.68</t>
  </si>
  <si>
    <t>L8.16_18T.0T</t>
  </si>
  <si>
    <t>L8.16_18T.SY</t>
  </si>
  <si>
    <t>L8.16_18T.SL</t>
  </si>
  <si>
    <t>L8.16_18T.SM</t>
  </si>
  <si>
    <t>L8.16_18T.SN</t>
  </si>
  <si>
    <t>L8.16_18T.Z3</t>
  </si>
  <si>
    <t>L8.16_18T.ZZ</t>
  </si>
  <si>
    <t>L8.20_22B.S1</t>
  </si>
  <si>
    <t>L8.20_22B.S2</t>
  </si>
  <si>
    <t>L8.20_22B.L1</t>
  </si>
  <si>
    <t>L8.20_22B.L2</t>
  </si>
  <si>
    <t>L8.20_22B.ZZ</t>
  </si>
  <si>
    <t>L8.20_24B.S1</t>
  </si>
  <si>
    <t>L8.20_24B.S2</t>
  </si>
  <si>
    <t>L8.20_24B.L1</t>
  </si>
  <si>
    <t>L8.20_24B.L2</t>
  </si>
  <si>
    <t>L8.20_24B.ZZ</t>
  </si>
  <si>
    <t>L8.6_6T.53</t>
  </si>
  <si>
    <t>L8.6_6T.AB</t>
  </si>
  <si>
    <t>L8.6_6T.50</t>
  </si>
  <si>
    <t>L8.6_6T.Z6</t>
  </si>
  <si>
    <t>L8.6_6T.Z4</t>
  </si>
  <si>
    <t>L8.6_6T.B1</t>
  </si>
  <si>
    <t>L8.6_6T.BN</t>
  </si>
  <si>
    <t>L8.6_6T.0Y</t>
  </si>
  <si>
    <t>L8.6_6T.0L</t>
  </si>
  <si>
    <t>L8.6_6T.LK</t>
  </si>
  <si>
    <t>L8.6_6T.LB</t>
  </si>
  <si>
    <t>L8.6_6T.LG</t>
  </si>
  <si>
    <t>L8.6_6T.LO</t>
  </si>
  <si>
    <t>L8.6_6T.LC</t>
  </si>
  <si>
    <t>L8.6_6T.LY</t>
  </si>
  <si>
    <t>L8.6_6T.FE</t>
  </si>
  <si>
    <t>L8.6_6T.Z5</t>
  </si>
  <si>
    <t>L8.6_6T.RN</t>
  </si>
  <si>
    <t>L8.6_6T.S1</t>
  </si>
  <si>
    <t>L8.6_6T.S2</t>
  </si>
  <si>
    <t>L8.6_6T.L1</t>
  </si>
  <si>
    <t>L8.6_6T.L2</t>
  </si>
  <si>
    <t>L8.6_6T.Z1</t>
  </si>
  <si>
    <t>L8.6_6T.0M</t>
  </si>
  <si>
    <t>L8.6_6T.Z2</t>
  </si>
  <si>
    <t>L8.6_6T.0N</t>
  </si>
  <si>
    <t>L8.6_6T.68</t>
  </si>
  <si>
    <t>L8.6_6T.0T</t>
  </si>
  <si>
    <t>L8.6_6T.SY</t>
  </si>
  <si>
    <t>L8.6_6T.SL</t>
  </si>
  <si>
    <t>L8.6_6T.SM</t>
  </si>
  <si>
    <t>L8.6_6T.SN</t>
  </si>
  <si>
    <t>L8.6_6T.1V</t>
  </si>
  <si>
    <t>L8.6_6T.Z3</t>
  </si>
  <si>
    <t>L8.6_6T.ZZ</t>
  </si>
  <si>
    <t>L8.6_8T.53</t>
  </si>
  <si>
    <t>L8.6_8T.AB</t>
  </si>
  <si>
    <t>L8.6_8T.50</t>
  </si>
  <si>
    <t>L8.6_8T.Z6</t>
  </si>
  <si>
    <t>L8.6_8T.Z4</t>
  </si>
  <si>
    <t>L8.6_8T.B1</t>
  </si>
  <si>
    <t>L8.6_8T.BN</t>
  </si>
  <si>
    <t>L8.6_8T.0Y</t>
  </si>
  <si>
    <t>L8.6_8T.0L</t>
  </si>
  <si>
    <t>L8.6_8T.LK</t>
  </si>
  <si>
    <t>L8.6_8T.LB</t>
  </si>
  <si>
    <t>L8.6_8T.LG</t>
  </si>
  <si>
    <t>L8.6_8T.LO</t>
  </si>
  <si>
    <t>L8.6_8T.LC</t>
  </si>
  <si>
    <t>L8.6_8T.LY</t>
  </si>
  <si>
    <t>L8.6_8T.FE</t>
  </si>
  <si>
    <t>L8.6_8T.Z5</t>
  </si>
  <si>
    <t>L8.6_8T.RN</t>
  </si>
  <si>
    <t>L8.6_8T.S1</t>
  </si>
  <si>
    <t>L8.6_8T.S2</t>
  </si>
  <si>
    <t>L8.6_8T.L1</t>
  </si>
  <si>
    <t>L8.6_8T.L2</t>
  </si>
  <si>
    <t>L8.6_8T.Z1</t>
  </si>
  <si>
    <t>L8.6_8T.0M</t>
  </si>
  <si>
    <t>L8.6_8T.Z2</t>
  </si>
  <si>
    <t>L8.6_8T.0N</t>
  </si>
  <si>
    <t>L8.6_8T.68</t>
  </si>
  <si>
    <t>L8.6_8T.0T</t>
  </si>
  <si>
    <t>L8.6_8T.SY</t>
  </si>
  <si>
    <t>L8.6_8T.SL</t>
  </si>
  <si>
    <t>L8.6_8T.SM</t>
  </si>
  <si>
    <t>L8.6_8T.SN</t>
  </si>
  <si>
    <t>L8.6_8T.Z3</t>
  </si>
  <si>
    <t>L8.6_8T.ZZ</t>
  </si>
  <si>
    <t>L8.7_6T.1V</t>
  </si>
  <si>
    <t>LL.12_20B.1V</t>
  </si>
  <si>
    <t>LL.12_22B.1V</t>
  </si>
  <si>
    <t>LL.12_24B.1V</t>
  </si>
  <si>
    <t>LL.12_26B.1V</t>
  </si>
  <si>
    <t>LM.12_20B.1V</t>
  </si>
  <si>
    <t>LM.12_22B.1V</t>
  </si>
  <si>
    <t>LM.12_24B.1V</t>
  </si>
  <si>
    <t>LM.12_26B.1V</t>
  </si>
  <si>
    <t>(Bass Drum Has Chrome Tom Holder)</t>
  </si>
  <si>
    <t>Double</t>
  </si>
  <si>
    <t>Single</t>
  </si>
  <si>
    <t>P88</t>
  </si>
  <si>
    <t>Throw-off</t>
  </si>
  <si>
    <t xml:space="preserve">Formula </t>
  </si>
  <si>
    <t>Small Twin / Club Date</t>
  </si>
  <si>
    <t>JW Jumbo White Pearl</t>
  </si>
  <si>
    <t>2P Blue/Olive Oyster Pearl</t>
  </si>
  <si>
    <t>77  Sunset Diamond Pearl</t>
  </si>
  <si>
    <t>HB  Heritage Blue</t>
  </si>
  <si>
    <t>HG  Heritage Green</t>
  </si>
  <si>
    <t>1 if no match to cva_finish (in the legacy tab, CE95:CE12871)</t>
  </si>
  <si>
    <t>L8.10_12T.2P</t>
  </si>
  <si>
    <t>L8.10_12T.HB</t>
  </si>
  <si>
    <t>L8.10_12T.HG</t>
  </si>
  <si>
    <t>L8.10_12T.JW</t>
  </si>
  <si>
    <t>L8.10_13T.2P</t>
  </si>
  <si>
    <t>L8.10_13T.HB</t>
  </si>
  <si>
    <t>L8.10_13T.HG</t>
  </si>
  <si>
    <t>L8.10_13T.JW</t>
  </si>
  <si>
    <t>L8.10_14S.2P</t>
  </si>
  <si>
    <t>L8.10_14S.HB</t>
  </si>
  <si>
    <t>L8.10_14S.HG</t>
  </si>
  <si>
    <t>L8.10_14S.JW</t>
  </si>
  <si>
    <t>L8.10_14T.2P</t>
  </si>
  <si>
    <t>L8.10_14T.HB</t>
  </si>
  <si>
    <t>L8.10_14T.HG</t>
  </si>
  <si>
    <t>L8.10_14T.JW</t>
  </si>
  <si>
    <t>L8.11_12T.2P</t>
  </si>
  <si>
    <t>L8.11_12T.HB</t>
  </si>
  <si>
    <t>L8.11_12T.HG</t>
  </si>
  <si>
    <t>L8.11_12T.JW</t>
  </si>
  <si>
    <t>L8.11_13T.2P</t>
  </si>
  <si>
    <t>L8.11_13T.HB</t>
  </si>
  <si>
    <t>L8.11_13T.HG</t>
  </si>
  <si>
    <t>L8.11_13T.JW</t>
  </si>
  <si>
    <t>L8.11_14T.2P</t>
  </si>
  <si>
    <t>L8.11_14T.HB</t>
  </si>
  <si>
    <t>L8.11_14T.HG</t>
  </si>
  <si>
    <t>L8.11_14T.JW</t>
  </si>
  <si>
    <t>L8.12_13T.2P</t>
  </si>
  <si>
    <t>L8.12_13T.HB</t>
  </si>
  <si>
    <t>L8.12_13T.HG</t>
  </si>
  <si>
    <t>L8.12_13T.JW</t>
  </si>
  <si>
    <t>L8.12_14F.2P</t>
  </si>
  <si>
    <t>L8.12_14F.HB</t>
  </si>
  <si>
    <t>L8.12_14F.HG</t>
  </si>
  <si>
    <t>L8.12_14F.JW</t>
  </si>
  <si>
    <t>L8.12_14T.2P</t>
  </si>
  <si>
    <t>L8.12_14T.HB</t>
  </si>
  <si>
    <t>L8.12_14T.HG</t>
  </si>
  <si>
    <t>L8.12_14T.JW</t>
  </si>
  <si>
    <t>L8.12_15T.2P</t>
  </si>
  <si>
    <t>L8.12_15T.HB</t>
  </si>
  <si>
    <t>L8.12_15T.HG</t>
  </si>
  <si>
    <t>L8.12_15T.JW</t>
  </si>
  <si>
    <t>L8.12_18B.2P</t>
  </si>
  <si>
    <t>L8.12_18B.HB</t>
  </si>
  <si>
    <t>L8.12_18B.HG</t>
  </si>
  <si>
    <t>L8.12_18B.JW</t>
  </si>
  <si>
    <t>L8.12_20B.2P</t>
  </si>
  <si>
    <t>L8.12_20B.HB</t>
  </si>
  <si>
    <t>L8.12_20B.HG</t>
  </si>
  <si>
    <t>L8.12_20B.JW</t>
  </si>
  <si>
    <t>L8.12_22B.2P</t>
  </si>
  <si>
    <t>L8.12_22B.HB</t>
  </si>
  <si>
    <t>L8.12_22B.HG</t>
  </si>
  <si>
    <t>L8.12_22B.JW</t>
  </si>
  <si>
    <t>L8.12_24B.2P</t>
  </si>
  <si>
    <t>L8.12_24B.HB</t>
  </si>
  <si>
    <t>L8.12_24B.HG</t>
  </si>
  <si>
    <t>L8.12_24B.JW</t>
  </si>
  <si>
    <t>L8.12_26B.2P</t>
  </si>
  <si>
    <t>L8.12_26B.HB</t>
  </si>
  <si>
    <t>L8.12_26B.HG</t>
  </si>
  <si>
    <t>L8.12_26B.JW</t>
  </si>
  <si>
    <t>L8.13_14F.2P</t>
  </si>
  <si>
    <t>L8.13_14F.HB</t>
  </si>
  <si>
    <t>L8.13_14F.HG</t>
  </si>
  <si>
    <t>L8.13_14F.JW</t>
  </si>
  <si>
    <t>L8.13_14T.2P</t>
  </si>
  <si>
    <t>L8.13_14T.HB</t>
  </si>
  <si>
    <t>L8.13_14T.HG</t>
  </si>
  <si>
    <t>L8.13_14T.JW</t>
  </si>
  <si>
    <t>L8.13_15F.2P</t>
  </si>
  <si>
    <t>L8.13_15F.HB</t>
  </si>
  <si>
    <t>L8.13_15F.HG</t>
  </si>
  <si>
    <t>L8.13_15F.JW</t>
  </si>
  <si>
    <t>L8.13_15T.2P</t>
  </si>
  <si>
    <t>L8.13_15T.HB</t>
  </si>
  <si>
    <t>L8.13_15T.HG</t>
  </si>
  <si>
    <t>L8.13_15T.JW</t>
  </si>
  <si>
    <t>L8.13_16F.2P</t>
  </si>
  <si>
    <t>L8.13_16F.HB</t>
  </si>
  <si>
    <t>L8.13_16F.HG</t>
  </si>
  <si>
    <t>L8.13_16F.JW</t>
  </si>
  <si>
    <t>L8.13_16T.HB</t>
  </si>
  <si>
    <t>L8.13_16T.HG</t>
  </si>
  <si>
    <t>L8.13_16T.JW</t>
  </si>
  <si>
    <t>L8.14_14F.2P</t>
  </si>
  <si>
    <t>L8.14_14F.HB</t>
  </si>
  <si>
    <t>L8.14_14F.HG</t>
  </si>
  <si>
    <t>L8.14_14F.JW</t>
  </si>
  <si>
    <t>L8.14_14T.2P</t>
  </si>
  <si>
    <t>L8.14_14T.HB</t>
  </si>
  <si>
    <t>L8.14_14T.HG</t>
  </si>
  <si>
    <t>L8.14_14T.JW</t>
  </si>
  <si>
    <t>L8.14_15F.2P</t>
  </si>
  <si>
    <t>L8.14_15F.HB</t>
  </si>
  <si>
    <t>L8.14_15F.HG</t>
  </si>
  <si>
    <t>L8.14_15F.JW</t>
  </si>
  <si>
    <t>L8.14_15T.2P</t>
  </si>
  <si>
    <t>L8.14_15T.HB</t>
  </si>
  <si>
    <t>L8.14_15T.HG</t>
  </si>
  <si>
    <t>L8.14_15T.JW</t>
  </si>
  <si>
    <t>L8.14_16F.2P</t>
  </si>
  <si>
    <t>L8.14_16F.HB</t>
  </si>
  <si>
    <t>L8.14_16F.HG</t>
  </si>
  <si>
    <t>L8.14_16F.JW</t>
  </si>
  <si>
    <t>L8.14_16T.2P</t>
  </si>
  <si>
    <t>L8.14_16T.HB</t>
  </si>
  <si>
    <t>L8.14_16T.HG</t>
  </si>
  <si>
    <t>L8.14_16T.JW</t>
  </si>
  <si>
    <t>L8.14_18B.2P</t>
  </si>
  <si>
    <t>L8.14_18B.HB</t>
  </si>
  <si>
    <t>L8.14_18B.HG</t>
  </si>
  <si>
    <t>L8.14_18B.JW</t>
  </si>
  <si>
    <t>L8.14_20B.2P</t>
  </si>
  <si>
    <t>L8.14_20B.HB</t>
  </si>
  <si>
    <t>L8.14_20B.HG</t>
  </si>
  <si>
    <t>L8.14_20B.JW</t>
  </si>
  <si>
    <t>L8.14_22B.2P</t>
  </si>
  <si>
    <t>L8.14_22B.HB</t>
  </si>
  <si>
    <t>L8.14_22B.HG</t>
  </si>
  <si>
    <t>L8.14_22B.JW</t>
  </si>
  <si>
    <t>L8.14_24B.2P</t>
  </si>
  <si>
    <t>L8.14_24B.HB</t>
  </si>
  <si>
    <t>L8.14_24B.HG</t>
  </si>
  <si>
    <t>L8.14_24B.JW</t>
  </si>
  <si>
    <t>L8.14_26B.2P</t>
  </si>
  <si>
    <t>L8.14_26B.HB</t>
  </si>
  <si>
    <t>L8.14_26B.HG</t>
  </si>
  <si>
    <t>L8.14_26B.JW</t>
  </si>
  <si>
    <t>L8.14_28B.2P</t>
  </si>
  <si>
    <t>L8.14_28B.HB</t>
  </si>
  <si>
    <t>L8.14_28B.HG</t>
  </si>
  <si>
    <t>L8.14_28B.JW</t>
  </si>
  <si>
    <t>L8.15_16F.2P</t>
  </si>
  <si>
    <t>L8.15_16F.HB</t>
  </si>
  <si>
    <t>L8.15_16F.HG</t>
  </si>
  <si>
    <t>L8.15_16F.JW</t>
  </si>
  <si>
    <t>L8.15_16T.HB</t>
  </si>
  <si>
    <t>L8.15_16T.HG</t>
  </si>
  <si>
    <t>L8.15_16T.JW</t>
  </si>
  <si>
    <t>L8.16_16F.2P</t>
  </si>
  <si>
    <t>L8.16_16F.HB</t>
  </si>
  <si>
    <t>L8.16_16F.HG</t>
  </si>
  <si>
    <t>L8.16_16F.JW</t>
  </si>
  <si>
    <t>L8.16_16T.2P</t>
  </si>
  <si>
    <t>L8.16_16T.HB</t>
  </si>
  <si>
    <t>L8.16_16T.HG</t>
  </si>
  <si>
    <t>L8.16_16T.JW</t>
  </si>
  <si>
    <t>L8.16_18B.2P</t>
  </si>
  <si>
    <t>L8.16_18B.HB</t>
  </si>
  <si>
    <t>L8.16_18B.HG</t>
  </si>
  <si>
    <t>L8.16_18B.JW</t>
  </si>
  <si>
    <t>L8.16_18F.2P</t>
  </si>
  <si>
    <t>L8.16_18F.HB</t>
  </si>
  <si>
    <t>L8.16_18F.HG</t>
  </si>
  <si>
    <t>L8.16_18F.JW</t>
  </si>
  <si>
    <t>L8.16_18T.2P</t>
  </si>
  <si>
    <t>L8.16_18T.HB</t>
  </si>
  <si>
    <t>L8.16_18T.HG</t>
  </si>
  <si>
    <t>L8.16_18T.JW</t>
  </si>
  <si>
    <t>L8.16_20B.2P</t>
  </si>
  <si>
    <t>L8.16_20B.HB</t>
  </si>
  <si>
    <t>L8.16_20B.HG</t>
  </si>
  <si>
    <t>L8.16_20B.JW</t>
  </si>
  <si>
    <t>L8.16_22B.2P</t>
  </si>
  <si>
    <t>L8.16_22B.HB</t>
  </si>
  <si>
    <t>L8.16_22B.HG</t>
  </si>
  <si>
    <t>L8.16_22B.JW</t>
  </si>
  <si>
    <t>L8.16_24B.2P</t>
  </si>
  <si>
    <t>L8.16_24B.HB</t>
  </si>
  <si>
    <t>L8.16_24B.HG</t>
  </si>
  <si>
    <t>L8.16_24B.JW</t>
  </si>
  <si>
    <t>L8.16_26B.2P</t>
  </si>
  <si>
    <t>L8.16_26B.HB</t>
  </si>
  <si>
    <t>L8.16_26B.HG</t>
  </si>
  <si>
    <t>L8.16_26B.JW</t>
  </si>
  <si>
    <t>L8.16_28B.2P</t>
  </si>
  <si>
    <t>L8.16_28B.HB</t>
  </si>
  <si>
    <t>L8.16_28B.HG</t>
  </si>
  <si>
    <t>L8.16_28B.JW</t>
  </si>
  <si>
    <t>L8.18_20B.2P</t>
  </si>
  <si>
    <t>L8.18_20B.HB</t>
  </si>
  <si>
    <t>L8.18_20B.HG</t>
  </si>
  <si>
    <t>L8.18_20B.JW</t>
  </si>
  <si>
    <t>L8.18_22B.2P</t>
  </si>
  <si>
    <t>L8.18_22B.HB</t>
  </si>
  <si>
    <t>L8.18_22B.HG</t>
  </si>
  <si>
    <t>L8.18_22B.JW</t>
  </si>
  <si>
    <t>L8.18_24B.2P</t>
  </si>
  <si>
    <t>L8.18_24B.HB</t>
  </si>
  <si>
    <t>L8.18_24B.HG</t>
  </si>
  <si>
    <t>L8.18_24B.JW</t>
  </si>
  <si>
    <t>L8.20_22B.2P</t>
  </si>
  <si>
    <t>L8.20_22B.HB</t>
  </si>
  <si>
    <t>L8.20_22B.HG</t>
  </si>
  <si>
    <t>L8.20_22B.JW</t>
  </si>
  <si>
    <t>L8.20_24B.2P</t>
  </si>
  <si>
    <t>L8.20_24B.HB</t>
  </si>
  <si>
    <t>L8.20_24B.HG</t>
  </si>
  <si>
    <t>L8.20_24B.JW</t>
  </si>
  <si>
    <t>L8.3H_13S.2P</t>
  </si>
  <si>
    <t>L8.3H_13S.HB</t>
  </si>
  <si>
    <t>L8.3H_13S.HG</t>
  </si>
  <si>
    <t>L8.3H_13S.JW</t>
  </si>
  <si>
    <t>L8.3H_14S.2P</t>
  </si>
  <si>
    <t>L8.3H_14S.HB</t>
  </si>
  <si>
    <t>L8.3H_14S.HG</t>
  </si>
  <si>
    <t>L8.3H_14S.JW</t>
  </si>
  <si>
    <t>L8.5_14S.2P</t>
  </si>
  <si>
    <t>L8.5_14S.HB</t>
  </si>
  <si>
    <t>L8.5_14S.HG</t>
  </si>
  <si>
    <t>L8.5_14S.JW</t>
  </si>
  <si>
    <t>L8.5_14x8S.2P</t>
  </si>
  <si>
    <t>L8.5_14x8S.HB</t>
  </si>
  <si>
    <t>L8.5_14x8S.HG</t>
  </si>
  <si>
    <t>L8.5_14x8S.JW</t>
  </si>
  <si>
    <t>L8.6_12S.2P</t>
  </si>
  <si>
    <t>L8.6_12S.HB</t>
  </si>
  <si>
    <t>L8.6_12S.HG</t>
  </si>
  <si>
    <t>L8.6_12S.JW</t>
  </si>
  <si>
    <t>L8.6_13S.2P</t>
  </si>
  <si>
    <t>L8.6_13S.HB</t>
  </si>
  <si>
    <t>L8.6_13S.HG</t>
  </si>
  <si>
    <t>L8.6_13S.JW</t>
  </si>
  <si>
    <t>L8.6_6T.2P</t>
  </si>
  <si>
    <t>L8.6_6T.HB</t>
  </si>
  <si>
    <t>L8.6_6T.HG</t>
  </si>
  <si>
    <t>L8.6_6T.JW</t>
  </si>
  <si>
    <t>L8.6_8T.2P</t>
  </si>
  <si>
    <t>L8.6_8T.HB</t>
  </si>
  <si>
    <t>L8.6_8T.HG</t>
  </si>
  <si>
    <t>L8.6_8T.JW</t>
  </si>
  <si>
    <t>L8.6H_14S.2P</t>
  </si>
  <si>
    <t>L8.6H_14S.HB</t>
  </si>
  <si>
    <t>L8.6H_14S.HG</t>
  </si>
  <si>
    <t>L8.6H_14S.JW</t>
  </si>
  <si>
    <t>L8.6H_14x8S.2P</t>
  </si>
  <si>
    <t>L8.6H_14x8S.HB</t>
  </si>
  <si>
    <t>L8.6H_14x8S.HG</t>
  </si>
  <si>
    <t>L8.6H_14x8S.JW</t>
  </si>
  <si>
    <t>L8.7_10T.2P</t>
  </si>
  <si>
    <t>L8.7_10T.HB</t>
  </si>
  <si>
    <t>L8.7_10T.HG</t>
  </si>
  <si>
    <t>L8.7_10T.JW</t>
  </si>
  <si>
    <t>L8.7_6T.2P</t>
  </si>
  <si>
    <t>L8.7_6T.HB</t>
  </si>
  <si>
    <t>L8.7_6T.HG</t>
  </si>
  <si>
    <t>L8.7_6T.JW</t>
  </si>
  <si>
    <t>L8.7_8T.2P</t>
  </si>
  <si>
    <t>L8.7_8T.HB</t>
  </si>
  <si>
    <t>L8.7_8T.HG</t>
  </si>
  <si>
    <t>L8.7_8T.JW</t>
  </si>
  <si>
    <t>L8.7H_10T.2P</t>
  </si>
  <si>
    <t>L8.7H_10T.HB</t>
  </si>
  <si>
    <t>L8.7H_10T.HG</t>
  </si>
  <si>
    <t>L8.7H_10T.JW</t>
  </si>
  <si>
    <t>L8.8_10T.2P</t>
  </si>
  <si>
    <t>L8.8_10T.HB</t>
  </si>
  <si>
    <t>L8.8_10T.HG</t>
  </si>
  <si>
    <t>L8.8_10T.JW</t>
  </si>
  <si>
    <t>L8.8_12T.2P</t>
  </si>
  <si>
    <t>L8.8_12T.HB</t>
  </si>
  <si>
    <t>L8.8_12T.HG</t>
  </si>
  <si>
    <t>L8.8_12T.JW</t>
  </si>
  <si>
    <t>L8.8_14S.2P</t>
  </si>
  <si>
    <t>L8.8_14S.HB</t>
  </si>
  <si>
    <t>L8.8_14S.HG</t>
  </si>
  <si>
    <t>L8.8_14S.JW</t>
  </si>
  <si>
    <t>L8.8_6T.2P</t>
  </si>
  <si>
    <t>L8.8_6T.HB</t>
  </si>
  <si>
    <t>L8.8_6T.HG</t>
  </si>
  <si>
    <t>L8.8_6T.JW</t>
  </si>
  <si>
    <t>L8.8_8T.2P</t>
  </si>
  <si>
    <t>L8.8_8T.HB</t>
  </si>
  <si>
    <t>L8.8_8T.HG</t>
  </si>
  <si>
    <t>L8.8_8T.JW</t>
  </si>
  <si>
    <t>L8.9_10T.2P</t>
  </si>
  <si>
    <t>L8.9_10T.HB</t>
  </si>
  <si>
    <t>L8.9_10T.HG</t>
  </si>
  <si>
    <t>L8.9_10T.JW</t>
  </si>
  <si>
    <t>L8.9_12T.2P</t>
  </si>
  <si>
    <t>L8.9_12T.HB</t>
  </si>
  <si>
    <t>L8.9_12T.HG</t>
  </si>
  <si>
    <t>L8.9_12T.JW</t>
  </si>
  <si>
    <t>L8.9_13T.2P</t>
  </si>
  <si>
    <t>L8.9_13T.HB</t>
  </si>
  <si>
    <t>L8.9_13T.HG</t>
  </si>
  <si>
    <t>L8.9_13T.JW</t>
  </si>
  <si>
    <t>LL.10_12T.2P</t>
  </si>
  <si>
    <t>LL.10_12T.JW</t>
  </si>
  <si>
    <t>LL.10_13T.2P</t>
  </si>
  <si>
    <t>LL.10_13T.JW</t>
  </si>
  <si>
    <t>LL.10_14S.2P</t>
  </si>
  <si>
    <t>LL.10_14S.JW</t>
  </si>
  <si>
    <t>LL.10_14T.2P</t>
  </si>
  <si>
    <t>LL.10_14T.JW</t>
  </si>
  <si>
    <t>LL.11_12T.2P</t>
  </si>
  <si>
    <t>LL.11_12T.JW</t>
  </si>
  <si>
    <t>LL.11_13T.2P</t>
  </si>
  <si>
    <t>LL.11_13T.JW</t>
  </si>
  <si>
    <t>LL.11_14T.2P</t>
  </si>
  <si>
    <t>LL.11_14T.JW</t>
  </si>
  <si>
    <t>LL.12_13T.2P</t>
  </si>
  <si>
    <t>LL.12_13T.JW</t>
  </si>
  <si>
    <t>LL.12_14F.2P</t>
  </si>
  <si>
    <t>LL.12_14F.JW</t>
  </si>
  <si>
    <t>LL.12_14T.2P</t>
  </si>
  <si>
    <t>LL.12_14T.JW</t>
  </si>
  <si>
    <t>LL.12_15T.2P</t>
  </si>
  <si>
    <t>LL.12_15T.JW</t>
  </si>
  <si>
    <t>LL.12_18B.2P</t>
  </si>
  <si>
    <t>LL.12_18B.JW</t>
  </si>
  <si>
    <t>LL.12_20B.2P</t>
  </si>
  <si>
    <t>LL.12_20B.JW</t>
  </si>
  <si>
    <t>LL.12_22B.2P</t>
  </si>
  <si>
    <t>LL.12_22B.JW</t>
  </si>
  <si>
    <t>LL.12_24B.2P</t>
  </si>
  <si>
    <t>LL.12_24B.JW</t>
  </si>
  <si>
    <t>LL.12_26B.2P</t>
  </si>
  <si>
    <t>LL.12_26B.JW</t>
  </si>
  <si>
    <t>LL.13_14F.2P</t>
  </si>
  <si>
    <t>LL.13_14F.JW</t>
  </si>
  <si>
    <t>LL.13_14T.2P</t>
  </si>
  <si>
    <t>LL.13_14T.JW</t>
  </si>
  <si>
    <t>LL.13_15F.2P</t>
  </si>
  <si>
    <t>LL.13_15F.JW</t>
  </si>
  <si>
    <t>LL.13_15T.2P</t>
  </si>
  <si>
    <t>LL.13_15T.JW</t>
  </si>
  <si>
    <t>LL.13_16F.2P</t>
  </si>
  <si>
    <t>LL.13_16F.JW</t>
  </si>
  <si>
    <t>LL.13_16T.JW</t>
  </si>
  <si>
    <t>LL.14_14F.2P</t>
  </si>
  <si>
    <t>LL.14_14F.JW</t>
  </si>
  <si>
    <t>LL.14_14T.2P</t>
  </si>
  <si>
    <t>LL.14_14T.JW</t>
  </si>
  <si>
    <t>LL.14_15F.2P</t>
  </si>
  <si>
    <t>LL.14_15F.JW</t>
  </si>
  <si>
    <t>LL.14_15T.2P</t>
  </si>
  <si>
    <t>LL.14_15T.JW</t>
  </si>
  <si>
    <t>LL.14_16F.2P</t>
  </si>
  <si>
    <t>LL.14_16F.JW</t>
  </si>
  <si>
    <t>LL.14_16T.2P</t>
  </si>
  <si>
    <t>LL.14_16T.JW</t>
  </si>
  <si>
    <t>LL.14_18B.2P</t>
  </si>
  <si>
    <t>LL.14_18B.JW</t>
  </si>
  <si>
    <t>LL.14_20B.2P</t>
  </si>
  <si>
    <t>LL.14_20B.JW</t>
  </si>
  <si>
    <t>LL.14_22B.2P</t>
  </si>
  <si>
    <t>LL.14_22B.JW</t>
  </si>
  <si>
    <t>LL.14_24B.2P</t>
  </si>
  <si>
    <t>LL.14_24B.JW</t>
  </si>
  <si>
    <t>LL.14_26B.2P</t>
  </si>
  <si>
    <t>LL.14_26B.JW</t>
  </si>
  <si>
    <t>LL.15_16F.2P</t>
  </si>
  <si>
    <t>LL.15_16F.JW</t>
  </si>
  <si>
    <t>LL.15_16T.JW</t>
  </si>
  <si>
    <t>LL.16_16F.2P</t>
  </si>
  <si>
    <t>LL.16_16F.JW</t>
  </si>
  <si>
    <t>LL.16_16T.2P</t>
  </si>
  <si>
    <t>LL.16_16T.JW</t>
  </si>
  <si>
    <t>LL.16_18B.2P</t>
  </si>
  <si>
    <t>LL.16_18B.JW</t>
  </si>
  <si>
    <t>LL.16_18F.2P</t>
  </si>
  <si>
    <t>LL.16_18F.JW</t>
  </si>
  <si>
    <t>LL.16_20B.2P</t>
  </si>
  <si>
    <t>LL.16_20B.JW</t>
  </si>
  <si>
    <t>LL.16_22B.2P</t>
  </si>
  <si>
    <t>LL.16_22B.JW</t>
  </si>
  <si>
    <t>LL.16_24B.2P</t>
  </si>
  <si>
    <t>LL.16_24B.JW</t>
  </si>
  <si>
    <t>LL.16_26B.2P</t>
  </si>
  <si>
    <t>LL.16_26B.JW</t>
  </si>
  <si>
    <t>LL.18_20B.2P</t>
  </si>
  <si>
    <t>LL.18_20B.JW</t>
  </si>
  <si>
    <t>LL.18_22B.2P</t>
  </si>
  <si>
    <t>LL.18_22B.JW</t>
  </si>
  <si>
    <t>LL.18_24B.2P</t>
  </si>
  <si>
    <t>LL.18_24B.JW</t>
  </si>
  <si>
    <t>LL.20_20B.2P</t>
  </si>
  <si>
    <t>LL.20_20B.JW</t>
  </si>
  <si>
    <t>LL.20_22B.2P</t>
  </si>
  <si>
    <t>LL.20_22B.JW</t>
  </si>
  <si>
    <t>LL.20_24B.2P</t>
  </si>
  <si>
    <t>LL.20_24B.JW</t>
  </si>
  <si>
    <t>LL.5_14S.2P</t>
  </si>
  <si>
    <t>LL.5_14S.JW</t>
  </si>
  <si>
    <t>LL.5_14x8S.2P</t>
  </si>
  <si>
    <t>LL.5_14x8S.JW</t>
  </si>
  <si>
    <t>LL.6_12S.2P</t>
  </si>
  <si>
    <t>LL.6_12S.JW</t>
  </si>
  <si>
    <t>LL.6_13S.2P</t>
  </si>
  <si>
    <t>LL.6_13S.JW</t>
  </si>
  <si>
    <t>LL.6H_14S.2P</t>
  </si>
  <si>
    <t>LL.6H_14S.JW</t>
  </si>
  <si>
    <t>LL.6H_14x8S.2P</t>
  </si>
  <si>
    <t>LL.6H_14x8S.JW</t>
  </si>
  <si>
    <t>LL.7_10T.2P</t>
  </si>
  <si>
    <t>LL.7_10T.JW</t>
  </si>
  <si>
    <t>LL.7_14S.2P</t>
  </si>
  <si>
    <t>LL.7_14S.JW</t>
  </si>
  <si>
    <t>LL.7H_10T.2P</t>
  </si>
  <si>
    <t>LL.7H_10T.JW</t>
  </si>
  <si>
    <t>LL.8_10T.2P</t>
  </si>
  <si>
    <t>LL.8_10T.JW</t>
  </si>
  <si>
    <t>LL.8_12T.2P</t>
  </si>
  <si>
    <t>LL.8_12T.JW</t>
  </si>
  <si>
    <t>LL.8_14S.2P</t>
  </si>
  <si>
    <t>LL.8_14S.JW</t>
  </si>
  <si>
    <t>LL.9_10T.2P</t>
  </si>
  <si>
    <t>LL.9_10T.JW</t>
  </si>
  <si>
    <t>LL.9_12T.2P</t>
  </si>
  <si>
    <t>LL.9_12T.JW</t>
  </si>
  <si>
    <t>LL.9_13T.2P</t>
  </si>
  <si>
    <t>LL.9_13T.JW</t>
  </si>
  <si>
    <t>LM.10_12T.2P</t>
  </si>
  <si>
    <t>LM.10_12T.JW</t>
  </si>
  <si>
    <t>LM.10_13T.2P</t>
  </si>
  <si>
    <t>LM.10_13T.JW</t>
  </si>
  <si>
    <t>LM.10_14S.2P</t>
  </si>
  <si>
    <t>LM.10_14S.JW</t>
  </si>
  <si>
    <t>LM.10_14T.2P</t>
  </si>
  <si>
    <t>LM.10_14T.JW</t>
  </si>
  <si>
    <t>LM.11_12T.2P</t>
  </si>
  <si>
    <t>LM.11_12T.JW</t>
  </si>
  <si>
    <t>LM.11_13T.2P</t>
  </si>
  <si>
    <t>LM.11_13T.JW</t>
  </si>
  <si>
    <t>LM.11_14T.2P</t>
  </si>
  <si>
    <t>LM.11_14T.JW</t>
  </si>
  <si>
    <t>LM.12_13T.2P</t>
  </si>
  <si>
    <t>LM.12_13T.JW</t>
  </si>
  <si>
    <t>LM.12_14F.2P</t>
  </si>
  <si>
    <t>LM.12_14F.JW</t>
  </si>
  <si>
    <t>LM.12_14T.2P</t>
  </si>
  <si>
    <t>LM.12_14T.JW</t>
  </si>
  <si>
    <t>LM.12_15T.2P</t>
  </si>
  <si>
    <t>LM.12_15T.JW</t>
  </si>
  <si>
    <t>LM.12_18B.2P</t>
  </si>
  <si>
    <t>LM.12_18B.JW</t>
  </si>
  <si>
    <t>LM.12_20B.2P</t>
  </si>
  <si>
    <t>LM.12_20B.JW</t>
  </si>
  <si>
    <t>LM.12_22B.2P</t>
  </si>
  <si>
    <t>LM.12_22B.JW</t>
  </si>
  <si>
    <t>LM.12_24B.2P</t>
  </si>
  <si>
    <t>LM.12_24B.JW</t>
  </si>
  <si>
    <t>LM.12_26B.2P</t>
  </si>
  <si>
    <t>LM.12_26B.JW</t>
  </si>
  <si>
    <t>LM.13_14F.2P</t>
  </si>
  <si>
    <t>LM.13_14F.JW</t>
  </si>
  <si>
    <t>LM.13_14T.2P</t>
  </si>
  <si>
    <t>LM.13_14T.JW</t>
  </si>
  <si>
    <t>LM.13_15F.2P</t>
  </si>
  <si>
    <t>LM.13_15F.JW</t>
  </si>
  <si>
    <t>LM.13_15T.2P</t>
  </si>
  <si>
    <t>LM.13_15T.JW</t>
  </si>
  <si>
    <t>LM.13_16F.2P</t>
  </si>
  <si>
    <t>LM.13_16F.JW</t>
  </si>
  <si>
    <t>LM.13_16T.JW</t>
  </si>
  <si>
    <t>LM.14_14F.2P</t>
  </si>
  <si>
    <t>LM.14_14F.JW</t>
  </si>
  <si>
    <t>LM.14_14T.2P</t>
  </si>
  <si>
    <t>LM.14_14T.JW</t>
  </si>
  <si>
    <t>LM.14_15F.2P</t>
  </si>
  <si>
    <t>LM.14_15F.JW</t>
  </si>
  <si>
    <t>LM.14_15T.2P</t>
  </si>
  <si>
    <t>LM.14_15T.JW</t>
  </si>
  <si>
    <t>LM.14_16F.2P</t>
  </si>
  <si>
    <t>LM.14_16F.JW</t>
  </si>
  <si>
    <t>LM.14_16T.2P</t>
  </si>
  <si>
    <t>LM.14_16T.JW</t>
  </si>
  <si>
    <t>LM.14_18B.2P</t>
  </si>
  <si>
    <t>LM.14_18B.JW</t>
  </si>
  <si>
    <t>LM.14_20B.2P</t>
  </si>
  <si>
    <t>LM.14_20B.JW</t>
  </si>
  <si>
    <t>LM.14_22B.2P</t>
  </si>
  <si>
    <t>LM.14_22B.JW</t>
  </si>
  <si>
    <t>LM.14_24B.2P</t>
  </si>
  <si>
    <t>LM.14_24B.JW</t>
  </si>
  <si>
    <t>LM.14_26B.2P</t>
  </si>
  <si>
    <t>LM.14_26B.JW</t>
  </si>
  <si>
    <t>LM.15_16F.2P</t>
  </si>
  <si>
    <t>LM.15_16F.JW</t>
  </si>
  <si>
    <t>LM.15_16T.JW</t>
  </si>
  <si>
    <t>LM.16_16F.2P</t>
  </si>
  <si>
    <t>LM.16_16F.JW</t>
  </si>
  <si>
    <t>LM.16_16T.2P</t>
  </si>
  <si>
    <t>LM.16_16T.JW</t>
  </si>
  <si>
    <t>LM.16_18B.2P</t>
  </si>
  <si>
    <t>LM.16_18B.JW</t>
  </si>
  <si>
    <t>LM.16_18F.2P</t>
  </si>
  <si>
    <t>LM.16_18F.JW</t>
  </si>
  <si>
    <t>LM.16_20B.2P</t>
  </si>
  <si>
    <t>LM.16_20B.JW</t>
  </si>
  <si>
    <t>LM.16_22B.2P</t>
  </si>
  <si>
    <t>LM.16_22B.JW</t>
  </si>
  <si>
    <t>LM.16_24B.2P</t>
  </si>
  <si>
    <t>LM.16_24B.JW</t>
  </si>
  <si>
    <t>LM.16_26B.2P</t>
  </si>
  <si>
    <t>LM.16_26B.JW</t>
  </si>
  <si>
    <t>LM.18_20B.2P</t>
  </si>
  <si>
    <t>LM.18_20B.JW</t>
  </si>
  <si>
    <t>LM.18_22B.2P</t>
  </si>
  <si>
    <t>LM.18_22B.JW</t>
  </si>
  <si>
    <t>LM.18_24B.2P</t>
  </si>
  <si>
    <t>LM.18_24B.JW</t>
  </si>
  <si>
    <t>LM.20_20B.2P</t>
  </si>
  <si>
    <t>LM.20_20B.JW</t>
  </si>
  <si>
    <t>LM.20_22B.2P</t>
  </si>
  <si>
    <t>LM.20_22B.JW</t>
  </si>
  <si>
    <t>LM.20_24B.2P</t>
  </si>
  <si>
    <t>LM.20_24B.JW</t>
  </si>
  <si>
    <t>LM.5_14S.2P</t>
  </si>
  <si>
    <t>LM.5_14S.JW</t>
  </si>
  <si>
    <t>LM.5_14x8S.2P</t>
  </si>
  <si>
    <t>LM.5_14x8S.JW</t>
  </si>
  <si>
    <t>LM.6_12S.2P</t>
  </si>
  <si>
    <t>LM.6_12S.JW</t>
  </si>
  <si>
    <t>LM.6_13S.2P</t>
  </si>
  <si>
    <t>LM.6_13S.JW</t>
  </si>
  <si>
    <t>LM.6H_14S.2P</t>
  </si>
  <si>
    <t>LM.6H_14S.JW</t>
  </si>
  <si>
    <t>LM.6H_14x8S.2P</t>
  </si>
  <si>
    <t>LM.6H_14x8S.JW</t>
  </si>
  <si>
    <t>LM.7_10T.2P</t>
  </si>
  <si>
    <t>LM.7_10T.JW</t>
  </si>
  <si>
    <t>LM.7_14S.2P</t>
  </si>
  <si>
    <t>LM.7_14S.JW</t>
  </si>
  <si>
    <t>LM.7H_10T.2P</t>
  </si>
  <si>
    <t>LM.7H_10T.JW</t>
  </si>
  <si>
    <t>LM.8_10T.2P</t>
  </si>
  <si>
    <t>LM.8_10T.JW</t>
  </si>
  <si>
    <t>LM.8_12T.2P</t>
  </si>
  <si>
    <t>LM.8_12T.JW</t>
  </si>
  <si>
    <t>LM.8_14S.2P</t>
  </si>
  <si>
    <t>LM.8_14S.JW</t>
  </si>
  <si>
    <t>LM.9_10T.2P</t>
  </si>
  <si>
    <t>LM.9_10T.JW</t>
  </si>
  <si>
    <t>LM.9_12T.2P</t>
  </si>
  <si>
    <t>LM.9_12T.JW</t>
  </si>
  <si>
    <t>LM.9_13T.2P</t>
  </si>
  <si>
    <t>LM.9_13T.JW</t>
  </si>
  <si>
    <t>LX.10_12T.HB</t>
  </si>
  <si>
    <t>LX.10_12T.HG</t>
  </si>
  <si>
    <t>LX.10_13T.HB</t>
  </si>
  <si>
    <t>LX.10_13T.HG</t>
  </si>
  <si>
    <t>LX.10_14S.HB</t>
  </si>
  <si>
    <t>LX.10_14S.HG</t>
  </si>
  <si>
    <t>LX.10_14T.HB</t>
  </si>
  <si>
    <t>LX.10_14T.HG</t>
  </si>
  <si>
    <t>LX.11_12T.HB</t>
  </si>
  <si>
    <t>LX.11_12T.HG</t>
  </si>
  <si>
    <t>LX.11_13T.HB</t>
  </si>
  <si>
    <t>LX.11_13T.HG</t>
  </si>
  <si>
    <t>LX.11_14T.HB</t>
  </si>
  <si>
    <t>LX.11_14T.HG</t>
  </si>
  <si>
    <t>LX.12_13T.HB</t>
  </si>
  <si>
    <t>LX.12_13T.HG</t>
  </si>
  <si>
    <t>LX.12_14F.HB</t>
  </si>
  <si>
    <t>LX.12_14F.HG</t>
  </si>
  <si>
    <t>LX.12_14T.HB</t>
  </si>
  <si>
    <t>LX.12_14T.HG</t>
  </si>
  <si>
    <t>LX.12_15T.HB</t>
  </si>
  <si>
    <t>LX.12_15T.HG</t>
  </si>
  <si>
    <t>LX.12_18B.HB</t>
  </si>
  <si>
    <t>LX.12_18B.HG</t>
  </si>
  <si>
    <t>LX.12_20B.HB</t>
  </si>
  <si>
    <t>LX.12_20B.HG</t>
  </si>
  <si>
    <t>LX.12_22B.HB</t>
  </si>
  <si>
    <t>LX.12_22B.HG</t>
  </si>
  <si>
    <t>LX.12_24B.HB</t>
  </si>
  <si>
    <t>LX.12_24B.HG</t>
  </si>
  <si>
    <t>LX.12_26B.HB</t>
  </si>
  <si>
    <t>LX.12_26B.HG</t>
  </si>
  <si>
    <t>LX.13_14F.HB</t>
  </si>
  <si>
    <t>LX.13_14F.HG</t>
  </si>
  <si>
    <t>LX.13_14T.HB</t>
  </si>
  <si>
    <t>LX.13_14T.HG</t>
  </si>
  <si>
    <t>LX.13_15F.HB</t>
  </si>
  <si>
    <t>LX.13_15F.HG</t>
  </si>
  <si>
    <t>LX.13_15T.HB</t>
  </si>
  <si>
    <t>LX.13_15T.HG</t>
  </si>
  <si>
    <t>LX.13_16F.HB</t>
  </si>
  <si>
    <t>LX.13_16F.HG</t>
  </si>
  <si>
    <t>LX.13_16T.HB</t>
  </si>
  <si>
    <t>LX.13_16T.HG</t>
  </si>
  <si>
    <t>LX.14_14F.HB</t>
  </si>
  <si>
    <t>LX.14_14F.HG</t>
  </si>
  <si>
    <t>LX.14_14T.HB</t>
  </si>
  <si>
    <t>LX.14_14T.HG</t>
  </si>
  <si>
    <t>LX.14_15F.HB</t>
  </si>
  <si>
    <t>LX.14_15F.HG</t>
  </si>
  <si>
    <t>LX.14_15T.HB</t>
  </si>
  <si>
    <t>LX.14_15T.HG</t>
  </si>
  <si>
    <t>LX.14_16F.HB</t>
  </si>
  <si>
    <t>LX.14_16F.HG</t>
  </si>
  <si>
    <t>LX.14_16T.HB</t>
  </si>
  <si>
    <t>LX.14_16T.HG</t>
  </si>
  <si>
    <t>LX.14_18B.HB</t>
  </si>
  <si>
    <t>LX.14_18B.HG</t>
  </si>
  <si>
    <t>LX.14_20B.HB</t>
  </si>
  <si>
    <t>LX.14_20B.HG</t>
  </si>
  <si>
    <t>LX.14_22B.HB</t>
  </si>
  <si>
    <t>LX.14_22B.HG</t>
  </si>
  <si>
    <t>LX.14_24B.HB</t>
  </si>
  <si>
    <t>LX.14_24B.HG</t>
  </si>
  <si>
    <t>LX.14_26B.HB</t>
  </si>
  <si>
    <t>LX.14_26B.HG</t>
  </si>
  <si>
    <t>LX.15_16F.HB</t>
  </si>
  <si>
    <t>LX.15_16F.HG</t>
  </si>
  <si>
    <t>LX.15_16T.HB</t>
  </si>
  <si>
    <t>LX.15_16T.HG</t>
  </si>
  <si>
    <t>LX.16_16F.HB</t>
  </si>
  <si>
    <t>LX.16_16F.HG</t>
  </si>
  <si>
    <t>LX.16_16T.HB</t>
  </si>
  <si>
    <t>LX.16_16T.HG</t>
  </si>
  <si>
    <t>LX.16_18B.HB</t>
  </si>
  <si>
    <t>LX.16_18B.HG</t>
  </si>
  <si>
    <t>LX.16_18F.HB</t>
  </si>
  <si>
    <t>LX.16_18F.HG</t>
  </si>
  <si>
    <t>LX.16_20B.HB</t>
  </si>
  <si>
    <t>LX.16_20B.HG</t>
  </si>
  <si>
    <t>LX.16_22B.HB</t>
  </si>
  <si>
    <t>LX.16_22B.HG</t>
  </si>
  <si>
    <t>LX.16_24B.HB</t>
  </si>
  <si>
    <t>LX.16_24B.HG</t>
  </si>
  <si>
    <t>LX.16_26B.HB</t>
  </si>
  <si>
    <t>LX.16_26B.HG</t>
  </si>
  <si>
    <t>LX.18_20B.HB</t>
  </si>
  <si>
    <t>LX.18_20B.HG</t>
  </si>
  <si>
    <t>LX.18_22B.HB</t>
  </si>
  <si>
    <t>LX.18_22B.HG</t>
  </si>
  <si>
    <t>LX.18_24B.HB</t>
  </si>
  <si>
    <t>LX.18_24B.HG</t>
  </si>
  <si>
    <t>LX.20_20B.HB</t>
  </si>
  <si>
    <t>LX.20_20B.HG</t>
  </si>
  <si>
    <t>LX.20_22B.HB</t>
  </si>
  <si>
    <t>LX.20_22B.HG</t>
  </si>
  <si>
    <t>LX.20_24B.HB</t>
  </si>
  <si>
    <t>LX.20_24B.HG</t>
  </si>
  <si>
    <t>LX.5_14S.HB</t>
  </si>
  <si>
    <t>LX.5_14S.HG</t>
  </si>
  <si>
    <t>LX.5_14x8S.HB</t>
  </si>
  <si>
    <t>LX.5_14x8S.HG</t>
  </si>
  <si>
    <t>LX.6_12S.HB</t>
  </si>
  <si>
    <t>LX.6_12S.HG</t>
  </si>
  <si>
    <t>LX.6_13S.HB</t>
  </si>
  <si>
    <t>LX.6_13S.HG</t>
  </si>
  <si>
    <t>LX.6H_14S.HB</t>
  </si>
  <si>
    <t>LX.6H_14S.HG</t>
  </si>
  <si>
    <t>LX.6H_14x8S.HB</t>
  </si>
  <si>
    <t>LX.6H_14x8S.HG</t>
  </si>
  <si>
    <t>LX.7_10T.HB</t>
  </si>
  <si>
    <t>LX.7_10T.HG</t>
  </si>
  <si>
    <t>LX.7_14S.HB</t>
  </si>
  <si>
    <t>LX.7_14S.HG</t>
  </si>
  <si>
    <t>LX.7H_10T.HB</t>
  </si>
  <si>
    <t>LX.7H_10T.HG</t>
  </si>
  <si>
    <t>LX.8_10T.HB</t>
  </si>
  <si>
    <t>LX.8_10T.HG</t>
  </si>
  <si>
    <t>LX.8_12T.HB</t>
  </si>
  <si>
    <t>LX.8_12T.HG</t>
  </si>
  <si>
    <t>LX.8_14S.HB</t>
  </si>
  <si>
    <t>LX.8_14S.HG</t>
  </si>
  <si>
    <t>LX.9_10T.HB</t>
  </si>
  <si>
    <t>LX.9_10T.HG</t>
  </si>
  <si>
    <t>LX.9_12T.HB</t>
  </si>
  <si>
    <t>LX.9_12T.HG</t>
  </si>
  <si>
    <t>LX.9_13T.HB</t>
  </si>
  <si>
    <t>LX.9_13T.HG</t>
  </si>
  <si>
    <t>Copy values from cva_bdHooop (column E)</t>
  </si>
  <si>
    <t>HB.MH</t>
  </si>
  <si>
    <t>HB.MHi</t>
  </si>
  <si>
    <t>HB.0N</t>
  </si>
  <si>
    <t>HG.MH</t>
  </si>
  <si>
    <t>HG.MHi</t>
  </si>
  <si>
    <t>HG.0N</t>
  </si>
  <si>
    <t>BD Finish</t>
  </si>
  <si>
    <t>FT Finish</t>
  </si>
  <si>
    <t>TT Finish</t>
  </si>
  <si>
    <t>Sizes too large for finish</t>
  </si>
  <si>
    <t>Used in Codification</t>
  </si>
  <si>
    <t>14_28B</t>
  </si>
  <si>
    <t>16_28B</t>
  </si>
  <si>
    <t>7_6T</t>
  </si>
  <si>
    <t>8_6T</t>
  </si>
  <si>
    <t>7_8T</t>
  </si>
  <si>
    <t>8_8T</t>
  </si>
  <si>
    <t>7H_10T</t>
  </si>
  <si>
    <t>77 Sunset Diamond Pearl</t>
  </si>
  <si>
    <t>HB Heritage Blue</t>
  </si>
  <si>
    <t>HG Heritage Green</t>
  </si>
  <si>
    <t>Use this formula for Wrap Finishes</t>
  </si>
  <si>
    <t>Use this formula for Sprayed Finishes</t>
  </si>
  <si>
    <t>CL</t>
  </si>
  <si>
    <t>CM</t>
  </si>
  <si>
    <t>at CO26</t>
  </si>
  <si>
    <t>a message on the order page, but don't register on</t>
  </si>
  <si>
    <t>the print page.  The print page calls an error if you</t>
  </si>
  <si>
    <t xml:space="preserve">order something we actually can't make. </t>
  </si>
  <si>
    <t>CE66 thru CE80 are just aesthetics, so those give</t>
  </si>
  <si>
    <t>Triad Brkts/Legs</t>
  </si>
  <si>
    <t>Isolation mount for 12mm legs.</t>
  </si>
  <si>
    <t>BD Finish 18</t>
  </si>
  <si>
    <t xml:space="preserve">Code </t>
  </si>
  <si>
    <t>PM0062</t>
  </si>
  <si>
    <t>LAC2983MT</t>
  </si>
  <si>
    <t>LAP2984MT</t>
  </si>
  <si>
    <t>LAP2985MT</t>
  </si>
  <si>
    <t>LR2983MT</t>
  </si>
  <si>
    <t>LR2993MT</t>
  </si>
  <si>
    <t>L_RL</t>
  </si>
  <si>
    <t>L_RK</t>
  </si>
  <si>
    <t>PM0046</t>
  </si>
  <si>
    <t>PLH1150</t>
  </si>
  <si>
    <t>MHi matching Hoop w/Inlay</t>
  </si>
  <si>
    <t>STi</t>
  </si>
  <si>
    <t>SNi</t>
  </si>
  <si>
    <t>ST</t>
  </si>
  <si>
    <t>SN</t>
  </si>
  <si>
    <t>0Ti</t>
  </si>
  <si>
    <t>0Ni</t>
  </si>
  <si>
    <t>0Ta</t>
  </si>
  <si>
    <t>0Na</t>
  </si>
  <si>
    <t>FF</t>
  </si>
  <si>
    <t>FFa</t>
  </si>
  <si>
    <t>MH</t>
  </si>
  <si>
    <t>0T</t>
  </si>
  <si>
    <t>0N</t>
  </si>
  <si>
    <t>STa</t>
  </si>
  <si>
    <t>SNa</t>
  </si>
  <si>
    <t>MHi</t>
  </si>
  <si>
    <t>Pricing formulae for wraps row 110</t>
  </si>
  <si>
    <t>Pricing formulae for sprays row 111</t>
  </si>
  <si>
    <t>FT Finish 18</t>
  </si>
  <si>
    <t>TT Finish 18</t>
  </si>
  <si>
    <t>SD Finish 18</t>
  </si>
  <si>
    <t>PM0062 Atlas Bracket</t>
  </si>
  <si>
    <t>Formula at AM3 this page</t>
  </si>
  <si>
    <t>Formula at AI3 on Classic Maple Page</t>
  </si>
  <si>
    <t>Legacy Order Guide  Apr '18</t>
  </si>
  <si>
    <t>Classic Maple Order Guide  Apr '18</t>
  </si>
  <si>
    <t>L_RT Vibraband w/Triad Bracket</t>
  </si>
  <si>
    <t>L_RT Vibraband w/Triad</t>
  </si>
  <si>
    <t>PLH1105 Triad Tom Bracket</t>
  </si>
  <si>
    <t>L_RT</t>
  </si>
  <si>
    <t>L_RT Vibraband w/Triad Brkt</t>
  </si>
  <si>
    <t>Atlas or Triad Mount</t>
  </si>
  <si>
    <t>Atlas, Kstn or Triad Mount</t>
  </si>
  <si>
    <t>MC  White Glass Glitter</t>
  </si>
  <si>
    <t>MC White Glass Glitter</t>
  </si>
  <si>
    <t>Finish available while supplies last</t>
  </si>
  <si>
    <t>Revised 4/9/18</t>
  </si>
  <si>
    <t>rev 4/9/18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</si>
</sst>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43"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0"/>
      <name val="Arial"/>
      <family val="2"/>
    </font>
    <font>
      <sz val="10"/>
      <name val="Tahoma"/>
      <family val="2"/>
    </font>
    <font>
      <b/>
      <sz val="10"/>
      <color rgb="FFFF0000"/>
      <name val="Calibri"/>
      <family val="2"/>
      <scheme val="minor"/>
    </font>
    <font>
      <b/>
      <sz val="12"/>
      <color theme="1"/>
      <name val="Calibri"/>
      <family val="2"/>
      <scheme val="minor"/>
    </font>
    <font>
      <b/>
      <sz val="10"/>
      <color rgb="FF00B050"/>
      <name val="Calibri"/>
      <family val="2"/>
      <scheme val="minor"/>
    </font>
    <font>
      <sz val="10"/>
      <color rgb="FF00B050"/>
      <name val="Calibri"/>
      <family val="2"/>
      <scheme val="minor"/>
    </font>
    <font>
      <sz val="11"/>
      <color theme="0" tint="-0.249977111117893"/>
      <name val="Calibri"/>
      <family val="2"/>
      <scheme val="minor"/>
    </font>
    <font>
      <sz val="11"/>
      <color rgb="FF00B050"/>
      <name val="Calibri"/>
      <family val="2"/>
      <scheme val="minor"/>
    </font>
    <font>
      <sz val="10"/>
      <color theme="0"/>
      <name val="Calibri"/>
      <family val="2"/>
      <scheme val="minor"/>
    </font>
    <font>
      <b/>
      <sz val="10"/>
      <color theme="0"/>
      <name val="Calibri"/>
      <family val="2"/>
      <scheme val="minor"/>
    </font>
    <font>
      <u/>
      <sz val="11"/>
      <color theme="10"/>
      <name val="Calibri"/>
      <family val="2"/>
      <scheme val="minor"/>
    </font>
    <font>
      <b/>
      <sz val="14"/>
      <color theme="1"/>
      <name val="Calibri"/>
      <family val="2"/>
      <scheme val="minor"/>
    </font>
    <font>
      <sz val="11"/>
      <color rgb="FFFF0000"/>
      <name val="Calibri"/>
      <family val="2"/>
      <scheme val="minor"/>
    </font>
    <font>
      <b/>
      <sz val="11"/>
      <color rgb="FFFF0000"/>
      <name val="Calibri"/>
      <family val="2"/>
      <scheme val="minor"/>
    </font>
    <font>
      <sz val="12"/>
      <color rgb="FFFF0000"/>
      <name val="Calibri"/>
      <family val="2"/>
      <scheme val="minor"/>
    </font>
    <font>
      <sz val="12"/>
      <color theme="1"/>
      <name val="Calibri"/>
      <family val="2"/>
      <scheme val="minor"/>
    </font>
    <font>
      <sz val="12"/>
      <color rgb="FF00B0F0"/>
      <name val="Calibri"/>
      <family val="2"/>
      <scheme val="minor"/>
    </font>
    <font>
      <sz val="10"/>
      <color rgb="FF00B0F0"/>
      <name val="Calibri"/>
      <family val="2"/>
      <scheme val="minor"/>
    </font>
    <font>
      <b/>
      <sz val="11"/>
      <color theme="0"/>
      <name val="Calibri"/>
      <family val="2"/>
      <scheme val="minor"/>
    </font>
    <font>
      <sz val="10"/>
      <name val="Calibri"/>
      <family val="2"/>
      <scheme val="minor"/>
    </font>
    <font>
      <sz val="11"/>
      <color rgb="FF00B0F0"/>
      <name val="Calibri"/>
      <family val="2"/>
      <scheme val="minor"/>
    </font>
    <font>
      <sz val="9"/>
      <color theme="1"/>
      <name val="Calibri"/>
      <family val="2"/>
      <scheme val="minor"/>
    </font>
    <font>
      <sz val="11"/>
      <color theme="0"/>
      <name val="Calibri"/>
      <family val="2"/>
      <scheme val="minor"/>
    </font>
    <font>
      <sz val="10"/>
      <color rgb="FFFF0000"/>
      <name val="Calibri"/>
      <family val="2"/>
      <scheme val="minor"/>
    </font>
    <font>
      <u/>
      <sz val="16"/>
      <color theme="10"/>
      <name val="Calibri"/>
      <family val="2"/>
      <scheme val="minor"/>
    </font>
    <font>
      <b/>
      <sz val="16"/>
      <color theme="1"/>
      <name val="Calibri"/>
      <family val="2"/>
      <scheme val="minor"/>
    </font>
    <font>
      <b/>
      <sz val="12"/>
      <color theme="0"/>
      <name val="Calibri"/>
      <family val="2"/>
      <scheme val="minor"/>
    </font>
    <font>
      <sz val="10"/>
      <color rgb="FFFF0000"/>
      <name val="Arial"/>
      <family val="2"/>
    </font>
    <font>
      <sz val="14"/>
      <color theme="1"/>
      <name val="Calibri"/>
      <family val="2"/>
      <scheme val="minor"/>
    </font>
    <font>
      <sz val="11"/>
      <name val="Calibri"/>
      <family val="2"/>
      <scheme val="minor"/>
    </font>
    <font>
      <b/>
      <sz val="10"/>
      <name val="Calibri"/>
      <family val="2"/>
      <scheme val="minor"/>
    </font>
    <font>
      <sz val="11"/>
      <color theme="10"/>
      <name val="Calibri"/>
      <family val="2"/>
      <scheme val="minor"/>
    </font>
    <font>
      <sz val="10"/>
      <color theme="1"/>
      <name val="Arial"/>
      <family val="2"/>
    </font>
    <font>
      <sz val="10"/>
      <color theme="0" tint="-0.249977111117893"/>
      <name val="Calibri"/>
      <family val="2"/>
      <scheme val="minor"/>
    </font>
    <font>
      <b/>
      <sz val="10"/>
      <name val="Arial"/>
      <family val="2"/>
    </font>
    <font>
      <sz val="10"/>
      <color rgb="FFFF0000"/>
      <name val="Tahoma"/>
      <family val="2"/>
    </font>
    <font>
      <b/>
      <sz val="18"/>
      <color rgb="FFFF0000"/>
      <name val="Calibri"/>
      <family val="2"/>
      <scheme val="minor"/>
    </font>
    <font>
      <b/>
      <sz val="12"/>
      <color rgb="FFFF0000"/>
      <name val="Calibri"/>
      <family val="2"/>
      <scheme val="minor"/>
    </font>
    <font>
      <b/>
      <sz val="1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C0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s>
  <cellStyleXfs count="2">
    <xf numFmtId="0" fontId="0" fillId="0" borderId="0"/>
    <xf numFmtId="0" fontId="14" fillId="0" borderId="0" applyNumberFormat="0" applyFill="0" applyBorder="0" applyAlignment="0" applyProtection="0"/>
  </cellStyleXfs>
  <cellXfs count="476">
    <xf numFmtId="0" fontId="0" fillId="0" borderId="0" xfId="0"/>
    <xf numFmtId="0" fontId="1" fillId="0" borderId="0" xfId="0" applyFont="1"/>
    <xf numFmtId="0" fontId="0" fillId="0" borderId="0" xfId="0" applyAlignment="1">
      <alignment horizontal="center"/>
    </xf>
    <xf numFmtId="0" fontId="2" fillId="0" borderId="0" xfId="0" applyFont="1"/>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Alignment="1">
      <alignment horizontal="left"/>
    </xf>
    <xf numFmtId="0" fontId="0" fillId="0" borderId="0" xfId="0" applyAlignment="1">
      <alignment horizontal="right"/>
    </xf>
    <xf numFmtId="0" fontId="0" fillId="0" borderId="1" xfId="0" applyBorder="1" applyAlignment="1">
      <alignment horizontal="center"/>
    </xf>
    <xf numFmtId="0" fontId="2" fillId="0" borderId="0" xfId="0" applyFont="1" applyAlignment="1">
      <alignment horizontal="right"/>
    </xf>
    <xf numFmtId="0" fontId="6" fillId="0" borderId="0" xfId="0" applyFont="1"/>
    <xf numFmtId="0" fontId="6" fillId="0" borderId="0" xfId="0" applyFont="1" applyAlignment="1">
      <alignment horizontal="right"/>
    </xf>
    <xf numFmtId="0" fontId="0" fillId="0" borderId="1" xfId="0" applyFill="1" applyBorder="1" applyAlignment="1">
      <alignment horizontal="center"/>
    </xf>
    <xf numFmtId="0" fontId="6" fillId="0" borderId="0" xfId="0" applyFont="1" applyAlignment="1">
      <alignment horizontal="left"/>
    </xf>
    <xf numFmtId="0" fontId="2" fillId="0" borderId="1" xfId="0" applyFont="1" applyBorder="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2" fillId="0" borderId="0" xfId="0" applyFont="1" applyFill="1" applyBorder="1"/>
    <xf numFmtId="0" fontId="2" fillId="0" borderId="0" xfId="0" applyFont="1" applyFill="1" applyBorder="1" applyAlignment="1">
      <alignment horizontal="left"/>
    </xf>
    <xf numFmtId="0" fontId="2" fillId="0" borderId="0" xfId="0" applyFont="1" applyBorder="1" applyAlignment="1">
      <alignment horizontal="center"/>
    </xf>
    <xf numFmtId="0" fontId="8" fillId="0" borderId="0" xfId="0" applyFont="1" applyAlignment="1">
      <alignment horizontal="center"/>
    </xf>
    <xf numFmtId="0" fontId="9" fillId="0" borderId="0" xfId="0" applyFont="1"/>
    <xf numFmtId="0" fontId="2" fillId="0" borderId="0" xfId="0" applyFont="1" applyFill="1" applyBorder="1" applyAlignment="1">
      <alignment horizontal="right"/>
    </xf>
    <xf numFmtId="0" fontId="2" fillId="0" borderId="2" xfId="0" applyFont="1" applyFill="1" applyBorder="1" applyAlignment="1">
      <alignment horizontal="center"/>
    </xf>
    <xf numFmtId="0" fontId="0" fillId="0" borderId="2" xfId="0"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alignment horizontal="right"/>
    </xf>
    <xf numFmtId="0" fontId="0" fillId="2" borderId="0" xfId="0" applyFill="1" applyAlignment="1">
      <alignment horizontal="center"/>
    </xf>
    <xf numFmtId="0" fontId="0" fillId="0" borderId="4" xfId="0" applyBorder="1"/>
    <xf numFmtId="0" fontId="10" fillId="0" borderId="0" xfId="0" applyFont="1" applyAlignment="1">
      <alignment horizontal="center"/>
    </xf>
    <xf numFmtId="0" fontId="0" fillId="0" borderId="4" xfId="0" applyBorder="1" applyAlignment="1">
      <alignment horizontal="center"/>
    </xf>
    <xf numFmtId="0" fontId="9" fillId="0" borderId="0" xfId="0" applyFont="1" applyAlignment="1">
      <alignment horizontal="center"/>
    </xf>
    <xf numFmtId="0" fontId="11" fillId="0" borderId="0" xfId="0" applyFont="1"/>
    <xf numFmtId="0" fontId="4" fillId="0" borderId="0" xfId="0" applyFont="1" applyFill="1" applyBorder="1" applyAlignment="1">
      <alignment horizontal="center"/>
    </xf>
    <xf numFmtId="0" fontId="0" fillId="0" borderId="0" xfId="0" applyFill="1"/>
    <xf numFmtId="0" fontId="11" fillId="0" borderId="0" xfId="0" applyFont="1" applyAlignment="1">
      <alignment horizontal="center"/>
    </xf>
    <xf numFmtId="0" fontId="9" fillId="2" borderId="0" xfId="0" applyFont="1" applyFill="1" applyAlignment="1">
      <alignment horizontal="center"/>
    </xf>
    <xf numFmtId="0" fontId="9" fillId="2" borderId="0" xfId="0" applyFont="1" applyFill="1" applyBorder="1" applyAlignment="1">
      <alignment horizontal="center"/>
    </xf>
    <xf numFmtId="0" fontId="0" fillId="0" borderId="0" xfId="0" applyFill="1" applyBorder="1"/>
    <xf numFmtId="0" fontId="11" fillId="0" borderId="0" xfId="0" applyFont="1" applyBorder="1" applyAlignment="1">
      <alignment horizontal="center"/>
    </xf>
    <xf numFmtId="0" fontId="11" fillId="2" borderId="0" xfId="0" applyFont="1" applyFill="1" applyAlignment="1">
      <alignment horizontal="center"/>
    </xf>
    <xf numFmtId="0" fontId="9" fillId="0" borderId="0" xfId="0" applyFont="1" applyBorder="1" applyAlignment="1">
      <alignment horizontal="center"/>
    </xf>
    <xf numFmtId="0" fontId="0" fillId="0" borderId="4" xfId="0" applyFill="1" applyBorder="1"/>
    <xf numFmtId="0" fontId="11" fillId="2" borderId="0" xfId="0" applyFont="1" applyFill="1" applyBorder="1" applyAlignment="1">
      <alignment horizontal="center"/>
    </xf>
    <xf numFmtId="0" fontId="0" fillId="0" borderId="4" xfId="0" applyFill="1" applyBorder="1" applyAlignment="1">
      <alignment horizontal="right"/>
    </xf>
    <xf numFmtId="0" fontId="11" fillId="2" borderId="0" xfId="0" applyFont="1" applyFill="1"/>
    <xf numFmtId="0" fontId="9" fillId="0" borderId="0" xfId="0" applyFont="1" applyFill="1" applyBorder="1" applyAlignment="1">
      <alignment horizontal="left"/>
    </xf>
    <xf numFmtId="0" fontId="2" fillId="3" borderId="0" xfId="0" applyFont="1" applyFill="1"/>
    <xf numFmtId="0" fontId="0" fillId="3" borderId="0" xfId="0" applyFill="1"/>
    <xf numFmtId="0" fontId="3" fillId="3" borderId="0" xfId="0" applyFont="1" applyFill="1"/>
    <xf numFmtId="0" fontId="2" fillId="3" borderId="0" xfId="0" applyFont="1" applyFill="1" applyAlignment="1">
      <alignment horizontal="center"/>
    </xf>
    <xf numFmtId="0" fontId="0" fillId="3" borderId="1" xfId="0" applyFill="1" applyBorder="1" applyAlignment="1">
      <alignment horizontal="center"/>
    </xf>
    <xf numFmtId="0" fontId="7" fillId="0" borderId="0" xfId="0" applyFont="1"/>
    <xf numFmtId="0" fontId="15" fillId="0" borderId="0" xfId="0" applyFont="1"/>
    <xf numFmtId="0" fontId="7" fillId="0" borderId="0" xfId="0" applyFont="1" applyAlignment="1">
      <alignment horizontal="left"/>
    </xf>
    <xf numFmtId="0" fontId="17" fillId="0" borderId="0" xfId="0" applyFont="1"/>
    <xf numFmtId="0" fontId="16" fillId="0" borderId="0" xfId="0" applyFont="1"/>
    <xf numFmtId="0" fontId="0" fillId="4" borderId="0" xfId="0" applyFill="1" applyBorder="1" applyAlignment="1">
      <alignment horizontal="center"/>
    </xf>
    <xf numFmtId="0" fontId="0" fillId="4" borderId="0" xfId="0" applyFill="1"/>
    <xf numFmtId="0" fontId="19" fillId="0" borderId="0" xfId="0" applyFont="1"/>
    <xf numFmtId="0" fontId="20" fillId="0" borderId="0" xfId="0" applyFont="1"/>
    <xf numFmtId="0" fontId="21" fillId="0" borderId="0" xfId="0" applyFont="1"/>
    <xf numFmtId="0" fontId="0" fillId="5" borderId="0" xfId="0" applyFill="1"/>
    <xf numFmtId="0" fontId="19" fillId="0" borderId="0" xfId="0" applyFont="1" applyAlignment="1">
      <alignment horizontal="center"/>
    </xf>
    <xf numFmtId="164" fontId="0" fillId="0" borderId="0" xfId="0" applyNumberFormat="1" applyAlignment="1">
      <alignment horizontal="center"/>
    </xf>
    <xf numFmtId="0" fontId="4" fillId="0" borderId="1" xfId="0" applyFont="1" applyFill="1" applyBorder="1" applyAlignment="1" applyProtection="1">
      <alignment horizontal="center"/>
      <protection locked="0"/>
    </xf>
    <xf numFmtId="0" fontId="4" fillId="3" borderId="1" xfId="0" applyFont="1" applyFill="1" applyBorder="1" applyAlignment="1" applyProtection="1">
      <alignment horizontal="center"/>
      <protection locked="0"/>
    </xf>
    <xf numFmtId="0" fontId="5" fillId="3" borderId="1" xfId="0" applyFont="1" applyFill="1" applyBorder="1" applyAlignment="1" applyProtection="1">
      <alignment horizontal="center"/>
      <protection locked="0"/>
    </xf>
    <xf numFmtId="49" fontId="4" fillId="3" borderId="1" xfId="0" applyNumberFormat="1" applyFont="1" applyFill="1" applyBorder="1" applyAlignment="1" applyProtection="1">
      <alignment horizontal="center"/>
      <protection locked="0"/>
    </xf>
    <xf numFmtId="0" fontId="4" fillId="3" borderId="11" xfId="0" applyFont="1" applyFill="1" applyBorder="1" applyAlignment="1" applyProtection="1">
      <alignment horizontal="center"/>
      <protection locked="0"/>
    </xf>
    <xf numFmtId="0" fontId="2" fillId="3" borderId="1" xfId="0" applyFont="1" applyFill="1" applyBorder="1" applyAlignment="1" applyProtection="1">
      <alignment horizontal="center"/>
      <protection locked="0"/>
    </xf>
    <xf numFmtId="0" fontId="2" fillId="0" borderId="0" xfId="0" applyFont="1" applyBorder="1" applyAlignment="1">
      <alignment horizontal="left"/>
    </xf>
    <xf numFmtId="0" fontId="0" fillId="5" borderId="12" xfId="0" applyFill="1" applyBorder="1"/>
    <xf numFmtId="0" fontId="2" fillId="5" borderId="0" xfId="0" applyFont="1" applyFill="1"/>
    <xf numFmtId="0" fontId="2" fillId="5" borderId="12" xfId="0" applyFont="1" applyFill="1" applyBorder="1"/>
    <xf numFmtId="0" fontId="0" fillId="6" borderId="0" xfId="0" applyFill="1"/>
    <xf numFmtId="0" fontId="23" fillId="3" borderId="0" xfId="0" applyFont="1" applyFill="1"/>
    <xf numFmtId="0" fontId="0" fillId="0" borderId="6" xfId="0" applyBorder="1"/>
    <xf numFmtId="0" fontId="0" fillId="0" borderId="7" xfId="0" applyBorder="1"/>
    <xf numFmtId="0" fontId="0" fillId="0" borderId="8" xfId="0" applyBorder="1"/>
    <xf numFmtId="0" fontId="0" fillId="0" borderId="0" xfId="0" applyBorder="1"/>
    <xf numFmtId="0" fontId="0" fillId="0" borderId="5" xfId="0" applyBorder="1"/>
    <xf numFmtId="0" fontId="0" fillId="2" borderId="8" xfId="0" applyFill="1" applyBorder="1"/>
    <xf numFmtId="0" fontId="0" fillId="2" borderId="5" xfId="0" applyFill="1" applyBorder="1"/>
    <xf numFmtId="0" fontId="0" fillId="0" borderId="9" xfId="0" applyBorder="1"/>
    <xf numFmtId="0" fontId="0" fillId="0" borderId="10" xfId="0" applyBorder="1"/>
    <xf numFmtId="0" fontId="0" fillId="2" borderId="9" xfId="0" applyFill="1" applyBorder="1"/>
    <xf numFmtId="0" fontId="0" fillId="0" borderId="6" xfId="0" applyFill="1" applyBorder="1"/>
    <xf numFmtId="0" fontId="0" fillId="0" borderId="7" xfId="0" applyFill="1" applyBorder="1"/>
    <xf numFmtId="0" fontId="0" fillId="0" borderId="8" xfId="0" applyFill="1" applyBorder="1"/>
    <xf numFmtId="0" fontId="0" fillId="0" borderId="5" xfId="0" applyFill="1" applyBorder="1"/>
    <xf numFmtId="0" fontId="2" fillId="0" borderId="8" xfId="0" applyFont="1" applyFill="1" applyBorder="1"/>
    <xf numFmtId="0" fontId="2" fillId="0" borderId="5" xfId="0" applyFont="1" applyFill="1" applyBorder="1"/>
    <xf numFmtId="0" fontId="0" fillId="0" borderId="9" xfId="0" applyFill="1" applyBorder="1"/>
    <xf numFmtId="0" fontId="0" fillId="0" borderId="10" xfId="0" applyFill="1" applyBorder="1"/>
    <xf numFmtId="0" fontId="2" fillId="0" borderId="5" xfId="0" applyFont="1" applyBorder="1" applyAlignment="1">
      <alignment horizontal="left"/>
    </xf>
    <xf numFmtId="0" fontId="2" fillId="2" borderId="5" xfId="0" applyFont="1" applyFill="1" applyBorder="1"/>
    <xf numFmtId="0" fontId="2" fillId="2" borderId="10" xfId="0" applyFont="1" applyFill="1" applyBorder="1"/>
    <xf numFmtId="0" fontId="2" fillId="0" borderId="0" xfId="0" applyFont="1" applyFill="1" applyAlignment="1">
      <alignment horizontal="center"/>
    </xf>
    <xf numFmtId="0" fontId="2" fillId="0" borderId="10" xfId="0" applyFont="1" applyBorder="1"/>
    <xf numFmtId="0" fontId="2" fillId="2" borderId="5" xfId="0" applyFont="1" applyFill="1" applyBorder="1" applyAlignment="1">
      <alignment horizontal="left"/>
    </xf>
    <xf numFmtId="0" fontId="0" fillId="5" borderId="0" xfId="0" applyFill="1" applyAlignment="1">
      <alignment horizontal="center"/>
    </xf>
    <xf numFmtId="0" fontId="2" fillId="0" borderId="0" xfId="0" applyFont="1" applyFill="1"/>
    <xf numFmtId="0" fontId="0" fillId="2" borderId="0" xfId="0" applyFill="1"/>
    <xf numFmtId="0" fontId="0" fillId="0" borderId="12" xfId="0" applyBorder="1"/>
    <xf numFmtId="0" fontId="16" fillId="0" borderId="0" xfId="0" applyFont="1" applyAlignment="1">
      <alignment horizontal="center"/>
    </xf>
    <xf numFmtId="0" fontId="27" fillId="0" borderId="0" xfId="0" applyFont="1" applyAlignment="1">
      <alignment horizontal="center"/>
    </xf>
    <xf numFmtId="0" fontId="2" fillId="0" borderId="0" xfId="0" applyFont="1" applyAlignment="1">
      <alignment horizontal="center"/>
    </xf>
    <xf numFmtId="0" fontId="0" fillId="2" borderId="1" xfId="0" applyFill="1" applyBorder="1"/>
    <xf numFmtId="49" fontId="0" fillId="0" borderId="0" xfId="0" applyNumberFormat="1" applyAlignment="1">
      <alignment horizontal="center"/>
    </xf>
    <xf numFmtId="0" fontId="2" fillId="0" borderId="12" xfId="0" applyFont="1" applyBorder="1" applyAlignment="1">
      <alignment horizontal="center"/>
    </xf>
    <xf numFmtId="49" fontId="0" fillId="0" borderId="12" xfId="0" applyNumberFormat="1" applyBorder="1" applyAlignment="1">
      <alignment horizontal="center"/>
    </xf>
    <xf numFmtId="0" fontId="0" fillId="0" borderId="12" xfId="0" applyFill="1" applyBorder="1"/>
    <xf numFmtId="0" fontId="2" fillId="0" borderId="0" xfId="0" applyFont="1" applyProtection="1">
      <protection locked="0"/>
    </xf>
    <xf numFmtId="0" fontId="2" fillId="0" borderId="4" xfId="0" applyFont="1" applyBorder="1"/>
    <xf numFmtId="0" fontId="0" fillId="0" borderId="14" xfId="0" applyBorder="1" applyAlignment="1">
      <alignment horizontal="center"/>
    </xf>
    <xf numFmtId="0" fontId="2" fillId="0" borderId="4" xfId="0" applyFont="1" applyBorder="1" applyAlignment="1">
      <alignment horizontal="center"/>
    </xf>
    <xf numFmtId="0" fontId="0" fillId="5" borderId="4" xfId="0" applyFill="1" applyBorder="1" applyAlignment="1">
      <alignment horizontal="center"/>
    </xf>
    <xf numFmtId="0" fontId="1" fillId="0" borderId="0" xfId="0" applyFont="1" applyAlignment="1">
      <alignment horizontal="right"/>
    </xf>
    <xf numFmtId="0" fontId="0" fillId="0" borderId="15" xfId="0" applyBorder="1"/>
    <xf numFmtId="0" fontId="29" fillId="0" borderId="0" xfId="0" applyFont="1"/>
    <xf numFmtId="0" fontId="27" fillId="0" borderId="0" xfId="0" applyFont="1"/>
    <xf numFmtId="0" fontId="28" fillId="0" borderId="0" xfId="1" applyFont="1" applyAlignment="1" applyProtection="1">
      <protection locked="0"/>
    </xf>
    <xf numFmtId="164" fontId="2" fillId="0" borderId="0" xfId="0" applyNumberFormat="1" applyFont="1" applyAlignment="1">
      <alignment horizontal="center"/>
    </xf>
    <xf numFmtId="0" fontId="30" fillId="0" borderId="0" xfId="0" applyFont="1" applyAlignment="1">
      <alignment horizontal="center" vertical="center"/>
    </xf>
    <xf numFmtId="0" fontId="16" fillId="2" borderId="0" xfId="0" applyFont="1" applyFill="1"/>
    <xf numFmtId="0" fontId="17" fillId="2" borderId="0" xfId="0" applyFont="1" applyFill="1"/>
    <xf numFmtId="0" fontId="0" fillId="2" borderId="0" xfId="0" applyFill="1" applyBorder="1"/>
    <xf numFmtId="0" fontId="0" fillId="7" borderId="0" xfId="0" applyFill="1"/>
    <xf numFmtId="0" fontId="16" fillId="0" borderId="0" xfId="0" applyFont="1" applyFill="1"/>
    <xf numFmtId="0" fontId="1" fillId="0" borderId="0" xfId="0" applyFont="1" applyBorder="1"/>
    <xf numFmtId="0" fontId="24" fillId="0" borderId="0" xfId="0" applyFont="1"/>
    <xf numFmtId="0" fontId="0" fillId="0" borderId="0" xfId="0" applyAlignment="1">
      <alignment horizontal="left"/>
    </xf>
    <xf numFmtId="0" fontId="0" fillId="0" borderId="1" xfId="0" applyBorder="1" applyAlignment="1" applyProtection="1">
      <alignment horizontal="center"/>
      <protection locked="0"/>
    </xf>
    <xf numFmtId="0" fontId="0" fillId="0" borderId="0" xfId="0" applyAlignment="1">
      <alignment horizontal="center"/>
    </xf>
    <xf numFmtId="0" fontId="0" fillId="7" borderId="0" xfId="0" applyFill="1" applyAlignment="1">
      <alignment horizontal="center"/>
    </xf>
    <xf numFmtId="0" fontId="16" fillId="0" borderId="1" xfId="0" applyFont="1" applyFill="1" applyBorder="1"/>
    <xf numFmtId="0" fontId="2" fillId="0" borderId="0" xfId="0" applyFont="1" applyAlignment="1">
      <alignment horizontal="center"/>
    </xf>
    <xf numFmtId="0" fontId="0" fillId="0" borderId="0" xfId="0" applyAlignment="1">
      <alignment horizontal="center"/>
    </xf>
    <xf numFmtId="0" fontId="0" fillId="0" borderId="12" xfId="0" applyBorder="1" applyAlignment="1">
      <alignment horizontal="center"/>
    </xf>
    <xf numFmtId="0" fontId="4" fillId="0" borderId="14" xfId="0" applyFont="1" applyFill="1" applyBorder="1" applyAlignment="1" applyProtection="1">
      <alignment horizontal="center"/>
      <protection locked="0"/>
    </xf>
    <xf numFmtId="0" fontId="0" fillId="0" borderId="0" xfId="0" applyAlignment="1">
      <alignment horizontal="left" vertical="top" wrapText="1"/>
    </xf>
    <xf numFmtId="0" fontId="4" fillId="0" borderId="16"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4" fillId="3" borderId="16" xfId="0" applyFont="1" applyFill="1" applyBorder="1" applyAlignment="1" applyProtection="1">
      <alignment horizontal="center"/>
      <protection locked="0"/>
    </xf>
    <xf numFmtId="0" fontId="2" fillId="0" borderId="0" xfId="0" applyFont="1" applyFill="1" applyProtection="1">
      <protection locked="0"/>
    </xf>
    <xf numFmtId="0" fontId="2" fillId="0" borderId="0" xfId="0" applyFont="1" applyFill="1" applyAlignment="1">
      <alignment horizontal="left"/>
    </xf>
    <xf numFmtId="0" fontId="15" fillId="0" borderId="0" xfId="0" applyFont="1" applyFill="1"/>
    <xf numFmtId="0" fontId="3" fillId="0" borderId="0" xfId="0" applyFont="1" applyFill="1"/>
    <xf numFmtId="0" fontId="28" fillId="0" borderId="0" xfId="1" applyFont="1" applyFill="1" applyAlignment="1" applyProtection="1">
      <protection locked="0"/>
    </xf>
    <xf numFmtId="0" fontId="1" fillId="0" borderId="0" xfId="0" applyFont="1" applyFill="1"/>
    <xf numFmtId="0" fontId="29" fillId="0" borderId="0" xfId="0" applyFont="1" applyFill="1"/>
    <xf numFmtId="0" fontId="29" fillId="0" borderId="0" xfId="0" applyFont="1" applyAlignment="1">
      <alignment horizontal="left"/>
    </xf>
    <xf numFmtId="0" fontId="1" fillId="0" borderId="0" xfId="0" applyFont="1" applyFill="1" applyBorder="1"/>
    <xf numFmtId="0" fontId="0" fillId="0" borderId="0" xfId="0" applyAlignment="1">
      <alignment vertical="top" wrapText="1"/>
    </xf>
    <xf numFmtId="0" fontId="0" fillId="0" borderId="0" xfId="0" applyAlignment="1">
      <alignment vertical="top"/>
    </xf>
    <xf numFmtId="0" fontId="6" fillId="0" borderId="0" xfId="0" applyFont="1" applyFill="1"/>
    <xf numFmtId="0" fontId="2" fillId="0" borderId="0" xfId="0" applyFont="1" applyProtection="1"/>
    <xf numFmtId="0" fontId="2" fillId="0" borderId="0" xfId="0" applyFont="1" applyAlignment="1" applyProtection="1">
      <alignment horizontal="left"/>
    </xf>
    <xf numFmtId="0" fontId="2" fillId="0" borderId="0" xfId="0" applyFont="1" applyBorder="1" applyProtection="1"/>
    <xf numFmtId="0" fontId="0" fillId="0" borderId="0" xfId="0" applyProtection="1"/>
    <xf numFmtId="0" fontId="2" fillId="0" borderId="0" xfId="0" applyFont="1" applyBorder="1" applyAlignment="1" applyProtection="1">
      <alignment horizontal="left"/>
    </xf>
    <xf numFmtId="0" fontId="3" fillId="0" borderId="0" xfId="0" applyFont="1" applyProtection="1"/>
    <xf numFmtId="0" fontId="2" fillId="0" borderId="0" xfId="0" applyFont="1" applyFill="1" applyProtection="1"/>
    <xf numFmtId="0" fontId="2" fillId="0" borderId="0" xfId="0" applyFont="1" applyFill="1" applyAlignment="1" applyProtection="1">
      <alignment horizontal="left"/>
    </xf>
    <xf numFmtId="0" fontId="0" fillId="0" borderId="0" xfId="0" applyFill="1" applyProtection="1"/>
    <xf numFmtId="0" fontId="15" fillId="0" borderId="0" xfId="0" applyFont="1" applyFill="1" applyProtection="1"/>
    <xf numFmtId="0" fontId="3" fillId="0" borderId="0" xfId="0" applyFont="1" applyFill="1" applyProtection="1"/>
    <xf numFmtId="0" fontId="1" fillId="0" borderId="0" xfId="0" applyFont="1" applyFill="1" applyProtection="1"/>
    <xf numFmtId="0" fontId="2" fillId="0" borderId="0" xfId="0" applyFont="1" applyFill="1" applyAlignment="1" applyProtection="1">
      <alignment horizontal="center"/>
    </xf>
    <xf numFmtId="0" fontId="3" fillId="0" borderId="0" xfId="0" applyFont="1" applyFill="1" applyAlignment="1" applyProtection="1">
      <alignment horizontal="center"/>
    </xf>
    <xf numFmtId="0" fontId="15" fillId="0" borderId="0" xfId="0" applyFont="1" applyProtection="1"/>
    <xf numFmtId="0" fontId="29" fillId="0" borderId="0" xfId="0" applyFont="1" applyProtection="1"/>
    <xf numFmtId="0" fontId="0" fillId="0" borderId="0" xfId="0" applyBorder="1" applyProtection="1"/>
    <xf numFmtId="0" fontId="0" fillId="0" borderId="0" xfId="0" applyAlignment="1" applyProtection="1">
      <alignment horizontal="left" vertical="top" wrapText="1"/>
    </xf>
    <xf numFmtId="0" fontId="28" fillId="0" borderId="0" xfId="1" applyFont="1" applyAlignment="1" applyProtection="1"/>
    <xf numFmtId="0" fontId="2" fillId="0" borderId="0" xfId="0" applyFont="1" applyFill="1" applyAlignment="1" applyProtection="1"/>
    <xf numFmtId="0" fontId="15" fillId="0" borderId="0" xfId="0" applyFont="1" applyFill="1" applyAlignment="1" applyProtection="1"/>
    <xf numFmtId="0" fontId="0" fillId="0" borderId="0" xfId="0" applyFill="1" applyAlignment="1" applyProtection="1"/>
    <xf numFmtId="0" fontId="3" fillId="0" borderId="0" xfId="0" applyFont="1" applyFill="1" applyAlignment="1" applyProtection="1"/>
    <xf numFmtId="0" fontId="1" fillId="0" borderId="0" xfId="0" applyFont="1" applyFill="1" applyAlignment="1" applyProtection="1"/>
    <xf numFmtId="0" fontId="28" fillId="0" borderId="0" xfId="1" applyFont="1" applyFill="1" applyAlignment="1" applyProtection="1">
      <alignment horizontal="center"/>
    </xf>
    <xf numFmtId="0" fontId="2" fillId="0" borderId="0" xfId="0" applyFont="1" applyFill="1" applyBorder="1" applyProtection="1"/>
    <xf numFmtId="0" fontId="2" fillId="0" borderId="0" xfId="0" applyFont="1" applyFill="1" applyBorder="1" applyAlignment="1" applyProtection="1">
      <alignment horizontal="left"/>
    </xf>
    <xf numFmtId="0" fontId="0" fillId="0" borderId="0" xfId="0" applyFill="1" applyBorder="1" applyProtection="1"/>
    <xf numFmtId="0" fontId="29" fillId="0" borderId="0" xfId="0" applyFont="1" applyFill="1" applyBorder="1" applyProtection="1"/>
    <xf numFmtId="0" fontId="29" fillId="0" borderId="0" xfId="0" applyFont="1" applyFill="1" applyBorder="1" applyAlignment="1" applyProtection="1">
      <alignment horizontal="center"/>
    </xf>
    <xf numFmtId="0" fontId="32" fillId="0" borderId="0" xfId="0" applyFont="1"/>
    <xf numFmtId="0" fontId="32" fillId="0" borderId="0" xfId="0" applyFont="1" applyAlignment="1">
      <alignment horizontal="left"/>
    </xf>
    <xf numFmtId="0" fontId="0" fillId="2" borderId="10" xfId="0" applyFill="1" applyBorder="1"/>
    <xf numFmtId="0" fontId="33" fillId="0" borderId="1" xfId="0" applyFont="1" applyFill="1" applyBorder="1" applyAlignment="1">
      <alignment horizontal="center"/>
    </xf>
    <xf numFmtId="0" fontId="0" fillId="5" borderId="0" xfId="0" applyFill="1" applyBorder="1"/>
    <xf numFmtId="0" fontId="16" fillId="0" borderId="0" xfId="0" applyFont="1" applyFill="1" applyBorder="1"/>
    <xf numFmtId="0" fontId="16" fillId="0" borderId="12" xfId="0" applyFont="1" applyFill="1" applyBorder="1"/>
    <xf numFmtId="0" fontId="16" fillId="0" borderId="1" xfId="0" applyFont="1" applyBorder="1" applyAlignment="1">
      <alignment horizontal="center"/>
    </xf>
    <xf numFmtId="0" fontId="16" fillId="0" borderId="0" xfId="0" applyFont="1" applyBorder="1" applyAlignment="1">
      <alignment horizontal="center"/>
    </xf>
    <xf numFmtId="49" fontId="16" fillId="0" borderId="0" xfId="0" applyNumberFormat="1" applyFont="1" applyAlignment="1">
      <alignment horizontal="center"/>
    </xf>
    <xf numFmtId="0" fontId="23" fillId="0" borderId="0" xfId="0" applyFont="1" applyFill="1"/>
    <xf numFmtId="0" fontId="0" fillId="0" borderId="8" xfId="0" applyBorder="1" applyAlignment="1">
      <alignment horizontal="center"/>
    </xf>
    <xf numFmtId="0" fontId="14" fillId="0" borderId="0" xfId="1" applyFill="1" applyAlignment="1" applyProtection="1"/>
    <xf numFmtId="0" fontId="36" fillId="3" borderId="1" xfId="0" applyFont="1" applyFill="1" applyBorder="1" applyAlignment="1" applyProtection="1">
      <alignment horizontal="center"/>
      <protection locked="0"/>
    </xf>
    <xf numFmtId="0" fontId="11" fillId="0" borderId="0" xfId="0" applyFont="1" applyFill="1" applyAlignment="1">
      <alignment horizontal="center"/>
    </xf>
    <xf numFmtId="0" fontId="0" fillId="0" borderId="0" xfId="0" applyFill="1" applyAlignment="1">
      <alignment horizontal="right"/>
    </xf>
    <xf numFmtId="0" fontId="35" fillId="0" borderId="0" xfId="1" applyFont="1" applyFill="1" applyAlignment="1" applyProtection="1">
      <alignment horizontal="left"/>
    </xf>
    <xf numFmtId="0" fontId="6" fillId="0" borderId="0" xfId="0" applyFont="1" applyBorder="1" applyAlignment="1">
      <alignment horizontal="left"/>
    </xf>
    <xf numFmtId="0" fontId="6" fillId="0" borderId="0" xfId="0" applyFont="1" applyFill="1" applyAlignment="1">
      <alignment horizontal="left"/>
    </xf>
    <xf numFmtId="0" fontId="3" fillId="3" borderId="1" xfId="0" applyFont="1" applyFill="1" applyBorder="1" applyAlignment="1" applyProtection="1">
      <alignment horizontal="center"/>
    </xf>
    <xf numFmtId="0" fontId="23" fillId="0" borderId="0" xfId="0" applyFont="1" applyFill="1" applyAlignment="1">
      <alignment horizontal="center"/>
    </xf>
    <xf numFmtId="0" fontId="2" fillId="0" borderId="5" xfId="0" applyFont="1" applyFill="1" applyBorder="1" applyAlignment="1">
      <alignment horizontal="center"/>
    </xf>
    <xf numFmtId="0" fontId="23" fillId="0" borderId="5" xfId="0" applyFont="1" applyFill="1" applyBorder="1" applyAlignment="1">
      <alignment horizontal="center"/>
    </xf>
    <xf numFmtId="0" fontId="37" fillId="0" borderId="5" xfId="0" applyFont="1" applyFill="1" applyBorder="1" applyAlignment="1">
      <alignment horizontal="center"/>
    </xf>
    <xf numFmtId="0" fontId="33" fillId="0" borderId="5" xfId="0" applyFont="1" applyFill="1" applyBorder="1"/>
    <xf numFmtId="0" fontId="31" fillId="0" borderId="0" xfId="0" applyFont="1" applyFill="1" applyBorder="1" applyAlignment="1">
      <alignment horizontal="center"/>
    </xf>
    <xf numFmtId="164" fontId="39" fillId="0" borderId="0" xfId="0" applyNumberFormat="1" applyFont="1" applyFill="1" applyBorder="1"/>
    <xf numFmtId="0" fontId="21" fillId="0" borderId="0" xfId="0" applyFont="1" applyFill="1"/>
    <xf numFmtId="0" fontId="24" fillId="0" borderId="0" xfId="0" applyFont="1" applyFill="1" applyProtection="1"/>
    <xf numFmtId="0" fontId="24" fillId="0" borderId="0" xfId="0" applyFont="1" applyFill="1"/>
    <xf numFmtId="0" fontId="33" fillId="0" borderId="0" xfId="0" applyFont="1" applyFill="1" applyProtection="1"/>
    <xf numFmtId="0" fontId="17" fillId="0" borderId="0" xfId="0" applyFont="1" applyAlignment="1">
      <alignment horizontal="center"/>
    </xf>
    <xf numFmtId="0" fontId="13" fillId="0" borderId="0" xfId="0" applyFont="1" applyFill="1"/>
    <xf numFmtId="0" fontId="41" fillId="3" borderId="0" xfId="0" applyFont="1" applyFill="1" applyAlignment="1" applyProtection="1">
      <alignment horizontal="left"/>
    </xf>
    <xf numFmtId="0" fontId="11" fillId="0" borderId="8" xfId="0" applyFont="1" applyFill="1" applyBorder="1" applyAlignment="1">
      <alignment horizontal="center"/>
    </xf>
    <xf numFmtId="0" fontId="2" fillId="0" borderId="5" xfId="0" applyFont="1" applyFill="1" applyBorder="1" applyAlignment="1">
      <alignment horizontal="left"/>
    </xf>
    <xf numFmtId="0" fontId="17" fillId="0" borderId="8" xfId="0" applyFont="1" applyFill="1" applyBorder="1"/>
    <xf numFmtId="0" fontId="17" fillId="0" borderId="5" xfId="0" applyFont="1" applyFill="1" applyBorder="1"/>
    <xf numFmtId="0" fontId="11" fillId="0" borderId="5" xfId="0" applyNumberFormat="1" applyFont="1" applyBorder="1" applyAlignment="1">
      <alignment horizontal="left"/>
    </xf>
    <xf numFmtId="0" fontId="11" fillId="0" borderId="5" xfId="0" applyNumberFormat="1" applyFont="1" applyFill="1" applyBorder="1" applyAlignment="1">
      <alignment horizontal="left"/>
    </xf>
    <xf numFmtId="0" fontId="41" fillId="0" borderId="8" xfId="0" applyFont="1" applyFill="1" applyBorder="1" applyAlignment="1">
      <alignment horizontal="center"/>
    </xf>
    <xf numFmtId="0" fontId="11" fillId="0" borderId="8" xfId="0" applyFont="1" applyFill="1" applyBorder="1" applyAlignment="1">
      <alignment horizontal="left"/>
    </xf>
    <xf numFmtId="0" fontId="2" fillId="5" borderId="5" xfId="0" applyFont="1" applyFill="1" applyBorder="1"/>
    <xf numFmtId="0" fontId="0" fillId="5" borderId="6" xfId="0" applyFill="1" applyBorder="1"/>
    <xf numFmtId="0" fontId="0" fillId="5" borderId="7" xfId="0" applyFill="1" applyBorder="1"/>
    <xf numFmtId="0" fontId="11" fillId="5" borderId="5" xfId="0" applyNumberFormat="1" applyFont="1" applyFill="1" applyBorder="1" applyAlignment="1">
      <alignment horizontal="left"/>
    </xf>
    <xf numFmtId="0" fontId="0" fillId="5" borderId="5" xfId="0" applyFill="1" applyBorder="1"/>
    <xf numFmtId="0" fontId="0" fillId="5" borderId="8" xfId="0" applyFill="1" applyBorder="1"/>
    <xf numFmtId="0" fontId="11" fillId="0" borderId="0" xfId="0" applyFont="1" applyFill="1" applyBorder="1" applyAlignment="1">
      <alignment horizontal="center"/>
    </xf>
    <xf numFmtId="0" fontId="11" fillId="0" borderId="0" xfId="0" applyFont="1" applyFill="1" applyBorder="1" applyAlignment="1">
      <alignment horizontal="left"/>
    </xf>
    <xf numFmtId="0" fontId="11" fillId="0" borderId="9" xfId="0" applyFont="1" applyFill="1" applyBorder="1" applyAlignment="1">
      <alignment horizontal="left"/>
    </xf>
    <xf numFmtId="0" fontId="0" fillId="5" borderId="8" xfId="0" applyFont="1" applyFill="1" applyBorder="1"/>
    <xf numFmtId="0" fontId="2" fillId="0" borderId="7" xfId="0" applyFont="1" applyFill="1" applyBorder="1"/>
    <xf numFmtId="0" fontId="24" fillId="5" borderId="5" xfId="0" applyFont="1" applyFill="1" applyBorder="1"/>
    <xf numFmtId="0" fontId="2" fillId="5" borderId="5" xfId="0" applyFont="1" applyFill="1" applyBorder="1" applyAlignment="1">
      <alignment horizontal="left"/>
    </xf>
    <xf numFmtId="0" fontId="0" fillId="5" borderId="8" xfId="0" applyFill="1" applyBorder="1" applyAlignment="1">
      <alignment horizontal="center"/>
    </xf>
    <xf numFmtId="164" fontId="1" fillId="0" borderId="0" xfId="0" applyNumberFormat="1" applyFont="1" applyAlignment="1">
      <alignment horizontal="center"/>
    </xf>
    <xf numFmtId="0" fontId="9" fillId="0" borderId="0" xfId="0" applyFont="1" applyFill="1"/>
    <xf numFmtId="0" fontId="6" fillId="0" borderId="0" xfId="0" applyFont="1" applyFill="1" applyAlignment="1"/>
    <xf numFmtId="0" fontId="23" fillId="0" borderId="0" xfId="0" applyFont="1" applyFill="1" applyBorder="1" applyAlignment="1">
      <alignment horizontal="center"/>
    </xf>
    <xf numFmtId="0" fontId="37" fillId="0" borderId="0" xfId="0" applyFont="1" applyFill="1" applyBorder="1" applyAlignment="1">
      <alignment horizontal="center"/>
    </xf>
    <xf numFmtId="0" fontId="0" fillId="0" borderId="0" xfId="0" applyFill="1" applyBorder="1" applyAlignment="1">
      <alignment horizontal="left"/>
    </xf>
    <xf numFmtId="0" fontId="11" fillId="0" borderId="6" xfId="0" applyFont="1" applyBorder="1"/>
    <xf numFmtId="0" fontId="16" fillId="0" borderId="7" xfId="0" applyFont="1" applyBorder="1"/>
    <xf numFmtId="0" fontId="16" fillId="0" borderId="5" xfId="0" applyFont="1" applyBorder="1"/>
    <xf numFmtId="0" fontId="23" fillId="8" borderId="0" xfId="0" applyFont="1" applyFill="1"/>
    <xf numFmtId="0" fontId="0" fillId="8" borderId="1" xfId="0" applyFill="1" applyBorder="1" applyAlignment="1">
      <alignment horizontal="center"/>
    </xf>
    <xf numFmtId="0" fontId="0" fillId="8" borderId="0" xfId="0" applyFill="1" applyBorder="1" applyAlignment="1">
      <alignment horizontal="center"/>
    </xf>
    <xf numFmtId="0" fontId="0" fillId="8" borderId="0" xfId="0" applyFill="1"/>
    <xf numFmtId="0" fontId="17" fillId="5" borderId="8" xfId="0" applyFont="1" applyFill="1" applyBorder="1" applyAlignment="1">
      <alignment horizontal="center"/>
    </xf>
    <xf numFmtId="0" fontId="23" fillId="5" borderId="0" xfId="0" applyFont="1" applyFill="1"/>
    <xf numFmtId="0" fontId="16" fillId="5" borderId="8" xfId="0" applyFont="1" applyFill="1" applyBorder="1" applyAlignment="1">
      <alignment horizontal="center"/>
    </xf>
    <xf numFmtId="0" fontId="16" fillId="0" borderId="9" xfId="0" applyFont="1" applyBorder="1"/>
    <xf numFmtId="0" fontId="23" fillId="5" borderId="0" xfId="0" applyFont="1" applyFill="1" applyBorder="1"/>
    <xf numFmtId="0" fontId="2" fillId="5" borderId="0" xfId="0" applyFont="1" applyFill="1" applyBorder="1" applyAlignment="1">
      <alignment horizontal="center"/>
    </xf>
    <xf numFmtId="0" fontId="2" fillId="5" borderId="7" xfId="0" applyFont="1" applyFill="1" applyBorder="1"/>
    <xf numFmtId="0" fontId="16" fillId="0" borderId="6" xfId="0" applyFont="1" applyBorder="1"/>
    <xf numFmtId="0" fontId="22" fillId="0" borderId="0" xfId="1" applyFont="1" applyFill="1" applyAlignment="1" applyProtection="1"/>
    <xf numFmtId="0" fontId="13" fillId="0" borderId="0" xfId="0" applyFont="1" applyFill="1" applyProtection="1"/>
    <xf numFmtId="0" fontId="13" fillId="0" borderId="0" xfId="0" applyFont="1" applyFill="1" applyBorder="1"/>
    <xf numFmtId="0" fontId="22" fillId="0" borderId="0" xfId="0" applyFont="1" applyFill="1"/>
    <xf numFmtId="0" fontId="13" fillId="0" borderId="0" xfId="0" applyFont="1" applyFill="1" applyBorder="1" applyAlignment="1">
      <alignment horizontal="center"/>
    </xf>
    <xf numFmtId="0" fontId="14" fillId="0" borderId="0" xfId="1" applyFill="1" applyBorder="1" applyAlignment="1" applyProtection="1"/>
    <xf numFmtId="0" fontId="22" fillId="0" borderId="0" xfId="0" applyFont="1" applyFill="1" applyBorder="1" applyProtection="1"/>
    <xf numFmtId="0" fontId="26" fillId="0" borderId="0" xfId="0" applyFont="1" applyFill="1" applyBorder="1" applyProtection="1"/>
    <xf numFmtId="0" fontId="13" fillId="0" borderId="0" xfId="0" applyFont="1" applyFill="1" applyAlignment="1">
      <alignment vertical="center"/>
    </xf>
    <xf numFmtId="0" fontId="26" fillId="0" borderId="0" xfId="0" applyFont="1" applyFill="1"/>
    <xf numFmtId="0" fontId="33" fillId="0" borderId="0" xfId="0" applyFont="1"/>
    <xf numFmtId="0" fontId="1" fillId="3" borderId="0" xfId="0" applyFont="1" applyFill="1"/>
    <xf numFmtId="0" fontId="0" fillId="3" borderId="0" xfId="0" applyFont="1" applyFill="1"/>
    <xf numFmtId="0" fontId="10" fillId="3" borderId="0" xfId="0" applyFont="1" applyFill="1"/>
    <xf numFmtId="0" fontId="10" fillId="3" borderId="0" xfId="0" applyFont="1" applyFill="1" applyProtection="1"/>
    <xf numFmtId="0" fontId="10" fillId="0" borderId="0" xfId="0" applyFont="1" applyProtection="1"/>
    <xf numFmtId="0" fontId="0" fillId="3" borderId="1" xfId="0" applyFont="1" applyFill="1" applyBorder="1" applyAlignment="1" applyProtection="1">
      <alignment horizontal="center"/>
    </xf>
    <xf numFmtId="0" fontId="33" fillId="2" borderId="0" xfId="0" applyFont="1" applyFill="1" applyAlignment="1">
      <alignment horizontal="center"/>
    </xf>
    <xf numFmtId="0" fontId="33" fillId="0" borderId="0" xfId="0" applyNumberFormat="1" applyFont="1" applyFill="1" applyAlignment="1">
      <alignment horizontal="center"/>
    </xf>
    <xf numFmtId="0" fontId="33" fillId="0" borderId="0" xfId="0" applyNumberFormat="1" applyFont="1" applyFill="1" applyAlignment="1">
      <alignment horizontal="left"/>
    </xf>
    <xf numFmtId="0" fontId="41" fillId="0" borderId="0" xfId="0" applyFont="1" applyFill="1" applyAlignment="1">
      <alignment horizontal="right"/>
    </xf>
    <xf numFmtId="0" fontId="10" fillId="0" borderId="0" xfId="0" applyNumberFormat="1" applyFont="1" applyFill="1" applyAlignment="1">
      <alignment horizontal="center"/>
    </xf>
    <xf numFmtId="0" fontId="7" fillId="0" borderId="0" xfId="0" applyFont="1" applyFill="1"/>
    <xf numFmtId="0" fontId="1" fillId="0" borderId="0" xfId="0" applyFont="1" applyFill="1" applyAlignment="1">
      <alignment horizontal="right"/>
    </xf>
    <xf numFmtId="0" fontId="41" fillId="0" borderId="0" xfId="0" applyFont="1" applyFill="1"/>
    <xf numFmtId="0" fontId="13" fillId="0" borderId="0" xfId="0" applyFont="1" applyFill="1" applyAlignment="1">
      <alignment horizontal="center"/>
    </xf>
    <xf numFmtId="0" fontId="41" fillId="0" borderId="0" xfId="0" applyFont="1" applyFill="1" applyAlignment="1">
      <alignment horizontal="center"/>
    </xf>
    <xf numFmtId="0" fontId="0" fillId="0" borderId="0" xfId="0" applyFill="1" applyAlignment="1">
      <alignment horizontal="center"/>
    </xf>
    <xf numFmtId="0" fontId="17" fillId="0" borderId="0" xfId="0" applyFont="1" applyFill="1"/>
    <xf numFmtId="0" fontId="8" fillId="0" borderId="0" xfId="0" applyFont="1" applyFill="1"/>
    <xf numFmtId="0" fontId="8" fillId="0" borderId="0" xfId="0" applyFont="1" applyFill="1" applyAlignment="1">
      <alignment horizontal="center"/>
    </xf>
    <xf numFmtId="0" fontId="0" fillId="0" borderId="6" xfId="0" applyFont="1" applyFill="1" applyBorder="1"/>
    <xf numFmtId="164" fontId="12" fillId="0" borderId="7" xfId="0" applyNumberFormat="1" applyFont="1" applyFill="1" applyBorder="1" applyAlignment="1">
      <alignment horizontal="right"/>
    </xf>
    <xf numFmtId="164" fontId="12" fillId="0" borderId="5" xfId="0" applyNumberFormat="1" applyFont="1" applyFill="1" applyBorder="1" applyAlignment="1">
      <alignment horizontal="right"/>
    </xf>
    <xf numFmtId="0" fontId="36" fillId="0" borderId="1" xfId="0" applyFont="1" applyFill="1" applyBorder="1" applyAlignment="1" applyProtection="1">
      <alignment horizontal="center"/>
      <protection locked="0"/>
    </xf>
    <xf numFmtId="0" fontId="41" fillId="0" borderId="0" xfId="0" applyFont="1" applyFill="1" applyBorder="1"/>
    <xf numFmtId="0" fontId="41" fillId="0" borderId="0" xfId="0" applyFont="1" applyFill="1" applyAlignment="1">
      <alignment horizontal="left"/>
    </xf>
    <xf numFmtId="0" fontId="11" fillId="0" borderId="0" xfId="0" applyNumberFormat="1" applyFont="1" applyFill="1" applyAlignment="1">
      <alignment horizontal="center"/>
    </xf>
    <xf numFmtId="0" fontId="9" fillId="0" borderId="0" xfId="0" applyFont="1" applyFill="1" applyAlignment="1">
      <alignment horizontal="center"/>
    </xf>
    <xf numFmtId="0" fontId="11" fillId="0" borderId="0" xfId="0" applyNumberFormat="1" applyFont="1" applyFill="1" applyAlignment="1">
      <alignment horizontal="left"/>
    </xf>
    <xf numFmtId="0" fontId="10" fillId="0" borderId="0" xfId="0" applyFont="1" applyFill="1" applyAlignment="1">
      <alignment horizontal="center"/>
    </xf>
    <xf numFmtId="0" fontId="0" fillId="0" borderId="13" xfId="0" applyFill="1" applyBorder="1"/>
    <xf numFmtId="0" fontId="0" fillId="0" borderId="8" xfId="0" applyFont="1" applyFill="1" applyBorder="1"/>
    <xf numFmtId="0" fontId="10" fillId="0" borderId="8" xfId="0" applyFont="1" applyFill="1" applyBorder="1" applyProtection="1"/>
    <xf numFmtId="0" fontId="2" fillId="0" borderId="1" xfId="0" applyFont="1" applyFill="1" applyBorder="1" applyAlignment="1" applyProtection="1">
      <alignment horizontal="center"/>
      <protection locked="0"/>
    </xf>
    <xf numFmtId="0" fontId="2" fillId="0" borderId="0" xfId="0" applyFont="1" applyFill="1" applyAlignment="1">
      <alignment horizontal="right"/>
    </xf>
    <xf numFmtId="0" fontId="24" fillId="0" borderId="1" xfId="0" applyFont="1" applyFill="1" applyBorder="1" applyAlignment="1">
      <alignment horizontal="center"/>
    </xf>
    <xf numFmtId="0" fontId="0" fillId="0" borderId="0" xfId="0" applyFont="1" applyFill="1"/>
    <xf numFmtId="0" fontId="0" fillId="0" borderId="3" xfId="0" applyFill="1" applyBorder="1"/>
    <xf numFmtId="0" fontId="33" fillId="0" borderId="8" xfId="0" applyFont="1" applyFill="1" applyBorder="1"/>
    <xf numFmtId="0" fontId="27" fillId="0" borderId="0" xfId="0" applyFont="1" applyFill="1"/>
    <xf numFmtId="0" fontId="6" fillId="0" borderId="5" xfId="0" applyFont="1" applyFill="1" applyBorder="1" applyAlignment="1">
      <alignment horizontal="left"/>
    </xf>
    <xf numFmtId="0" fontId="2" fillId="0" borderId="1" xfId="0" applyFont="1" applyFill="1" applyBorder="1" applyAlignment="1">
      <alignment horizontal="center"/>
    </xf>
    <xf numFmtId="0" fontId="17" fillId="0" borderId="8" xfId="0" applyNumberFormat="1" applyFont="1" applyFill="1" applyBorder="1" applyAlignment="1">
      <alignment horizontal="left"/>
    </xf>
    <xf numFmtId="0" fontId="16" fillId="0" borderId="3" xfId="0" applyFont="1" applyFill="1" applyBorder="1"/>
    <xf numFmtId="0" fontId="0" fillId="0" borderId="0" xfId="0" applyFont="1" applyFill="1" applyProtection="1"/>
    <xf numFmtId="0" fontId="2" fillId="0" borderId="12" xfId="0" applyFont="1" applyFill="1" applyBorder="1"/>
    <xf numFmtId="0" fontId="11" fillId="0" borderId="0" xfId="0" applyFont="1" applyFill="1"/>
    <xf numFmtId="0" fontId="2" fillId="0" borderId="13" xfId="0" applyFont="1" applyFill="1" applyBorder="1" applyAlignment="1" applyProtection="1">
      <alignment horizontal="center"/>
      <protection locked="0"/>
    </xf>
    <xf numFmtId="0" fontId="2" fillId="0" borderId="10" xfId="0" applyFont="1" applyFill="1" applyBorder="1"/>
    <xf numFmtId="0" fontId="16" fillId="0" borderId="0" xfId="0" applyFont="1" applyFill="1" applyAlignment="1">
      <alignment horizontal="left"/>
    </xf>
    <xf numFmtId="0" fontId="12" fillId="0" borderId="0" xfId="0" applyFont="1" applyFill="1" applyBorder="1" applyAlignment="1" applyProtection="1">
      <alignment horizontal="left"/>
    </xf>
    <xf numFmtId="0" fontId="33" fillId="0" borderId="0" xfId="0" applyFont="1" applyFill="1"/>
    <xf numFmtId="0" fontId="0" fillId="0" borderId="1" xfId="0" applyFill="1" applyBorder="1" applyAlignment="1" applyProtection="1">
      <alignment horizontal="center"/>
      <protection locked="0"/>
    </xf>
    <xf numFmtId="0" fontId="0" fillId="0" borderId="0" xfId="0" applyFill="1" applyAlignment="1">
      <alignment horizontal="left"/>
    </xf>
    <xf numFmtId="0" fontId="24" fillId="0" borderId="5" xfId="0" applyFont="1" applyFill="1" applyBorder="1"/>
    <xf numFmtId="0" fontId="0" fillId="0" borderId="1" xfId="0" applyFill="1" applyBorder="1"/>
    <xf numFmtId="0" fontId="16" fillId="0" borderId="0" xfId="0" applyFont="1" applyFill="1" applyAlignment="1">
      <alignment horizontal="center"/>
    </xf>
    <xf numFmtId="0" fontId="11" fillId="0" borderId="10" xfId="0" applyNumberFormat="1" applyFont="1" applyFill="1" applyBorder="1" applyAlignment="1">
      <alignment horizontal="left"/>
    </xf>
    <xf numFmtId="0" fontId="11" fillId="0" borderId="0" xfId="0" applyNumberFormat="1" applyFont="1" applyFill="1" applyBorder="1" applyAlignment="1">
      <alignment horizontal="left"/>
    </xf>
    <xf numFmtId="0" fontId="37" fillId="0" borderId="8" xfId="0" applyFont="1" applyFill="1" applyBorder="1" applyAlignment="1">
      <alignment horizontal="center"/>
    </xf>
    <xf numFmtId="0" fontId="27" fillId="0" borderId="0" xfId="0" applyFont="1" applyFill="1" applyBorder="1"/>
    <xf numFmtId="0" fontId="37" fillId="0" borderId="9" xfId="0" applyFont="1" applyFill="1" applyBorder="1" applyAlignment="1">
      <alignment horizontal="center"/>
    </xf>
    <xf numFmtId="164" fontId="12" fillId="0" borderId="10" xfId="0" applyNumberFormat="1" applyFont="1" applyFill="1" applyBorder="1" applyAlignment="1">
      <alignment horizontal="right"/>
    </xf>
    <xf numFmtId="0" fontId="16" fillId="0" borderId="4" xfId="0" applyFont="1" applyFill="1" applyBorder="1"/>
    <xf numFmtId="0" fontId="0" fillId="0" borderId="4" xfId="0" applyFill="1" applyBorder="1" applyAlignment="1">
      <alignment horizontal="center"/>
    </xf>
    <xf numFmtId="0" fontId="27" fillId="0" borderId="4" xfId="0" applyFont="1" applyFill="1" applyBorder="1"/>
    <xf numFmtId="0" fontId="27" fillId="0" borderId="12" xfId="0" applyFont="1" applyFill="1" applyBorder="1"/>
    <xf numFmtId="0" fontId="16" fillId="0" borderId="18" xfId="0" applyFont="1" applyFill="1" applyBorder="1"/>
    <xf numFmtId="0" fontId="0" fillId="0" borderId="17" xfId="0" applyFill="1" applyBorder="1"/>
    <xf numFmtId="164" fontId="12" fillId="0" borderId="3" xfId="0" applyNumberFormat="1" applyFont="1" applyFill="1" applyBorder="1" applyAlignment="1">
      <alignment horizontal="right"/>
    </xf>
    <xf numFmtId="0" fontId="0" fillId="0" borderId="14" xfId="0" applyFill="1" applyBorder="1" applyAlignment="1">
      <alignment horizontal="center"/>
    </xf>
    <xf numFmtId="0" fontId="0" fillId="0" borderId="0" xfId="0" applyFont="1" applyFill="1" applyAlignment="1">
      <alignment horizontal="center"/>
    </xf>
    <xf numFmtId="49" fontId="4" fillId="0" borderId="1" xfId="0" applyNumberFormat="1" applyFont="1" applyFill="1" applyBorder="1" applyAlignment="1" applyProtection="1">
      <alignment horizontal="center"/>
      <protection locked="0"/>
    </xf>
    <xf numFmtId="0" fontId="0" fillId="0" borderId="0" xfId="0" applyFont="1" applyFill="1" applyAlignment="1">
      <alignment horizontal="right"/>
    </xf>
    <xf numFmtId="0" fontId="2" fillId="0" borderId="11" xfId="0" applyFont="1" applyFill="1" applyBorder="1" applyAlignment="1" applyProtection="1">
      <alignment horizontal="center"/>
      <protection locked="0"/>
    </xf>
    <xf numFmtId="0" fontId="0" fillId="0" borderId="2" xfId="0" applyFill="1" applyBorder="1"/>
    <xf numFmtId="0" fontId="0" fillId="0" borderId="9" xfId="0" applyFont="1" applyFill="1" applyBorder="1"/>
    <xf numFmtId="0" fontId="13" fillId="0" borderId="0" xfId="0" applyFont="1" applyFill="1" applyAlignment="1"/>
    <xf numFmtId="0" fontId="2" fillId="0" borderId="4" xfId="0" applyFont="1" applyFill="1" applyBorder="1"/>
    <xf numFmtId="0" fontId="0" fillId="0" borderId="18" xfId="0" applyFill="1" applyBorder="1"/>
    <xf numFmtId="0" fontId="33" fillId="0" borderId="6" xfId="0" applyFont="1" applyFill="1" applyBorder="1"/>
    <xf numFmtId="0" fontId="0" fillId="0" borderId="8" xfId="0" applyFill="1" applyBorder="1" applyProtection="1"/>
    <xf numFmtId="0" fontId="9" fillId="0" borderId="0" xfId="0" applyFont="1" applyFill="1" applyBorder="1" applyAlignment="1">
      <alignment horizontal="center"/>
    </xf>
    <xf numFmtId="0" fontId="14" fillId="0" borderId="0" xfId="1" applyFill="1" applyAlignment="1" applyProtection="1">
      <alignment horizontal="center"/>
    </xf>
    <xf numFmtId="0" fontId="22" fillId="0" borderId="0" xfId="0" applyFont="1" applyFill="1" applyBorder="1"/>
    <xf numFmtId="0" fontId="41" fillId="0" borderId="0" xfId="0" applyFont="1" applyFill="1" applyAlignment="1" applyProtection="1">
      <alignment horizontal="center"/>
    </xf>
    <xf numFmtId="0" fontId="41" fillId="0" borderId="0" xfId="0" applyFont="1" applyFill="1" applyAlignment="1" applyProtection="1">
      <alignment horizontal="left"/>
    </xf>
    <xf numFmtId="0" fontId="6" fillId="0" borderId="0" xfId="0" applyFont="1" applyFill="1" applyAlignment="1">
      <alignment horizontal="right"/>
    </xf>
    <xf numFmtId="0" fontId="0" fillId="0" borderId="1" xfId="0" applyFont="1" applyFill="1" applyBorder="1" applyAlignment="1" applyProtection="1">
      <alignment horizontal="center"/>
    </xf>
    <xf numFmtId="0" fontId="3" fillId="0" borderId="1" xfId="0" applyFont="1" applyFill="1" applyBorder="1" applyAlignment="1" applyProtection="1">
      <alignment horizontal="center"/>
    </xf>
    <xf numFmtId="0" fontId="0" fillId="0" borderId="0" xfId="0" applyFont="1" applyFill="1" applyBorder="1" applyProtection="1"/>
    <xf numFmtId="0" fontId="0" fillId="0" borderId="0" xfId="0" applyFont="1" applyFill="1" applyAlignment="1" applyProtection="1">
      <alignment horizontal="left"/>
    </xf>
    <xf numFmtId="0" fontId="5" fillId="0" borderId="1" xfId="0" applyFont="1" applyFill="1" applyBorder="1" applyAlignment="1" applyProtection="1">
      <alignment horizontal="center"/>
      <protection locked="0"/>
    </xf>
    <xf numFmtId="0" fontId="0" fillId="0" borderId="1" xfId="0" applyFont="1" applyFill="1" applyBorder="1" applyAlignment="1" applyProtection="1">
      <alignment horizontal="center" vertical="top" wrapText="1"/>
    </xf>
    <xf numFmtId="0" fontId="14" fillId="0" borderId="0" xfId="1" applyFill="1" applyAlignment="1" applyProtection="1">
      <alignment horizontal="left"/>
    </xf>
    <xf numFmtId="0" fontId="1" fillId="0" borderId="0" xfId="0" applyFont="1" applyFill="1" applyBorder="1" applyProtection="1"/>
    <xf numFmtId="0" fontId="5" fillId="0" borderId="0" xfId="0" applyFont="1" applyFill="1" applyBorder="1"/>
    <xf numFmtId="0" fontId="5" fillId="0" borderId="0" xfId="0" applyFont="1" applyFill="1" applyBorder="1" applyAlignment="1" applyProtection="1">
      <alignment horizontal="center"/>
    </xf>
    <xf numFmtId="0" fontId="27" fillId="0" borderId="0" xfId="0" applyFont="1" applyFill="1" applyAlignment="1">
      <alignment horizontal="center"/>
    </xf>
    <xf numFmtId="164" fontId="12" fillId="0" borderId="0" xfId="0" applyNumberFormat="1" applyFont="1" applyFill="1" applyBorder="1" applyAlignment="1">
      <alignment horizontal="right"/>
    </xf>
    <xf numFmtId="0" fontId="13" fillId="0" borderId="0" xfId="0" applyFont="1" applyFill="1" applyAlignment="1">
      <alignment horizontal="left"/>
    </xf>
    <xf numFmtId="0" fontId="34" fillId="0" borderId="0" xfId="0" applyFont="1" applyFill="1" applyProtection="1"/>
    <xf numFmtId="0" fontId="23" fillId="0" borderId="1" xfId="0" applyFont="1" applyFill="1" applyBorder="1" applyAlignment="1" applyProtection="1">
      <alignment horizontal="center"/>
      <protection locked="0"/>
    </xf>
    <xf numFmtId="0" fontId="42" fillId="0" borderId="0" xfId="0" applyFont="1" applyFill="1"/>
    <xf numFmtId="164" fontId="12" fillId="0" borderId="8" xfId="0" applyNumberFormat="1" applyFont="1" applyFill="1" applyBorder="1" applyAlignment="1">
      <alignment horizontal="right"/>
    </xf>
    <xf numFmtId="0" fontId="1" fillId="0" borderId="0" xfId="0" applyFont="1" applyFill="1" applyAlignment="1">
      <alignment horizontal="left"/>
    </xf>
    <xf numFmtId="0" fontId="0" fillId="0" borderId="0" xfId="0" applyFont="1" applyFill="1" applyAlignment="1">
      <alignment horizontal="left"/>
    </xf>
    <xf numFmtId="0" fontId="6" fillId="0" borderId="0" xfId="0" applyFont="1" applyFill="1" applyBorder="1" applyAlignment="1">
      <alignment horizontal="left"/>
    </xf>
    <xf numFmtId="0" fontId="4" fillId="0" borderId="0" xfId="0" applyFont="1" applyFill="1" applyBorder="1" applyAlignment="1" applyProtection="1">
      <alignment horizontal="center"/>
    </xf>
    <xf numFmtId="0" fontId="3" fillId="0" borderId="0" xfId="0" applyFont="1" applyFill="1" applyAlignment="1" applyProtection="1">
      <alignment horizontal="left"/>
    </xf>
    <xf numFmtId="0" fontId="25" fillId="0" borderId="5" xfId="0" applyFont="1" applyFill="1" applyBorder="1"/>
    <xf numFmtId="0" fontId="0" fillId="0" borderId="8" xfId="0" applyFill="1" applyBorder="1" applyAlignment="1">
      <alignment horizontal="center"/>
    </xf>
    <xf numFmtId="0" fontId="2" fillId="0" borderId="0" xfId="0" applyFont="1" applyFill="1" applyBorder="1" applyAlignment="1" applyProtection="1">
      <alignment horizontal="center" vertical="top" wrapText="1"/>
    </xf>
    <xf numFmtId="164" fontId="2" fillId="0" borderId="0" xfId="0" applyNumberFormat="1" applyFont="1" applyFill="1" applyAlignment="1">
      <alignment horizontal="left"/>
    </xf>
    <xf numFmtId="0" fontId="2" fillId="0" borderId="0" xfId="0" applyFont="1" applyFill="1" applyBorder="1" applyAlignment="1" applyProtection="1">
      <alignment horizontal="center"/>
    </xf>
    <xf numFmtId="0" fontId="0" fillId="0" borderId="0" xfId="0" applyFont="1" applyFill="1" applyBorder="1"/>
    <xf numFmtId="164" fontId="0" fillId="0" borderId="0" xfId="0" applyNumberFormat="1" applyFont="1" applyFill="1" applyAlignment="1">
      <alignment horizontal="left"/>
    </xf>
    <xf numFmtId="0" fontId="0" fillId="0" borderId="0" xfId="0" applyFill="1" applyBorder="1" applyAlignment="1" applyProtection="1"/>
    <xf numFmtId="0" fontId="24" fillId="0" borderId="0" xfId="0" applyFont="1" applyFill="1" applyAlignment="1">
      <alignment horizontal="left"/>
    </xf>
    <xf numFmtId="16" fontId="2" fillId="0" borderId="0" xfId="0" applyNumberFormat="1" applyFont="1" applyFill="1"/>
    <xf numFmtId="0" fontId="16" fillId="0" borderId="5" xfId="0" applyNumberFormat="1" applyFont="1" applyFill="1" applyBorder="1" applyAlignment="1">
      <alignment horizontal="left"/>
    </xf>
    <xf numFmtId="0" fontId="16" fillId="0" borderId="5" xfId="0" applyNumberFormat="1" applyFont="1" applyFill="1" applyBorder="1" applyAlignment="1">
      <alignment horizontal="center"/>
    </xf>
    <xf numFmtId="0" fontId="0" fillId="0" borderId="5" xfId="0" applyFill="1" applyBorder="1" applyAlignment="1">
      <alignment horizontal="left"/>
    </xf>
    <xf numFmtId="0" fontId="0" fillId="0" borderId="10" xfId="0" applyFill="1" applyBorder="1" applyAlignment="1">
      <alignment horizontal="left"/>
    </xf>
    <xf numFmtId="0" fontId="28" fillId="0" borderId="0" xfId="1" applyFont="1" applyFill="1" applyAlignment="1" applyProtection="1"/>
    <xf numFmtId="0" fontId="17" fillId="0" borderId="0" xfId="0" applyFont="1" applyFill="1" applyProtection="1"/>
    <xf numFmtId="0" fontId="16" fillId="0" borderId="0" xfId="0" applyFont="1" applyFill="1" applyProtection="1"/>
    <xf numFmtId="0" fontId="18" fillId="0" borderId="0" xfId="0" applyFont="1" applyFill="1" applyProtection="1"/>
    <xf numFmtId="0" fontId="7" fillId="0" borderId="0" xfId="0" applyFont="1" applyFill="1" applyProtection="1"/>
    <xf numFmtId="0" fontId="7" fillId="0" borderId="0" xfId="0" applyFont="1" applyFill="1" applyAlignment="1" applyProtection="1">
      <alignment horizontal="left"/>
    </xf>
    <xf numFmtId="0" fontId="0" fillId="0" borderId="0" xfId="0" applyFill="1" applyAlignment="1" applyProtection="1">
      <alignment horizontal="left" vertical="top" wrapText="1"/>
    </xf>
    <xf numFmtId="0" fontId="0" fillId="0" borderId="0" xfId="0" applyFill="1" applyAlignment="1">
      <alignment horizontal="left" vertical="top" wrapText="1"/>
    </xf>
    <xf numFmtId="0" fontId="4" fillId="0" borderId="0" xfId="0" applyFont="1" applyFill="1" applyBorder="1"/>
    <xf numFmtId="0" fontId="33" fillId="0" borderId="0" xfId="0" applyFont="1" applyFill="1" applyAlignment="1">
      <alignment horizontal="center"/>
    </xf>
    <xf numFmtId="0" fontId="0" fillId="9" borderId="0" xfId="0" applyFill="1" applyBorder="1" applyAlignment="1">
      <alignment horizontal="center"/>
    </xf>
    <xf numFmtId="0" fontId="0" fillId="9" borderId="0" xfId="0" applyFill="1"/>
    <xf numFmtId="0" fontId="9" fillId="0" borderId="0" xfId="0" applyFont="1" applyAlignment="1">
      <alignment horizontal="left"/>
    </xf>
    <xf numFmtId="0" fontId="0" fillId="0" borderId="12" xfId="0" applyFill="1" applyBorder="1" applyAlignment="1">
      <alignment horizontal="right"/>
    </xf>
    <xf numFmtId="0" fontId="3" fillId="0" borderId="0" xfId="0" applyFont="1" applyFill="1" applyAlignment="1">
      <alignment horizontal="center"/>
    </xf>
    <xf numFmtId="0" fontId="1" fillId="0" borderId="0" xfId="0" applyFont="1" applyFill="1" applyAlignment="1">
      <alignment vertical="center"/>
    </xf>
    <xf numFmtId="0" fontId="0" fillId="0" borderId="0" xfId="0" applyFont="1" applyFill="1" applyAlignment="1">
      <alignment vertical="center"/>
    </xf>
    <xf numFmtId="0" fontId="41" fillId="0" borderId="0" xfId="0" applyFont="1" applyFill="1" applyBorder="1" applyAlignment="1">
      <alignment horizontal="left"/>
    </xf>
    <xf numFmtId="0" fontId="0" fillId="0" borderId="0" xfId="0" applyFont="1" applyFill="1" applyBorder="1" applyAlignment="1">
      <alignment horizontal="right"/>
    </xf>
    <xf numFmtId="0" fontId="13" fillId="0" borderId="0" xfId="0" applyFont="1" applyFill="1" applyBorder="1" applyAlignment="1">
      <alignment horizontal="right"/>
    </xf>
    <xf numFmtId="0" fontId="41" fillId="0" borderId="0" xfId="0" applyFont="1" applyFill="1" applyProtection="1"/>
    <xf numFmtId="0" fontId="0" fillId="0" borderId="0" xfId="0" applyFont="1" applyFill="1" applyBorder="1" applyAlignment="1">
      <alignment horizontal="center"/>
    </xf>
    <xf numFmtId="0" fontId="2" fillId="9" borderId="1" xfId="0" applyFont="1" applyFill="1" applyBorder="1" applyAlignment="1">
      <alignment horizontal="center"/>
    </xf>
    <xf numFmtId="0" fontId="33" fillId="0" borderId="0" xfId="0" applyFont="1" applyFill="1" applyAlignment="1" applyProtection="1">
      <alignment horizontal="center"/>
    </xf>
    <xf numFmtId="0" fontId="10" fillId="0" borderId="0" xfId="0" applyFont="1" applyFill="1" applyAlignment="1" applyProtection="1">
      <alignment horizontal="center"/>
    </xf>
    <xf numFmtId="0" fontId="0" fillId="0" borderId="0" xfId="0" applyFont="1" applyFill="1" applyBorder="1" applyAlignment="1" applyProtection="1">
      <alignment horizontal="left"/>
    </xf>
    <xf numFmtId="0" fontId="38" fillId="0" borderId="1" xfId="0" applyFont="1" applyFill="1" applyBorder="1" applyAlignment="1" applyProtection="1">
      <alignment horizontal="center"/>
    </xf>
    <xf numFmtId="0" fontId="1" fillId="0" borderId="0" xfId="0" applyFont="1" applyFill="1" applyBorder="1" applyAlignment="1">
      <alignment horizontal="left"/>
    </xf>
    <xf numFmtId="0" fontId="0" fillId="0" borderId="0" xfId="0" applyFont="1" applyFill="1" applyBorder="1" applyAlignment="1">
      <alignment horizontal="left"/>
    </xf>
    <xf numFmtId="0" fontId="10" fillId="0" borderId="0" xfId="0" applyFont="1" applyFill="1"/>
    <xf numFmtId="0" fontId="3" fillId="0" borderId="0" xfId="0" applyFont="1" applyFill="1" applyBorder="1" applyAlignment="1" applyProtection="1">
      <alignment horizontal="left"/>
    </xf>
    <xf numFmtId="0" fontId="5" fillId="0" borderId="0" xfId="0" applyFont="1" applyFill="1" applyBorder="1" applyAlignment="1" applyProtection="1">
      <alignment horizontal="center"/>
      <protection locked="0"/>
    </xf>
    <xf numFmtId="0" fontId="34" fillId="7" borderId="0" xfId="0" applyFont="1" applyFill="1"/>
    <xf numFmtId="0" fontId="27" fillId="0" borderId="0" xfId="0" applyFont="1" applyAlignment="1">
      <alignment horizontal="left"/>
    </xf>
    <xf numFmtId="0" fontId="27" fillId="0" borderId="4" xfId="0" applyFont="1" applyBorder="1"/>
    <xf numFmtId="0" fontId="27" fillId="0" borderId="10" xfId="0" applyFont="1" applyBorder="1"/>
    <xf numFmtId="0" fontId="16" fillId="0" borderId="0" xfId="0" applyFont="1" applyAlignment="1">
      <alignment horizontal="left"/>
    </xf>
    <xf numFmtId="0" fontId="27" fillId="2" borderId="0" xfId="0" applyFont="1" applyFill="1"/>
    <xf numFmtId="0" fontId="6" fillId="0" borderId="0" xfId="0" applyFont="1" applyFill="1" applyAlignment="1">
      <alignment horizontal="center"/>
    </xf>
    <xf numFmtId="14" fontId="0" fillId="7" borderId="0" xfId="0" applyNumberFormat="1" applyFill="1" applyAlignment="1">
      <alignment horizontal="center"/>
    </xf>
    <xf numFmtId="0" fontId="33" fillId="10" borderId="0" xfId="0" applyNumberFormat="1" applyFont="1" applyFill="1" applyAlignment="1">
      <alignment horizontal="center"/>
    </xf>
    <xf numFmtId="0" fontId="33" fillId="0" borderId="19" xfId="0" applyFont="1" applyFill="1" applyBorder="1"/>
    <xf numFmtId="0" fontId="33" fillId="0" borderId="0" xfId="0" applyFont="1" applyFill="1" applyBorder="1"/>
    <xf numFmtId="0" fontId="33" fillId="0" borderId="12" xfId="0" applyFont="1" applyFill="1" applyBorder="1"/>
    <xf numFmtId="0" fontId="33" fillId="10" borderId="0" xfId="0" applyFont="1" applyFill="1" applyAlignment="1">
      <alignment horizontal="center"/>
    </xf>
    <xf numFmtId="0" fontId="2" fillId="10" borderId="0" xfId="0" applyFont="1" applyFill="1" applyProtection="1"/>
    <xf numFmtId="0" fontId="33" fillId="10" borderId="0" xfId="0" applyFont="1" applyFill="1" applyAlignment="1" applyProtection="1">
      <alignment horizontal="center"/>
    </xf>
    <xf numFmtId="0" fontId="0" fillId="10" borderId="0" xfId="0" applyFont="1" applyFill="1" applyProtection="1"/>
    <xf numFmtId="0" fontId="3" fillId="0" borderId="13" xfId="0" applyFont="1" applyFill="1" applyBorder="1" applyAlignment="1">
      <alignment horizontal="center" vertical="center" textRotation="90"/>
    </xf>
    <xf numFmtId="0" fontId="3" fillId="0" borderId="3" xfId="0" applyFont="1" applyFill="1" applyBorder="1" applyAlignment="1">
      <alignment horizontal="center" vertical="center" textRotation="90"/>
    </xf>
    <xf numFmtId="0" fontId="3" fillId="0" borderId="14" xfId="0" applyFont="1" applyFill="1" applyBorder="1" applyAlignment="1">
      <alignment horizontal="center" vertical="center" textRotation="90"/>
    </xf>
    <xf numFmtId="0" fontId="16" fillId="0" borderId="0" xfId="0" applyFont="1" applyAlignment="1">
      <alignment horizontal="left"/>
    </xf>
    <xf numFmtId="0" fontId="18" fillId="0" borderId="0" xfId="0" applyFont="1" applyAlignment="1">
      <alignment shrinkToFit="1"/>
    </xf>
    <xf numFmtId="0" fontId="0" fillId="0" borderId="0" xfId="0" applyAlignment="1">
      <alignment shrinkToFit="1"/>
    </xf>
    <xf numFmtId="0" fontId="40" fillId="0" borderId="0" xfId="0" applyFont="1" applyFill="1" applyAlignment="1">
      <alignment horizontal="center"/>
    </xf>
    <xf numFmtId="0" fontId="0" fillId="0" borderId="13"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14" xfId="0" applyFont="1" applyFill="1" applyBorder="1" applyAlignment="1" applyProtection="1">
      <alignment horizontal="center" vertical="center"/>
    </xf>
    <xf numFmtId="0" fontId="16" fillId="0" borderId="0" xfId="0" applyFont="1" applyAlignment="1">
      <alignment horizontal="left" shrinkToFit="1"/>
    </xf>
    <xf numFmtId="0" fontId="3" fillId="0" borderId="1" xfId="0" applyFont="1" applyFill="1" applyBorder="1" applyAlignment="1">
      <alignment horizontal="center" vertical="center" textRotation="90"/>
    </xf>
    <xf numFmtId="0" fontId="19" fillId="0" borderId="4" xfId="0" applyFont="1" applyFill="1" applyBorder="1" applyAlignment="1" applyProtection="1">
      <alignment horizontal="center"/>
      <protection locked="0"/>
    </xf>
    <xf numFmtId="0" fontId="11" fillId="0" borderId="8" xfId="0" applyFont="1" applyFill="1" applyBorder="1" applyAlignment="1">
      <alignment horizontal="center" wrapText="1"/>
    </xf>
    <xf numFmtId="0" fontId="11" fillId="0" borderId="5" xfId="0" applyFont="1" applyFill="1" applyBorder="1" applyAlignment="1">
      <alignment horizontal="center" wrapText="1"/>
    </xf>
    <xf numFmtId="0" fontId="1" fillId="3" borderId="13" xfId="0" applyFont="1" applyFill="1" applyBorder="1" applyAlignment="1">
      <alignment horizontal="center" vertical="center" textRotation="90"/>
    </xf>
    <xf numFmtId="0" fontId="1" fillId="3" borderId="3" xfId="0" applyFont="1" applyFill="1" applyBorder="1" applyAlignment="1">
      <alignment horizontal="center" vertical="center" textRotation="90"/>
    </xf>
    <xf numFmtId="0" fontId="1" fillId="3" borderId="14" xfId="0" applyFont="1" applyFill="1" applyBorder="1" applyAlignment="1">
      <alignment horizontal="center" vertical="center" textRotation="90"/>
    </xf>
    <xf numFmtId="0" fontId="0" fillId="0" borderId="0" xfId="0" applyAlignment="1" applyProtection="1">
      <alignment horizontal="left" vertical="top" wrapText="1"/>
    </xf>
    <xf numFmtId="0" fontId="40" fillId="0" borderId="0" xfId="0" applyFont="1" applyFill="1" applyBorder="1" applyAlignment="1">
      <alignment horizontal="center"/>
    </xf>
    <xf numFmtId="0" fontId="0" fillId="0" borderId="1" xfId="0" applyFont="1" applyFill="1" applyBorder="1" applyAlignment="1" applyProtection="1">
      <alignment horizontal="center" vertical="center"/>
    </xf>
    <xf numFmtId="0" fontId="0" fillId="3" borderId="1" xfId="0" applyFont="1" applyFill="1" applyBorder="1" applyAlignment="1" applyProtection="1">
      <alignment horizontal="center" vertical="center"/>
    </xf>
    <xf numFmtId="0" fontId="19" fillId="0" borderId="4" xfId="0" applyFont="1" applyFill="1" applyBorder="1" applyAlignment="1" applyProtection="1">
      <alignment horizontal="left"/>
      <protection locked="0"/>
    </xf>
    <xf numFmtId="0" fontId="17" fillId="2" borderId="0" xfId="0" applyFont="1" applyFill="1" applyAlignment="1">
      <alignment horizontal="center"/>
    </xf>
    <xf numFmtId="0" fontId="16" fillId="0" borderId="0" xfId="0" applyFont="1" applyAlignment="1">
      <alignment shrinkToFit="1"/>
    </xf>
    <xf numFmtId="0" fontId="16" fillId="0" borderId="0" xfId="0" applyFont="1" applyBorder="1" applyAlignment="1">
      <alignment horizontal="left" vertical="center" wrapText="1"/>
    </xf>
    <xf numFmtId="0" fontId="16" fillId="0" borderId="0" xfId="0" applyFont="1" applyBorder="1" applyAlignment="1">
      <alignment vertical="center" wrapText="1"/>
    </xf>
    <xf numFmtId="0" fontId="0" fillId="0" borderId="0" xfId="0" applyBorder="1" applyAlignment="1">
      <alignment wrapText="1"/>
    </xf>
  </cellXfs>
  <cellStyles count="2">
    <cellStyle name="Hyperlink" xfId="1" builtinId="8"/>
    <cellStyle name="Normal" xfId="0" builtinId="0"/>
  </cellStyles>
  <dxfs count="324">
    <dxf>
      <font>
        <color theme="0"/>
      </font>
      <fill>
        <patternFill>
          <bgColor theme="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bgColor theme="0"/>
        </patternFill>
      </fill>
    </dxf>
    <dxf>
      <fill>
        <patternFill>
          <bgColor rgb="FFFF0000"/>
        </patternFill>
      </fill>
    </dxf>
    <dxf>
      <fill>
        <patternFill>
          <bgColor rgb="FFFFFF00"/>
        </patternFill>
      </fill>
    </dxf>
    <dxf>
      <fill>
        <patternFill>
          <bgColor theme="0"/>
        </patternFill>
      </fill>
    </dxf>
    <dxf>
      <fill>
        <patternFill>
          <bgColor rgb="FFFF0000"/>
        </patternFill>
      </fill>
    </dxf>
    <dxf>
      <fill>
        <patternFill>
          <bgColor rgb="FFFFFF00"/>
        </patternFill>
      </fill>
    </dxf>
    <dxf>
      <fill>
        <patternFill>
          <bgColor theme="0"/>
        </patternFill>
      </fill>
    </dxf>
    <dxf>
      <fill>
        <patternFill>
          <bgColor rgb="FFFF0000"/>
        </patternFill>
      </fill>
    </dxf>
    <dxf>
      <font>
        <color rgb="FF00B0F0"/>
      </font>
    </dxf>
    <dxf>
      <font>
        <color theme="0" tint="-0.24994659260841701"/>
      </font>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tint="-0.24994659260841701"/>
      </font>
    </dxf>
    <dxf>
      <font>
        <color theme="0"/>
      </font>
      <fill>
        <patternFill>
          <bgColor theme="0"/>
        </patternFill>
      </fill>
    </dxf>
    <dxf>
      <font>
        <color rgb="FF00B0F0"/>
      </font>
    </dxf>
    <dxf>
      <font>
        <color theme="0" tint="-0.24994659260841701"/>
      </font>
    </dxf>
    <dxf>
      <fill>
        <patternFill>
          <bgColor rgb="FFFF0000"/>
        </patternFill>
      </fill>
    </dxf>
    <dxf>
      <font>
        <color theme="0" tint="-0.24994659260841701"/>
      </font>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ont>
        <color theme="0" tint="-0.24994659260841701"/>
      </font>
    </dxf>
    <dxf>
      <fill>
        <patternFill>
          <bgColor rgb="FFFFFF00"/>
        </patternFill>
      </fill>
    </dxf>
    <dxf>
      <fill>
        <patternFill patternType="none">
          <bgColor auto="1"/>
        </patternFill>
      </fill>
    </dxf>
    <dxf>
      <fill>
        <patternFill>
          <bgColor rgb="FFFF0000"/>
        </patternFill>
      </fill>
    </dxf>
    <dxf>
      <font>
        <color theme="0" tint="-0.24994659260841701"/>
      </font>
    </dxf>
    <dxf>
      <font>
        <color theme="0" tint="-0.24994659260841701"/>
      </font>
    </dxf>
    <dxf>
      <font>
        <color rgb="FF00B050"/>
      </font>
    </dxf>
    <dxf>
      <font>
        <color rgb="FF00B050"/>
      </font>
    </dxf>
    <dxf>
      <font>
        <color theme="0" tint="-0.24994659260841701"/>
      </font>
    </dxf>
    <dxf>
      <fill>
        <patternFill>
          <bgColor rgb="FFFF0000"/>
        </patternFill>
      </fill>
    </dxf>
    <dxf>
      <fill>
        <patternFill>
          <bgColor rgb="FFFFFF00"/>
        </patternFill>
      </fill>
    </dxf>
    <dxf>
      <fill>
        <patternFill patternType="none">
          <bgColor auto="1"/>
        </patternFill>
      </fill>
    </dxf>
    <dxf>
      <fill>
        <patternFill>
          <bgColor rgb="FFFF0000"/>
        </patternFill>
      </fill>
    </dxf>
    <dxf>
      <font>
        <color rgb="FF00B050"/>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rgb="FF00B050"/>
      </font>
    </dxf>
    <dxf>
      <fill>
        <patternFill>
          <bgColor rgb="FFFF0000"/>
        </patternFill>
      </fill>
    </dxf>
    <dxf>
      <font>
        <color theme="0" tint="-0.24994659260841701"/>
      </font>
    </dxf>
    <dxf>
      <fill>
        <patternFill patternType="solid">
          <bgColor rgb="FFFFFF00"/>
        </patternFill>
      </fill>
    </dxf>
    <dxf>
      <fill>
        <patternFill>
          <bgColor rgb="FFFFFF00"/>
        </patternFill>
      </fill>
    </dxf>
    <dxf>
      <fill>
        <patternFill patternType="solid">
          <bgColor rgb="FFFFFF00"/>
        </patternFill>
      </fill>
    </dxf>
    <dxf>
      <font>
        <color rgb="FF00B050"/>
      </font>
    </dxf>
    <dxf>
      <fill>
        <patternFill>
          <bgColor rgb="FFFFFF00"/>
        </patternFill>
      </fill>
    </dxf>
    <dxf>
      <fill>
        <patternFill patternType="none">
          <bgColor auto="1"/>
        </patternFill>
      </fill>
    </dxf>
    <dxf>
      <font>
        <color theme="0" tint="-0.24994659260841701"/>
      </font>
    </dxf>
    <dxf>
      <fill>
        <patternFill>
          <bgColor rgb="FFFF0000"/>
        </patternFill>
      </fill>
    </dxf>
    <dxf>
      <font>
        <color theme="0" tint="-0.24994659260841701"/>
      </font>
    </dxf>
    <dxf>
      <font>
        <color theme="0" tint="-0.24994659260841701"/>
      </font>
    </dxf>
    <dxf>
      <fill>
        <patternFill>
          <bgColor rgb="FFFF0000"/>
        </patternFill>
      </fill>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ill>
        <patternFill>
          <bgColor rgb="FFFF0000"/>
        </patternFill>
      </fill>
    </dxf>
    <dxf>
      <fill>
        <patternFill>
          <bgColor rgb="FFFF0000"/>
        </patternFill>
      </fill>
    </dxf>
    <dxf>
      <font>
        <color theme="0" tint="-0.1499679555650502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ill>
        <patternFill>
          <bgColor rgb="FFFF0000"/>
        </patternFill>
      </fill>
    </dxf>
    <dxf>
      <fill>
        <patternFill>
          <bgColor rgb="FFFFFF00"/>
        </patternFill>
      </fill>
    </dxf>
    <dxf>
      <fill>
        <patternFill>
          <bgColor rgb="FFFFFF00"/>
        </patternFill>
      </fill>
    </dxf>
    <dxf>
      <font>
        <color theme="0" tint="-0.24994659260841701"/>
      </font>
    </dxf>
    <dxf>
      <font>
        <color theme="0" tint="-0.24994659260841701"/>
      </font>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ont>
        <color theme="0" tint="-0.24994659260841701"/>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bgColor theme="0"/>
        </patternFill>
      </fill>
    </dxf>
    <dxf>
      <fill>
        <patternFill>
          <bgColor rgb="FFFF0000"/>
        </patternFill>
      </fill>
    </dxf>
    <dxf>
      <fill>
        <patternFill>
          <bgColor rgb="FFFFFF00"/>
        </patternFill>
      </fill>
    </dxf>
    <dxf>
      <fill>
        <patternFill>
          <bgColor theme="0"/>
        </patternFill>
      </fill>
    </dxf>
    <dxf>
      <fill>
        <patternFill>
          <bgColor rgb="FFFF0000"/>
        </patternFill>
      </fill>
    </dxf>
    <dxf>
      <font>
        <color theme="0" tint="-0.24994659260841701"/>
      </font>
    </dxf>
    <dxf>
      <fill>
        <patternFill>
          <bgColor rgb="FFFF0000"/>
        </patternFill>
      </fill>
    </dxf>
    <dxf>
      <fill>
        <patternFill>
          <bgColor rgb="FFFFFF00"/>
        </patternFill>
      </fill>
    </dxf>
    <dxf>
      <fill>
        <patternFill>
          <bgColor theme="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1"/>
      </font>
    </dxf>
    <dxf>
      <font>
        <color auto="1"/>
      </font>
    </dxf>
    <dxf>
      <font>
        <color auto="1"/>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0000"/>
        </patternFill>
      </fill>
    </dxf>
    <dxf>
      <font>
        <color theme="0" tint="-0.24994659260841701"/>
      </font>
    </dxf>
    <dxf>
      <font>
        <color theme="0" tint="-0.24994659260841701"/>
      </font>
    </dxf>
    <dxf>
      <font>
        <color auto="1"/>
      </font>
      <fill>
        <patternFill>
          <bgColor rgb="FFFFFF0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rgb="FF00B0F0"/>
      </font>
    </dxf>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font>
      <fill>
        <patternFill>
          <bgColor theme="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font>
      <fill>
        <patternFill>
          <bgColor theme="0"/>
        </patternFill>
      </fill>
    </dxf>
    <dxf>
      <fill>
        <patternFill>
          <bgColor rgb="FFFFFF00"/>
        </patternFill>
      </fill>
    </dxf>
    <dxf>
      <fill>
        <patternFill patternType="none">
          <bgColor auto="1"/>
        </patternFill>
      </fill>
    </dxf>
    <dxf>
      <fill>
        <patternFill>
          <bgColor rgb="FFFF0000"/>
        </patternFill>
      </fill>
    </dxf>
    <dxf>
      <font>
        <color theme="0" tint="-0.24994659260841701"/>
      </font>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FF00"/>
        </patternFill>
      </fill>
    </dxf>
    <dxf>
      <fill>
        <patternFill patternType="solid">
          <bgColor rgb="FFFFFF00"/>
        </patternFill>
      </fill>
    </dxf>
    <dxf>
      <font>
        <color rgb="FF00B050"/>
      </font>
    </dxf>
    <dxf>
      <fill>
        <patternFill>
          <bgColor rgb="FFFFFF00"/>
        </patternFill>
      </fill>
    </dxf>
    <dxf>
      <fill>
        <patternFill patternType="none">
          <bgColor auto="1"/>
        </patternFill>
      </fill>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ill>
        <patternFill>
          <bgColor rgb="FFFF0000"/>
        </patternFill>
      </fill>
    </dxf>
    <dxf>
      <fill>
        <patternFill>
          <bgColor rgb="FFFF0000"/>
        </patternFill>
      </fill>
    </dxf>
    <dxf>
      <font>
        <color theme="0" tint="-0.1499679555650502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FF00"/>
        </patternFill>
      </fill>
    </dxf>
    <dxf>
      <fill>
        <patternFill>
          <bgColor rgb="FFFFFF00"/>
        </patternFill>
      </fill>
    </dxf>
    <dxf>
      <font>
        <color rgb="FF00B05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microsoft.com/office/2006/relationships/vbaProject" Target="vbaProject.bin"/></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jpg"/><Relationship Id="rId26" Type="http://schemas.openxmlformats.org/officeDocument/2006/relationships/image" Target="../media/image28.png"/><Relationship Id="rId39" Type="http://schemas.openxmlformats.org/officeDocument/2006/relationships/image" Target="../media/image41.png"/><Relationship Id="rId3" Type="http://schemas.openxmlformats.org/officeDocument/2006/relationships/image" Target="../media/image5.png"/><Relationship Id="rId21" Type="http://schemas.openxmlformats.org/officeDocument/2006/relationships/image" Target="../media/image23.png"/><Relationship Id="rId34" Type="http://schemas.openxmlformats.org/officeDocument/2006/relationships/image" Target="../media/image36.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2" Type="http://schemas.openxmlformats.org/officeDocument/2006/relationships/image" Target="../media/image4.png"/><Relationship Id="rId16" Type="http://schemas.openxmlformats.org/officeDocument/2006/relationships/image" Target="../media/image18.jp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jpe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jp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16</xdr:col>
      <xdr:colOff>579121</xdr:colOff>
      <xdr:row>21</xdr:row>
      <xdr:rowOff>171451</xdr:rowOff>
    </xdr:from>
    <xdr:to>
      <xdr:col>18</xdr:col>
      <xdr:colOff>520709</xdr:colOff>
      <xdr:row>28</xdr:row>
      <xdr:rowOff>114300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85021" y="4080511"/>
          <a:ext cx="1191268" cy="1223009"/>
        </a:xfrm>
        <a:prstGeom prst="rect">
          <a:avLst/>
        </a:prstGeom>
      </xdr:spPr>
    </xdr:pic>
    <xdr:clientData/>
  </xdr:twoCellAnchor>
  <xdr:twoCellAnchor editAs="oneCell">
    <xdr:from>
      <xdr:col>2</xdr:col>
      <xdr:colOff>0</xdr:colOff>
      <xdr:row>74</xdr:row>
      <xdr:rowOff>0</xdr:rowOff>
    </xdr:from>
    <xdr:to>
      <xdr:col>2</xdr:col>
      <xdr:colOff>1028571</xdr:colOff>
      <xdr:row>75</xdr:row>
      <xdr:rowOff>133310</xdr:rowOff>
    </xdr:to>
    <xdr:pic macro="[0]!ClearPage">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350" y="12801600"/>
          <a:ext cx="1028571" cy="323810"/>
        </a:xfrm>
        <a:prstGeom prst="rect">
          <a:avLst/>
        </a:prstGeom>
      </xdr:spPr>
    </xdr:pic>
    <xdr:clientData/>
  </xdr:twoCellAnchor>
  <xdr:twoCellAnchor>
    <xdr:from>
      <xdr:col>15</xdr:col>
      <xdr:colOff>596900</xdr:colOff>
      <xdr:row>25</xdr:row>
      <xdr:rowOff>68580</xdr:rowOff>
    </xdr:from>
    <xdr:to>
      <xdr:col>18</xdr:col>
      <xdr:colOff>160020</xdr:colOff>
      <xdr:row>27</xdr:row>
      <xdr:rowOff>95250</xdr:rowOff>
    </xdr:to>
    <xdr:cxnSp macro="">
      <xdr:nvCxnSpPr>
        <xdr:cNvPr id="42" name="Straight Arrow Connector 41"/>
        <xdr:cNvCxnSpPr/>
      </xdr:nvCxnSpPr>
      <xdr:spPr>
        <a:xfrm flipV="1">
          <a:off x="9085580" y="4709160"/>
          <a:ext cx="1430020" cy="39243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527050</xdr:colOff>
      <xdr:row>25</xdr:row>
      <xdr:rowOff>38100</xdr:rowOff>
    </xdr:from>
    <xdr:to>
      <xdr:col>17</xdr:col>
      <xdr:colOff>236220</xdr:colOff>
      <xdr:row>26</xdr:row>
      <xdr:rowOff>107952</xdr:rowOff>
    </xdr:to>
    <xdr:cxnSp macro="">
      <xdr:nvCxnSpPr>
        <xdr:cNvPr id="44" name="Straight Arrow Connector 43"/>
        <xdr:cNvCxnSpPr/>
      </xdr:nvCxnSpPr>
      <xdr:spPr>
        <a:xfrm flipV="1">
          <a:off x="9015730" y="4678680"/>
          <a:ext cx="951230" cy="252732"/>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45720</xdr:colOff>
      <xdr:row>23</xdr:row>
      <xdr:rowOff>121920</xdr:rowOff>
    </xdr:from>
    <xdr:to>
      <xdr:col>18</xdr:col>
      <xdr:colOff>144780</xdr:colOff>
      <xdr:row>25</xdr:row>
      <xdr:rowOff>99062</xdr:rowOff>
    </xdr:to>
    <xdr:cxnSp macro="">
      <xdr:nvCxnSpPr>
        <xdr:cNvPr id="47" name="Straight Arrow Connector 46"/>
        <xdr:cNvCxnSpPr/>
      </xdr:nvCxnSpPr>
      <xdr:spPr>
        <a:xfrm flipV="1">
          <a:off x="9151620" y="4396740"/>
          <a:ext cx="1348740" cy="342902"/>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571500</xdr:colOff>
      <xdr:row>23</xdr:row>
      <xdr:rowOff>106680</xdr:rowOff>
    </xdr:from>
    <xdr:to>
      <xdr:col>17</xdr:col>
      <xdr:colOff>213360</xdr:colOff>
      <xdr:row>24</xdr:row>
      <xdr:rowOff>104775</xdr:rowOff>
    </xdr:to>
    <xdr:cxnSp macro="">
      <xdr:nvCxnSpPr>
        <xdr:cNvPr id="49" name="Straight Arrow Connector 48"/>
        <xdr:cNvCxnSpPr/>
      </xdr:nvCxnSpPr>
      <xdr:spPr>
        <a:xfrm flipV="1">
          <a:off x="9060180" y="4381500"/>
          <a:ext cx="883920" cy="180975"/>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736</xdr:row>
      <xdr:rowOff>0</xdr:rowOff>
    </xdr:from>
    <xdr:to>
      <xdr:col>17</xdr:col>
      <xdr:colOff>104776</xdr:colOff>
      <xdr:row>746</xdr:row>
      <xdr:rowOff>19050</xdr:rowOff>
    </xdr:to>
    <xdr:sp macro="" textlink="">
      <xdr:nvSpPr>
        <xdr:cNvPr id="1025" name="AutoShape 1" descr="http://media.ludwig-drums.com/Ludwig/2013_Ludwig_Catalog_AV8147/_12_Snare_Drums/LOW/Maple/LS462.jpg"/>
        <xdr:cNvSpPr>
          <a:spLocks noChangeAspect="1" noChangeArrowheads="1"/>
        </xdr:cNvSpPr>
      </xdr:nvSpPr>
      <xdr:spPr bwMode="auto">
        <a:xfrm>
          <a:off x="7648575" y="141693900"/>
          <a:ext cx="1924050" cy="1924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xdr:colOff>
      <xdr:row>22</xdr:row>
      <xdr:rowOff>28576</xdr:rowOff>
    </xdr:from>
    <xdr:to>
      <xdr:col>18</xdr:col>
      <xdr:colOff>549284</xdr:colOff>
      <xdr:row>28</xdr:row>
      <xdr:rowOff>133350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8251" y="12439651"/>
          <a:ext cx="1158883" cy="1247774"/>
        </a:xfrm>
        <a:prstGeom prst="rect">
          <a:avLst/>
        </a:prstGeom>
      </xdr:spPr>
    </xdr:pic>
    <xdr:clientData/>
  </xdr:twoCellAnchor>
  <xdr:twoCellAnchor editAs="oneCell">
    <xdr:from>
      <xdr:col>2</xdr:col>
      <xdr:colOff>0</xdr:colOff>
      <xdr:row>70</xdr:row>
      <xdr:rowOff>38100</xdr:rowOff>
    </xdr:from>
    <xdr:to>
      <xdr:col>2</xdr:col>
      <xdr:colOff>1028571</xdr:colOff>
      <xdr:row>71</xdr:row>
      <xdr:rowOff>161885</xdr:rowOff>
    </xdr:to>
    <xdr:pic macro="[0]!ClearPageLegacy">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350" y="12839700"/>
          <a:ext cx="1028571" cy="323810"/>
        </a:xfrm>
        <a:prstGeom prst="rect">
          <a:avLst/>
        </a:prstGeom>
      </xdr:spPr>
    </xdr:pic>
    <xdr:clientData/>
  </xdr:twoCellAnchor>
  <xdr:twoCellAnchor>
    <xdr:from>
      <xdr:col>15</xdr:col>
      <xdr:colOff>596900</xdr:colOff>
      <xdr:row>23</xdr:row>
      <xdr:rowOff>114300</xdr:rowOff>
    </xdr:from>
    <xdr:to>
      <xdr:col>17</xdr:col>
      <xdr:colOff>279400</xdr:colOff>
      <xdr:row>25</xdr:row>
      <xdr:rowOff>101600</xdr:rowOff>
    </xdr:to>
    <xdr:cxnSp macro="">
      <xdr:nvCxnSpPr>
        <xdr:cNvPr id="42" name="Straight Arrow Connector 41"/>
        <xdr:cNvCxnSpPr/>
      </xdr:nvCxnSpPr>
      <xdr:spPr>
        <a:xfrm flipV="1">
          <a:off x="8267700" y="12757150"/>
          <a:ext cx="895350" cy="38100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31750</xdr:colOff>
      <xdr:row>23</xdr:row>
      <xdr:rowOff>133350</xdr:rowOff>
    </xdr:from>
    <xdr:to>
      <xdr:col>18</xdr:col>
      <xdr:colOff>215900</xdr:colOff>
      <xdr:row>26</xdr:row>
      <xdr:rowOff>101601</xdr:rowOff>
    </xdr:to>
    <xdr:cxnSp macro="">
      <xdr:nvCxnSpPr>
        <xdr:cNvPr id="44" name="Straight Arrow Connector 43"/>
        <xdr:cNvCxnSpPr/>
      </xdr:nvCxnSpPr>
      <xdr:spPr>
        <a:xfrm flipV="1">
          <a:off x="8312150" y="12776200"/>
          <a:ext cx="1397000" cy="552451"/>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533400</xdr:colOff>
      <xdr:row>25</xdr:row>
      <xdr:rowOff>76200</xdr:rowOff>
    </xdr:from>
    <xdr:to>
      <xdr:col>17</xdr:col>
      <xdr:colOff>273050</xdr:colOff>
      <xdr:row>27</xdr:row>
      <xdr:rowOff>95250</xdr:rowOff>
    </xdr:to>
    <xdr:cxnSp macro="">
      <xdr:nvCxnSpPr>
        <xdr:cNvPr id="46" name="Straight Arrow Connector 45"/>
        <xdr:cNvCxnSpPr/>
      </xdr:nvCxnSpPr>
      <xdr:spPr>
        <a:xfrm flipV="1">
          <a:off x="8204200" y="13112750"/>
          <a:ext cx="952500" cy="40005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596900</xdr:colOff>
      <xdr:row>25</xdr:row>
      <xdr:rowOff>69850</xdr:rowOff>
    </xdr:from>
    <xdr:to>
      <xdr:col>18</xdr:col>
      <xdr:colOff>234950</xdr:colOff>
      <xdr:row>28</xdr:row>
      <xdr:rowOff>95250</xdr:rowOff>
    </xdr:to>
    <xdr:cxnSp macro="">
      <xdr:nvCxnSpPr>
        <xdr:cNvPr id="48" name="Straight Arrow Connector 47"/>
        <xdr:cNvCxnSpPr/>
      </xdr:nvCxnSpPr>
      <xdr:spPr>
        <a:xfrm flipV="1">
          <a:off x="8267700" y="13106400"/>
          <a:ext cx="1460500" cy="59690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41</xdr:col>
      <xdr:colOff>114300</xdr:colOff>
      <xdr:row>1</xdr:row>
      <xdr:rowOff>47625</xdr:rowOff>
    </xdr:from>
    <xdr:to>
      <xdr:col>45</xdr:col>
      <xdr:colOff>18788</xdr:colOff>
      <xdr:row>9</xdr:row>
      <xdr:rowOff>95013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107900" y="238125"/>
          <a:ext cx="2342888" cy="1799988"/>
        </a:xfrm>
        <a:prstGeom prst="rect">
          <a:avLst/>
        </a:prstGeom>
      </xdr:spPr>
    </xdr:pic>
    <xdr:clientData/>
  </xdr:twoCellAnchor>
  <xdr:twoCellAnchor editAs="oneCell">
    <xdr:from>
      <xdr:col>41</xdr:col>
      <xdr:colOff>285750</xdr:colOff>
      <xdr:row>17</xdr:row>
      <xdr:rowOff>81506</xdr:rowOff>
    </xdr:from>
    <xdr:to>
      <xdr:col>44</xdr:col>
      <xdr:colOff>466725</xdr:colOff>
      <xdr:row>26</xdr:row>
      <xdr:rowOff>190282</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279350" y="3548606"/>
          <a:ext cx="2009775" cy="1823276"/>
        </a:xfrm>
        <a:prstGeom prst="rect">
          <a:avLst/>
        </a:prstGeom>
      </xdr:spPr>
    </xdr:pic>
    <xdr:clientData/>
  </xdr:twoCellAnchor>
  <xdr:twoCellAnchor editAs="oneCell">
    <xdr:from>
      <xdr:col>31</xdr:col>
      <xdr:colOff>266701</xdr:colOff>
      <xdr:row>1</xdr:row>
      <xdr:rowOff>28575</xdr:rowOff>
    </xdr:from>
    <xdr:to>
      <xdr:col>35</xdr:col>
      <xdr:colOff>171177</xdr:colOff>
      <xdr:row>17</xdr:row>
      <xdr:rowOff>94832</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164301" y="219075"/>
          <a:ext cx="2342876" cy="3342857"/>
        </a:xfrm>
        <a:prstGeom prst="rect">
          <a:avLst/>
        </a:prstGeom>
      </xdr:spPr>
    </xdr:pic>
    <xdr:clientData/>
  </xdr:twoCellAnchor>
  <xdr:twoCellAnchor editAs="oneCell">
    <xdr:from>
      <xdr:col>4</xdr:col>
      <xdr:colOff>371476</xdr:colOff>
      <xdr:row>37</xdr:row>
      <xdr:rowOff>95250</xdr:rowOff>
    </xdr:from>
    <xdr:to>
      <xdr:col>8</xdr:col>
      <xdr:colOff>509328</xdr:colOff>
      <xdr:row>59</xdr:row>
      <xdr:rowOff>152400</xdr:rowOff>
    </xdr:to>
    <xdr:pic>
      <xdr:nvPicPr>
        <xdr:cNvPr id="10"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09876" y="7343775"/>
          <a:ext cx="2576252" cy="4248150"/>
        </a:xfrm>
        <a:prstGeom prst="rect">
          <a:avLst/>
        </a:prstGeom>
      </xdr:spPr>
    </xdr:pic>
    <xdr:clientData/>
  </xdr:twoCellAnchor>
  <xdr:twoCellAnchor editAs="oneCell">
    <xdr:from>
      <xdr:col>23</xdr:col>
      <xdr:colOff>84365</xdr:colOff>
      <xdr:row>68</xdr:row>
      <xdr:rowOff>131990</xdr:rowOff>
    </xdr:from>
    <xdr:to>
      <xdr:col>26</xdr:col>
      <xdr:colOff>296636</xdr:colOff>
      <xdr:row>85</xdr:row>
      <xdr:rowOff>164647</xdr:rowOff>
    </xdr:to>
    <xdr:pic>
      <xdr:nvPicPr>
        <xdr:cNvPr id="12" name="Picture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167758" y="13453383"/>
          <a:ext cx="2049235" cy="3407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87087</xdr:colOff>
      <xdr:row>70</xdr:row>
      <xdr:rowOff>65317</xdr:rowOff>
    </xdr:from>
    <xdr:to>
      <xdr:col>12</xdr:col>
      <xdr:colOff>1362</xdr:colOff>
      <xdr:row>87</xdr:row>
      <xdr:rowOff>29362</xdr:rowOff>
    </xdr:to>
    <xdr:pic>
      <xdr:nvPicPr>
        <xdr:cNvPr id="13" name="Picture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85658" y="13849353"/>
          <a:ext cx="2363561" cy="3256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419099</xdr:colOff>
      <xdr:row>71</xdr:row>
      <xdr:rowOff>151039</xdr:rowOff>
    </xdr:from>
    <xdr:to>
      <xdr:col>21</xdr:col>
      <xdr:colOff>352425</xdr:colOff>
      <xdr:row>86</xdr:row>
      <xdr:rowOff>151037</xdr:rowOff>
    </xdr:to>
    <xdr:pic>
      <xdr:nvPicPr>
        <xdr:cNvPr id="14" name="Picture 1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79278" y="14125575"/>
          <a:ext cx="4831897" cy="2911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534762</xdr:colOff>
      <xdr:row>69</xdr:row>
      <xdr:rowOff>140153</xdr:rowOff>
    </xdr:from>
    <xdr:to>
      <xdr:col>5</xdr:col>
      <xdr:colOff>131990</xdr:colOff>
      <xdr:row>87</xdr:row>
      <xdr:rowOff>121102</xdr:rowOff>
    </xdr:to>
    <xdr:pic>
      <xdr:nvPicPr>
        <xdr:cNvPr id="15" name="Picture 1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4762" y="13733689"/>
          <a:ext cx="2658835" cy="3464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561975</xdr:colOff>
      <xdr:row>109</xdr:row>
      <xdr:rowOff>0</xdr:rowOff>
    </xdr:from>
    <xdr:to>
      <xdr:col>5</xdr:col>
      <xdr:colOff>561589</xdr:colOff>
      <xdr:row>131</xdr:row>
      <xdr:rowOff>37572</xdr:rowOff>
    </xdr:to>
    <xdr:pic>
      <xdr:nvPicPr>
        <xdr:cNvPr id="16" name="Picture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61975" y="21212175"/>
          <a:ext cx="3047614" cy="4228572"/>
        </a:xfrm>
        <a:prstGeom prst="rect">
          <a:avLst/>
        </a:prstGeom>
      </xdr:spPr>
    </xdr:pic>
    <xdr:clientData/>
  </xdr:twoCellAnchor>
  <xdr:twoCellAnchor editAs="oneCell">
    <xdr:from>
      <xdr:col>1</xdr:col>
      <xdr:colOff>38100</xdr:colOff>
      <xdr:row>147</xdr:row>
      <xdr:rowOff>0</xdr:rowOff>
    </xdr:from>
    <xdr:to>
      <xdr:col>3</xdr:col>
      <xdr:colOff>92526</xdr:colOff>
      <xdr:row>168</xdr:row>
      <xdr:rowOff>28575</xdr:rowOff>
    </xdr:to>
    <xdr:pic>
      <xdr:nvPicPr>
        <xdr:cNvPr id="19" name="Picture 1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28498800"/>
          <a:ext cx="1273626" cy="4029075"/>
        </a:xfrm>
        <a:prstGeom prst="rect">
          <a:avLst/>
        </a:prstGeom>
      </xdr:spPr>
    </xdr:pic>
    <xdr:clientData/>
  </xdr:twoCellAnchor>
  <xdr:twoCellAnchor editAs="oneCell">
    <xdr:from>
      <xdr:col>3</xdr:col>
      <xdr:colOff>485775</xdr:colOff>
      <xdr:row>146</xdr:row>
      <xdr:rowOff>171451</xdr:rowOff>
    </xdr:from>
    <xdr:to>
      <xdr:col>6</xdr:col>
      <xdr:colOff>95250</xdr:colOff>
      <xdr:row>168</xdr:row>
      <xdr:rowOff>1</xdr:rowOff>
    </xdr:to>
    <xdr:pic>
      <xdr:nvPicPr>
        <xdr:cNvPr id="20" name="Picture 1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314575" y="28479751"/>
          <a:ext cx="1438275" cy="4019550"/>
        </a:xfrm>
        <a:prstGeom prst="rect">
          <a:avLst/>
        </a:prstGeom>
      </xdr:spPr>
    </xdr:pic>
    <xdr:clientData/>
  </xdr:twoCellAnchor>
  <xdr:twoCellAnchor editAs="oneCell">
    <xdr:from>
      <xdr:col>12</xdr:col>
      <xdr:colOff>114299</xdr:colOff>
      <xdr:row>148</xdr:row>
      <xdr:rowOff>38099</xdr:rowOff>
    </xdr:from>
    <xdr:to>
      <xdr:col>15</xdr:col>
      <xdr:colOff>448057</xdr:colOff>
      <xdr:row>167</xdr:row>
      <xdr:rowOff>19050</xdr:rowOff>
    </xdr:to>
    <xdr:pic>
      <xdr:nvPicPr>
        <xdr:cNvPr id="21" name="Picture 2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429499" y="28727399"/>
          <a:ext cx="2162558" cy="3600451"/>
        </a:xfrm>
        <a:prstGeom prst="rect">
          <a:avLst/>
        </a:prstGeom>
      </xdr:spPr>
    </xdr:pic>
    <xdr:clientData/>
  </xdr:twoCellAnchor>
  <xdr:twoCellAnchor editAs="oneCell">
    <xdr:from>
      <xdr:col>6</xdr:col>
      <xdr:colOff>96612</xdr:colOff>
      <xdr:row>148</xdr:row>
      <xdr:rowOff>0</xdr:rowOff>
    </xdr:from>
    <xdr:to>
      <xdr:col>11</xdr:col>
      <xdr:colOff>175481</xdr:colOff>
      <xdr:row>167</xdr:row>
      <xdr:rowOff>161925</xdr:rowOff>
    </xdr:to>
    <xdr:pic>
      <xdr:nvPicPr>
        <xdr:cNvPr id="22" name="Picture 2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770541" y="28942393"/>
          <a:ext cx="3140476" cy="3781425"/>
        </a:xfrm>
        <a:prstGeom prst="rect">
          <a:avLst/>
        </a:prstGeom>
      </xdr:spPr>
    </xdr:pic>
    <xdr:clientData/>
  </xdr:twoCellAnchor>
  <xdr:twoCellAnchor editAs="oneCell">
    <xdr:from>
      <xdr:col>9</xdr:col>
      <xdr:colOff>85725</xdr:colOff>
      <xdr:row>178</xdr:row>
      <xdr:rowOff>28575</xdr:rowOff>
    </xdr:from>
    <xdr:to>
      <xdr:col>16</xdr:col>
      <xdr:colOff>409575</xdr:colOff>
      <xdr:row>189</xdr:row>
      <xdr:rowOff>139806</xdr:rowOff>
    </xdr:to>
    <xdr:pic>
      <xdr:nvPicPr>
        <xdr:cNvPr id="23" name="Picture 2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933950" y="96364425"/>
          <a:ext cx="4333875" cy="2206731"/>
        </a:xfrm>
        <a:prstGeom prst="rect">
          <a:avLst/>
        </a:prstGeom>
      </xdr:spPr>
    </xdr:pic>
    <xdr:clientData/>
  </xdr:twoCellAnchor>
  <xdr:twoCellAnchor editAs="oneCell">
    <xdr:from>
      <xdr:col>1</xdr:col>
      <xdr:colOff>1</xdr:colOff>
      <xdr:row>178</xdr:row>
      <xdr:rowOff>0</xdr:rowOff>
    </xdr:from>
    <xdr:to>
      <xdr:col>7</xdr:col>
      <xdr:colOff>47626</xdr:colOff>
      <xdr:row>190</xdr:row>
      <xdr:rowOff>24620</xdr:rowOff>
    </xdr:to>
    <xdr:pic>
      <xdr:nvPicPr>
        <xdr:cNvPr id="24" name="Picture 2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19076" y="96335850"/>
          <a:ext cx="4076700" cy="2310620"/>
        </a:xfrm>
        <a:prstGeom prst="rect">
          <a:avLst/>
        </a:prstGeom>
      </xdr:spPr>
    </xdr:pic>
    <xdr:clientData/>
  </xdr:twoCellAnchor>
  <xdr:twoCellAnchor editAs="oneCell">
    <xdr:from>
      <xdr:col>0</xdr:col>
      <xdr:colOff>27517</xdr:colOff>
      <xdr:row>213</xdr:row>
      <xdr:rowOff>79371</xdr:rowOff>
    </xdr:from>
    <xdr:to>
      <xdr:col>6</xdr:col>
      <xdr:colOff>541867</xdr:colOff>
      <xdr:row>227</xdr:row>
      <xdr:rowOff>174621</xdr:rowOff>
    </xdr:to>
    <xdr:pic>
      <xdr:nvPicPr>
        <xdr:cNvPr id="25" name="Picture 24"/>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7517" y="41502538"/>
          <a:ext cx="4197350" cy="2762250"/>
        </a:xfrm>
        <a:prstGeom prst="rect">
          <a:avLst/>
        </a:prstGeom>
      </xdr:spPr>
    </xdr:pic>
    <xdr:clientData/>
  </xdr:twoCellAnchor>
  <xdr:twoCellAnchor editAs="oneCell">
    <xdr:from>
      <xdr:col>7</xdr:col>
      <xdr:colOff>55086</xdr:colOff>
      <xdr:row>212</xdr:row>
      <xdr:rowOff>156633</xdr:rowOff>
    </xdr:from>
    <xdr:to>
      <xdr:col>13</xdr:col>
      <xdr:colOff>583142</xdr:colOff>
      <xdr:row>226</xdr:row>
      <xdr:rowOff>89959</xdr:rowOff>
    </xdr:to>
    <xdr:pic>
      <xdr:nvPicPr>
        <xdr:cNvPr id="26" name="Picture 2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351919" y="41463383"/>
          <a:ext cx="4211056" cy="2600326"/>
        </a:xfrm>
        <a:prstGeom prst="rect">
          <a:avLst/>
        </a:prstGeom>
      </xdr:spPr>
    </xdr:pic>
    <xdr:clientData/>
  </xdr:twoCellAnchor>
  <xdr:twoCellAnchor editAs="oneCell">
    <xdr:from>
      <xdr:col>6</xdr:col>
      <xdr:colOff>509013</xdr:colOff>
      <xdr:row>228</xdr:row>
      <xdr:rowOff>169335</xdr:rowOff>
    </xdr:from>
    <xdr:to>
      <xdr:col>14</xdr:col>
      <xdr:colOff>144992</xdr:colOff>
      <xdr:row>242</xdr:row>
      <xdr:rowOff>121708</xdr:rowOff>
    </xdr:to>
    <xdr:pic>
      <xdr:nvPicPr>
        <xdr:cNvPr id="27" name="Picture 26"/>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192013" y="44524085"/>
          <a:ext cx="4546646" cy="2619373"/>
        </a:xfrm>
        <a:prstGeom prst="rect">
          <a:avLst/>
        </a:prstGeom>
      </xdr:spPr>
    </xdr:pic>
    <xdr:clientData/>
  </xdr:twoCellAnchor>
  <xdr:twoCellAnchor editAs="oneCell">
    <xdr:from>
      <xdr:col>1</xdr:col>
      <xdr:colOff>180974</xdr:colOff>
      <xdr:row>199</xdr:row>
      <xdr:rowOff>66675</xdr:rowOff>
    </xdr:from>
    <xdr:to>
      <xdr:col>5</xdr:col>
      <xdr:colOff>133349</xdr:colOff>
      <xdr:row>205</xdr:row>
      <xdr:rowOff>142722</xdr:rowOff>
    </xdr:to>
    <xdr:pic>
      <xdr:nvPicPr>
        <xdr:cNvPr id="28" name="Picture 27"/>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790574" y="38642925"/>
          <a:ext cx="2390775" cy="1219047"/>
        </a:xfrm>
        <a:prstGeom prst="rect">
          <a:avLst/>
        </a:prstGeom>
      </xdr:spPr>
    </xdr:pic>
    <xdr:clientData/>
  </xdr:twoCellAnchor>
  <xdr:twoCellAnchor editAs="oneCell">
    <xdr:from>
      <xdr:col>7</xdr:col>
      <xdr:colOff>47625</xdr:colOff>
      <xdr:row>199</xdr:row>
      <xdr:rowOff>114300</xdr:rowOff>
    </xdr:from>
    <xdr:to>
      <xdr:col>12</xdr:col>
      <xdr:colOff>161531</xdr:colOff>
      <xdr:row>204</xdr:row>
      <xdr:rowOff>152271</xdr:rowOff>
    </xdr:to>
    <xdr:pic>
      <xdr:nvPicPr>
        <xdr:cNvPr id="29" name="Picture 28"/>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314825" y="38690550"/>
          <a:ext cx="3161906" cy="990471"/>
        </a:xfrm>
        <a:prstGeom prst="rect">
          <a:avLst/>
        </a:prstGeom>
      </xdr:spPr>
    </xdr:pic>
    <xdr:clientData/>
  </xdr:twoCellAnchor>
  <xdr:twoCellAnchor editAs="oneCell">
    <xdr:from>
      <xdr:col>13</xdr:col>
      <xdr:colOff>504825</xdr:colOff>
      <xdr:row>197</xdr:row>
      <xdr:rowOff>85725</xdr:rowOff>
    </xdr:from>
    <xdr:to>
      <xdr:col>18</xdr:col>
      <xdr:colOff>466439</xdr:colOff>
      <xdr:row>208</xdr:row>
      <xdr:rowOff>114023</xdr:rowOff>
    </xdr:to>
    <xdr:pic>
      <xdr:nvPicPr>
        <xdr:cNvPr id="30" name="Picture 29"/>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429625" y="38233350"/>
          <a:ext cx="3009614" cy="2209522"/>
        </a:xfrm>
        <a:prstGeom prst="rect">
          <a:avLst/>
        </a:prstGeom>
      </xdr:spPr>
    </xdr:pic>
    <xdr:clientData/>
  </xdr:twoCellAnchor>
  <xdr:twoCellAnchor editAs="oneCell">
    <xdr:from>
      <xdr:col>14</xdr:col>
      <xdr:colOff>105833</xdr:colOff>
      <xdr:row>214</xdr:row>
      <xdr:rowOff>185210</xdr:rowOff>
    </xdr:from>
    <xdr:to>
      <xdr:col>20</xdr:col>
      <xdr:colOff>448733</xdr:colOff>
      <xdr:row>228</xdr:row>
      <xdr:rowOff>184734</xdr:rowOff>
    </xdr:to>
    <xdr:pic>
      <xdr:nvPicPr>
        <xdr:cNvPr id="31" name="Picture 30"/>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699500" y="41872960"/>
          <a:ext cx="4025900" cy="2666524"/>
        </a:xfrm>
        <a:prstGeom prst="rect">
          <a:avLst/>
        </a:prstGeom>
      </xdr:spPr>
    </xdr:pic>
    <xdr:clientData/>
  </xdr:twoCellAnchor>
  <xdr:twoCellAnchor editAs="oneCell">
    <xdr:from>
      <xdr:col>22</xdr:col>
      <xdr:colOff>85725</xdr:colOff>
      <xdr:row>200</xdr:row>
      <xdr:rowOff>19050</xdr:rowOff>
    </xdr:from>
    <xdr:to>
      <xdr:col>25</xdr:col>
      <xdr:colOff>577701</xdr:colOff>
      <xdr:row>209</xdr:row>
      <xdr:rowOff>95250</xdr:rowOff>
    </xdr:to>
    <xdr:pic>
      <xdr:nvPicPr>
        <xdr:cNvPr id="32" name="Picture 3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3496925" y="38785800"/>
          <a:ext cx="2320776" cy="1800225"/>
        </a:xfrm>
        <a:prstGeom prst="rect">
          <a:avLst/>
        </a:prstGeom>
      </xdr:spPr>
    </xdr:pic>
    <xdr:clientData/>
  </xdr:twoCellAnchor>
  <xdr:twoCellAnchor editAs="oneCell">
    <xdr:from>
      <xdr:col>23</xdr:col>
      <xdr:colOff>0</xdr:colOff>
      <xdr:row>214</xdr:row>
      <xdr:rowOff>0</xdr:rowOff>
    </xdr:from>
    <xdr:to>
      <xdr:col>26</xdr:col>
      <xdr:colOff>104775</xdr:colOff>
      <xdr:row>223</xdr:row>
      <xdr:rowOff>133350</xdr:rowOff>
    </xdr:to>
    <xdr:sp macro="" textlink="">
      <xdr:nvSpPr>
        <xdr:cNvPr id="33" name="AutoShape 1" descr="http://media.ludwig-drums.com/Ludwig/2013_Ludwig_Catalog_AV8147/_12_Snare_Drums/LOW/Maple/LS462.jpg"/>
        <xdr:cNvSpPr>
          <a:spLocks noChangeAspect="1" noChangeArrowheads="1"/>
        </xdr:cNvSpPr>
      </xdr:nvSpPr>
      <xdr:spPr bwMode="auto">
        <a:xfrm>
          <a:off x="7648575" y="141789150"/>
          <a:ext cx="1924050" cy="1924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21</xdr:col>
      <xdr:colOff>419101</xdr:colOff>
      <xdr:row>219</xdr:row>
      <xdr:rowOff>76201</xdr:rowOff>
    </xdr:from>
    <xdr:to>
      <xdr:col>27</xdr:col>
      <xdr:colOff>114301</xdr:colOff>
      <xdr:row>231</xdr:row>
      <xdr:rowOff>104775</xdr:rowOff>
    </xdr:to>
    <xdr:pic>
      <xdr:nvPicPr>
        <xdr:cNvPr id="34" name="Picture 33"/>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3220701" y="42491026"/>
          <a:ext cx="3352800" cy="2314574"/>
        </a:xfrm>
        <a:prstGeom prst="rect">
          <a:avLst/>
        </a:prstGeom>
      </xdr:spPr>
    </xdr:pic>
    <xdr:clientData/>
  </xdr:twoCellAnchor>
  <xdr:twoCellAnchor editAs="oneCell">
    <xdr:from>
      <xdr:col>17</xdr:col>
      <xdr:colOff>295275</xdr:colOff>
      <xdr:row>0</xdr:row>
      <xdr:rowOff>142874</xdr:rowOff>
    </xdr:from>
    <xdr:to>
      <xdr:col>19</xdr:col>
      <xdr:colOff>514350</xdr:colOff>
      <xdr:row>23</xdr:row>
      <xdr:rowOff>107378</xdr:rowOff>
    </xdr:to>
    <xdr:pic>
      <xdr:nvPicPr>
        <xdr:cNvPr id="35" name="Picture 34"/>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658475" y="142874"/>
          <a:ext cx="1438275" cy="4574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76200</xdr:colOff>
      <xdr:row>0</xdr:row>
      <xdr:rowOff>133350</xdr:rowOff>
    </xdr:from>
    <xdr:to>
      <xdr:col>25</xdr:col>
      <xdr:colOff>95250</xdr:colOff>
      <xdr:row>22</xdr:row>
      <xdr:rowOff>174078</xdr:rowOff>
    </xdr:to>
    <xdr:pic>
      <xdr:nvPicPr>
        <xdr:cNvPr id="36" name="Picture 35"/>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487400" y="133350"/>
          <a:ext cx="1847850" cy="4460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171450</xdr:colOff>
      <xdr:row>0</xdr:row>
      <xdr:rowOff>76200</xdr:rowOff>
    </xdr:from>
    <xdr:to>
      <xdr:col>39</xdr:col>
      <xdr:colOff>552449</xdr:colOff>
      <xdr:row>24</xdr:row>
      <xdr:rowOff>183333</xdr:rowOff>
    </xdr:to>
    <xdr:pic>
      <xdr:nvPicPr>
        <xdr:cNvPr id="37" name="Picture 36"/>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2117050" y="76200"/>
          <a:ext cx="2209799" cy="4907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257176</xdr:colOff>
      <xdr:row>2</xdr:row>
      <xdr:rowOff>19050</xdr:rowOff>
    </xdr:from>
    <xdr:to>
      <xdr:col>4</xdr:col>
      <xdr:colOff>219076</xdr:colOff>
      <xdr:row>25</xdr:row>
      <xdr:rowOff>154227</xdr:rowOff>
    </xdr:to>
    <xdr:pic>
      <xdr:nvPicPr>
        <xdr:cNvPr id="38" name="Picture 37"/>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57176" y="474133"/>
          <a:ext cx="2417233" cy="4664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247650</xdr:colOff>
      <xdr:row>0</xdr:row>
      <xdr:rowOff>142875</xdr:rowOff>
    </xdr:from>
    <xdr:to>
      <xdr:col>7</xdr:col>
      <xdr:colOff>207613</xdr:colOff>
      <xdr:row>25</xdr:row>
      <xdr:rowOff>171450</xdr:rowOff>
    </xdr:to>
    <xdr:pic>
      <xdr:nvPicPr>
        <xdr:cNvPr id="39" name="Picture 38"/>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295650" y="142875"/>
          <a:ext cx="1179163" cy="501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523875</xdr:colOff>
      <xdr:row>0</xdr:row>
      <xdr:rowOff>85725</xdr:rowOff>
    </xdr:from>
    <xdr:to>
      <xdr:col>15</xdr:col>
      <xdr:colOff>228600</xdr:colOff>
      <xdr:row>26</xdr:row>
      <xdr:rowOff>76144</xdr:rowOff>
    </xdr:to>
    <xdr:pic>
      <xdr:nvPicPr>
        <xdr:cNvPr id="40" name="Picture 39"/>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400675" y="85725"/>
          <a:ext cx="3971925" cy="5172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34</xdr:row>
      <xdr:rowOff>206124</xdr:rowOff>
    </xdr:from>
    <xdr:to>
      <xdr:col>3</xdr:col>
      <xdr:colOff>215977</xdr:colOff>
      <xdr:row>61</xdr:row>
      <xdr:rowOff>34019</xdr:rowOff>
    </xdr:to>
    <xdr:pic>
      <xdr:nvPicPr>
        <xdr:cNvPr id="41" name="Picture 40"/>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85800" y="6930774"/>
          <a:ext cx="1358977" cy="4985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238125</xdr:colOff>
      <xdr:row>0</xdr:row>
      <xdr:rowOff>47625</xdr:rowOff>
    </xdr:from>
    <xdr:to>
      <xdr:col>29</xdr:col>
      <xdr:colOff>104774</xdr:colOff>
      <xdr:row>26</xdr:row>
      <xdr:rowOff>188062</xdr:rowOff>
    </xdr:to>
    <xdr:pic>
      <xdr:nvPicPr>
        <xdr:cNvPr id="42" name="Picture 41"/>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6087725" y="47625"/>
          <a:ext cx="1695449" cy="532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107</xdr:row>
      <xdr:rowOff>95250</xdr:rowOff>
    </xdr:from>
    <xdr:to>
      <xdr:col>13</xdr:col>
      <xdr:colOff>459921</xdr:colOff>
      <xdr:row>131</xdr:row>
      <xdr:rowOff>166006</xdr:rowOff>
    </xdr:to>
    <xdr:pic>
      <xdr:nvPicPr>
        <xdr:cNvPr id="5" name="Picture 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667250" y="21063857"/>
          <a:ext cx="3752850" cy="4724400"/>
        </a:xfrm>
        <a:prstGeom prst="rect">
          <a:avLst/>
        </a:prstGeom>
      </xdr:spPr>
    </xdr:pic>
    <xdr:clientData/>
  </xdr:twoCellAnchor>
  <xdr:twoCellAnchor editAs="oneCell">
    <xdr:from>
      <xdr:col>14</xdr:col>
      <xdr:colOff>312964</xdr:colOff>
      <xdr:row>107</xdr:row>
      <xdr:rowOff>95250</xdr:rowOff>
    </xdr:from>
    <xdr:to>
      <xdr:col>21</xdr:col>
      <xdr:colOff>608239</xdr:colOff>
      <xdr:row>130</xdr:row>
      <xdr:rowOff>118381</xdr:rowOff>
    </xdr:to>
    <xdr:pic>
      <xdr:nvPicPr>
        <xdr:cNvPr id="6" name="Picture 5"/>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8885464" y="21063857"/>
          <a:ext cx="4581525" cy="4486275"/>
        </a:xfrm>
        <a:prstGeom prst="rect">
          <a:avLst/>
        </a:prstGeom>
      </xdr:spPr>
    </xdr:pic>
    <xdr:clientData/>
  </xdr:twoCellAnchor>
  <xdr:twoCellAnchor editAs="oneCell">
    <xdr:from>
      <xdr:col>1</xdr:col>
      <xdr:colOff>63500</xdr:colOff>
      <xdr:row>249</xdr:row>
      <xdr:rowOff>137584</xdr:rowOff>
    </xdr:from>
    <xdr:to>
      <xdr:col>4</xdr:col>
      <xdr:colOff>187325</xdr:colOff>
      <xdr:row>274</xdr:row>
      <xdr:rowOff>16934</xdr:rowOff>
    </xdr:to>
    <xdr:pic>
      <xdr:nvPicPr>
        <xdr:cNvPr id="43" name="Picture 42"/>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77333" y="49635834"/>
          <a:ext cx="1965325" cy="464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529167</xdr:colOff>
      <xdr:row>250</xdr:row>
      <xdr:rowOff>42333</xdr:rowOff>
    </xdr:from>
    <xdr:to>
      <xdr:col>15</xdr:col>
      <xdr:colOff>20109</xdr:colOff>
      <xdr:row>266</xdr:row>
      <xdr:rowOff>55033</xdr:rowOff>
    </xdr:to>
    <xdr:pic>
      <xdr:nvPicPr>
        <xdr:cNvPr id="44" name="Picture 43"/>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439834" y="49784000"/>
          <a:ext cx="3787775" cy="306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465667</xdr:colOff>
      <xdr:row>71</xdr:row>
      <xdr:rowOff>63500</xdr:rowOff>
    </xdr:from>
    <xdr:to>
      <xdr:col>37</xdr:col>
      <xdr:colOff>284156</xdr:colOff>
      <xdr:row>87</xdr:row>
      <xdr:rowOff>104774</xdr:rowOff>
    </xdr:to>
    <xdr:pic>
      <xdr:nvPicPr>
        <xdr:cNvPr id="45" name="Picture 44"/>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7039167" y="13991167"/>
          <a:ext cx="5956822" cy="3142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444500</xdr:colOff>
      <xdr:row>35</xdr:row>
      <xdr:rowOff>63500</xdr:rowOff>
    </xdr:from>
    <xdr:to>
      <xdr:col>20</xdr:col>
      <xdr:colOff>433916</xdr:colOff>
      <xdr:row>62</xdr:row>
      <xdr:rowOff>3817</xdr:rowOff>
    </xdr:to>
    <xdr:pic>
      <xdr:nvPicPr>
        <xdr:cNvPr id="46" name="Picture 45"/>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0265833" y="7048500"/>
          <a:ext cx="2444750" cy="5136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42333</xdr:colOff>
      <xdr:row>33</xdr:row>
      <xdr:rowOff>169333</xdr:rowOff>
    </xdr:from>
    <xdr:to>
      <xdr:col>13</xdr:col>
      <xdr:colOff>211667</xdr:colOff>
      <xdr:row>63</xdr:row>
      <xdr:rowOff>18351</xdr:rowOff>
    </xdr:to>
    <xdr:pic>
      <xdr:nvPicPr>
        <xdr:cNvPr id="47" name="Picture 46"/>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794500" y="6699250"/>
          <a:ext cx="1397000" cy="5743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397985</xdr:colOff>
      <xdr:row>107</xdr:row>
      <xdr:rowOff>144000</xdr:rowOff>
    </xdr:from>
    <xdr:to>
      <xdr:col>27</xdr:col>
      <xdr:colOff>321785</xdr:colOff>
      <xdr:row>130</xdr:row>
      <xdr:rowOff>172787</xdr:rowOff>
    </xdr:to>
    <xdr:pic>
      <xdr:nvPicPr>
        <xdr:cNvPr id="48" name="Picture 47"/>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3809185" y="20768800"/>
          <a:ext cx="2971800" cy="4397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T\Programming\Documentation\Configurator\CPT\CPT_COMP_DRUM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 Map"/>
      <sheetName val="Sales - Variables"/>
      <sheetName val="the Particulars"/>
      <sheetName val="4_1_17"/>
      <sheetName val="Parent"/>
      <sheetName val="SHELL"/>
      <sheetName val="TYPE"/>
      <sheetName val="SIZE"/>
      <sheetName val="FINISH"/>
      <sheetName val="New Finishes"/>
      <sheetName val="Finishes by Mgr"/>
      <sheetName val="LUGS"/>
      <sheetName val="PLATING"/>
      <sheetName val="TOM HOLDER"/>
      <sheetName val="SPURS"/>
      <sheetName val="SHELLMNT"/>
      <sheetName val="HOOPS"/>
      <sheetName val="Accent"/>
      <sheetName val="Screws"/>
      <sheetName val="Claws"/>
      <sheetName val="SCREWS (old)"/>
      <sheetName val="Keyrod Change"/>
      <sheetName val="LEGS"/>
      <sheetName val="TONECNTRL"/>
      <sheetName val="dblSngl"/>
      <sheetName val="TomBRKT"/>
      <sheetName val="THROWOFF"/>
      <sheetName val="BUTT"/>
      <sheetName val="dieCAST"/>
      <sheetName val="BATTER"/>
      <sheetName val="RESO"/>
      <sheetName val="Remo"/>
      <sheetName val="BADGES"/>
      <sheetName val="Gaskets"/>
      <sheetName val="Packaging"/>
      <sheetName val="Match SI"/>
      <sheetName val="Where Used"/>
      <sheetName val="Finish Steps Master"/>
      <sheetName val="Panel Cut"/>
      <sheetName val="Size Dependen Ops"/>
      <sheetName val="Shell Making"/>
      <sheetName val="Cut Shell"/>
      <sheetName val="Split Snare"/>
      <sheetName val="Install Glue Ring"/>
      <sheetName val="Trim Shell"/>
      <sheetName val="Shape Edges"/>
      <sheetName val="Repair"/>
      <sheetName val="Scrape Inside"/>
      <sheetName val="In Out Sand"/>
      <sheetName val="Seal Sand Inside"/>
      <sheetName val="Spray Lac Inside"/>
      <sheetName val="Snare Beds"/>
      <sheetName val="White Wood Sand"/>
      <sheetName val="Apply Color"/>
      <sheetName val="Mask Shell"/>
      <sheetName val="Spray Insulator (new)"/>
      <sheetName val="Urethane Tie Coat"/>
      <sheetName val="Scuff Sands"/>
      <sheetName val="Apply  Burst"/>
      <sheetName val="Spray"/>
      <sheetName val="UV Cure"/>
      <sheetName val="Pearlescence"/>
      <sheetName val="Sand Sealer"/>
      <sheetName val="Final Finish"/>
      <sheetName val="UV Seal Outside"/>
      <sheetName val="Spray Urethane"/>
      <sheetName val="Buff Shell"/>
      <sheetName val="Cut Apply Pearl"/>
      <sheetName val="Light Cure"/>
      <sheetName val="Bottom Edge"/>
      <sheetName val="Inlaid Hoops"/>
      <sheetName val="Lug Drill"/>
      <sheetName val="Accessory Drill"/>
      <sheetName val="Drill Tom Holder"/>
      <sheetName val="Drill Spurs"/>
      <sheetName val="Drill Shellmnt"/>
      <sheetName val="Drill FT Legs"/>
      <sheetName val="Drill Tom Brkt"/>
      <sheetName val="Drill Throwoff"/>
      <sheetName val="Drill Tone Control"/>
      <sheetName val="Assemble"/>
      <sheetName val="Mount Batter"/>
      <sheetName val="Pack"/>
      <sheetName val="Sales- Constraints"/>
      <sheetName val="routing times dvo"/>
      <sheetName val="Routing Variations"/>
      <sheetName val="Manuf. - Routing CVAs"/>
      <sheetName val="TESTING"/>
      <sheetName val="Testing 2"/>
      <sheetName val="Testing 3"/>
      <sheetName val="Testing 4"/>
      <sheetName val="Long Lugs"/>
      <sheetName val="Deep Bass Drums"/>
      <sheetName val="50, 53 and Satinwood"/>
      <sheetName val="ClickPoint Log"/>
      <sheetName val="Cut"/>
      <sheetName val="Disc Color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T6" t="str">
            <v>DL812_18B</v>
          </cell>
          <cell r="U6" t="str">
            <v>D</v>
          </cell>
          <cell r="V6" t="str">
            <v>L8</v>
          </cell>
          <cell r="W6" t="str">
            <v>B</v>
          </cell>
          <cell r="X6" t="str">
            <v>12_18B</v>
          </cell>
          <cell r="Y6">
            <v>1265</v>
          </cell>
          <cell r="Z6">
            <v>1366</v>
          </cell>
          <cell r="AA6">
            <v>1366</v>
          </cell>
        </row>
        <row r="7">
          <cell r="T7" t="str">
            <v>DL812_20B</v>
          </cell>
          <cell r="U7" t="str">
            <v>D</v>
          </cell>
          <cell r="V7" t="str">
            <v>L8</v>
          </cell>
          <cell r="W7" t="str">
            <v>B</v>
          </cell>
          <cell r="X7" t="str">
            <v>12_20B</v>
          </cell>
          <cell r="AA7">
            <v>1458</v>
          </cell>
        </row>
        <row r="8">
          <cell r="T8" t="str">
            <v>DL812_22B</v>
          </cell>
          <cell r="U8" t="str">
            <v>D</v>
          </cell>
          <cell r="V8" t="str">
            <v>L8</v>
          </cell>
          <cell r="W8" t="str">
            <v>B</v>
          </cell>
          <cell r="X8" t="str">
            <v>12_22B</v>
          </cell>
          <cell r="AA8">
            <v>1512</v>
          </cell>
        </row>
        <row r="9">
          <cell r="T9" t="str">
            <v>DL812_24B</v>
          </cell>
          <cell r="U9" t="str">
            <v>D</v>
          </cell>
          <cell r="V9" t="str">
            <v>L8</v>
          </cell>
          <cell r="W9" t="str">
            <v>B</v>
          </cell>
          <cell r="X9" t="str">
            <v>12_24B</v>
          </cell>
          <cell r="AA9">
            <v>1582</v>
          </cell>
        </row>
        <row r="10">
          <cell r="T10" t="str">
            <v>DL812_26B</v>
          </cell>
          <cell r="U10" t="str">
            <v>D</v>
          </cell>
          <cell r="V10" t="str">
            <v>L8</v>
          </cell>
          <cell r="W10" t="str">
            <v>B</v>
          </cell>
          <cell r="X10" t="str">
            <v>12_26B</v>
          </cell>
          <cell r="AA10">
            <v>1636</v>
          </cell>
        </row>
        <row r="11">
          <cell r="T11" t="str">
            <v>DL814_18B</v>
          </cell>
          <cell r="U11" t="str">
            <v>D</v>
          </cell>
          <cell r="V11" t="str">
            <v>L8</v>
          </cell>
          <cell r="W11" t="str">
            <v>B</v>
          </cell>
          <cell r="X11" t="str">
            <v>14_18B</v>
          </cell>
          <cell r="Y11">
            <v>1265</v>
          </cell>
          <cell r="Z11">
            <v>1366</v>
          </cell>
          <cell r="AA11">
            <v>1366</v>
          </cell>
        </row>
        <row r="12">
          <cell r="T12" t="str">
            <v>DL814_20B</v>
          </cell>
          <cell r="U12" t="str">
            <v>D</v>
          </cell>
          <cell r="V12" t="str">
            <v>L8</v>
          </cell>
          <cell r="W12" t="str">
            <v>B</v>
          </cell>
          <cell r="X12" t="str">
            <v>14_20B</v>
          </cell>
          <cell r="Y12">
            <v>1325</v>
          </cell>
          <cell r="Z12">
            <v>1431</v>
          </cell>
          <cell r="AA12">
            <v>1458</v>
          </cell>
        </row>
        <row r="13">
          <cell r="T13" t="str">
            <v>DL814_22B</v>
          </cell>
          <cell r="U13" t="str">
            <v>D</v>
          </cell>
          <cell r="V13" t="str">
            <v>L8</v>
          </cell>
          <cell r="W13" t="str">
            <v>B</v>
          </cell>
          <cell r="X13" t="str">
            <v>14_22B</v>
          </cell>
          <cell r="Y13">
            <v>1370</v>
          </cell>
          <cell r="Z13">
            <v>1480</v>
          </cell>
          <cell r="AA13">
            <v>1512</v>
          </cell>
        </row>
        <row r="14">
          <cell r="T14" t="str">
            <v>DL814_24B</v>
          </cell>
          <cell r="U14" t="str">
            <v>D</v>
          </cell>
          <cell r="V14" t="str">
            <v>L8</v>
          </cell>
          <cell r="W14" t="str">
            <v>B</v>
          </cell>
          <cell r="X14" t="str">
            <v>14_24B</v>
          </cell>
          <cell r="Y14">
            <v>1435</v>
          </cell>
          <cell r="Z14">
            <v>1550</v>
          </cell>
          <cell r="AA14">
            <v>1582</v>
          </cell>
        </row>
        <row r="15">
          <cell r="T15" t="str">
            <v>DL814_26B</v>
          </cell>
          <cell r="U15" t="str">
            <v>D</v>
          </cell>
          <cell r="V15" t="str">
            <v>L8</v>
          </cell>
          <cell r="W15" t="str">
            <v>B</v>
          </cell>
          <cell r="X15" t="str">
            <v>14_26B</v>
          </cell>
          <cell r="Y15">
            <v>1490</v>
          </cell>
          <cell r="Z15">
            <v>1609</v>
          </cell>
          <cell r="AA15">
            <v>1636</v>
          </cell>
        </row>
        <row r="16">
          <cell r="T16" t="str">
            <v>DL814_28B</v>
          </cell>
          <cell r="U16" t="str">
            <v>D</v>
          </cell>
          <cell r="V16" t="str">
            <v>L8</v>
          </cell>
          <cell r="W16" t="str">
            <v>B</v>
          </cell>
          <cell r="X16" t="str">
            <v>14_28B</v>
          </cell>
          <cell r="AA16">
            <v>1795</v>
          </cell>
        </row>
        <row r="17">
          <cell r="T17" t="str">
            <v>DL816_18B</v>
          </cell>
          <cell r="U17" t="str">
            <v>D</v>
          </cell>
          <cell r="V17" t="str">
            <v>L8</v>
          </cell>
          <cell r="W17" t="str">
            <v>B</v>
          </cell>
          <cell r="X17" t="str">
            <v>16_18B</v>
          </cell>
          <cell r="Y17">
            <v>1285</v>
          </cell>
          <cell r="Z17">
            <v>1388</v>
          </cell>
          <cell r="AA17">
            <v>1366</v>
          </cell>
        </row>
        <row r="18">
          <cell r="T18" t="str">
            <v>DL816_20B</v>
          </cell>
          <cell r="U18" t="str">
            <v>D</v>
          </cell>
          <cell r="V18" t="str">
            <v>L8</v>
          </cell>
          <cell r="W18" t="str">
            <v>B</v>
          </cell>
          <cell r="X18" t="str">
            <v>16_20B</v>
          </cell>
          <cell r="Y18">
            <v>1350</v>
          </cell>
          <cell r="Z18">
            <v>1458</v>
          </cell>
          <cell r="AA18">
            <v>1458</v>
          </cell>
        </row>
        <row r="19">
          <cell r="T19" t="str">
            <v>DL816_22B</v>
          </cell>
          <cell r="U19" t="str">
            <v>D</v>
          </cell>
          <cell r="V19" t="str">
            <v>L8</v>
          </cell>
          <cell r="W19" t="str">
            <v>B</v>
          </cell>
          <cell r="X19" t="str">
            <v>16_22B</v>
          </cell>
          <cell r="Y19">
            <v>1400</v>
          </cell>
          <cell r="Z19">
            <v>1512</v>
          </cell>
          <cell r="AA19">
            <v>1512</v>
          </cell>
        </row>
        <row r="20">
          <cell r="T20" t="str">
            <v>DL816_24B</v>
          </cell>
          <cell r="U20" t="str">
            <v>D</v>
          </cell>
          <cell r="V20" t="str">
            <v>L8</v>
          </cell>
          <cell r="W20" t="str">
            <v>B</v>
          </cell>
          <cell r="X20" t="str">
            <v>16_24B</v>
          </cell>
          <cell r="Y20">
            <v>1465</v>
          </cell>
          <cell r="Z20">
            <v>1582</v>
          </cell>
          <cell r="AA20">
            <v>1582</v>
          </cell>
        </row>
        <row r="21">
          <cell r="T21" t="str">
            <v>DL816_26B</v>
          </cell>
          <cell r="U21" t="str">
            <v>D</v>
          </cell>
          <cell r="V21" t="str">
            <v>L8</v>
          </cell>
          <cell r="W21" t="str">
            <v>B</v>
          </cell>
          <cell r="X21" t="str">
            <v>16_26B</v>
          </cell>
          <cell r="Y21">
            <v>1515</v>
          </cell>
          <cell r="Z21">
            <v>1636</v>
          </cell>
          <cell r="AA21">
            <v>1636</v>
          </cell>
        </row>
        <row r="22">
          <cell r="T22" t="str">
            <v>DL816_28B</v>
          </cell>
          <cell r="U22" t="str">
            <v>D</v>
          </cell>
          <cell r="V22" t="str">
            <v>L8</v>
          </cell>
          <cell r="W22" t="str">
            <v>B</v>
          </cell>
          <cell r="X22" t="str">
            <v>16_28B</v>
          </cell>
          <cell r="AA22">
            <v>1795</v>
          </cell>
        </row>
        <row r="23">
          <cell r="T23" t="str">
            <v>DL818_20B</v>
          </cell>
          <cell r="U23" t="str">
            <v>D</v>
          </cell>
          <cell r="V23" t="str">
            <v>L8</v>
          </cell>
          <cell r="W23" t="str">
            <v>B</v>
          </cell>
          <cell r="X23" t="str">
            <v>18_20B</v>
          </cell>
          <cell r="Y23">
            <v>1525</v>
          </cell>
          <cell r="Z23">
            <v>1647</v>
          </cell>
          <cell r="AA23">
            <v>1458</v>
          </cell>
        </row>
        <row r="24">
          <cell r="T24" t="str">
            <v>DL818_22B</v>
          </cell>
          <cell r="U24" t="str">
            <v>D</v>
          </cell>
          <cell r="V24" t="str">
            <v>L8</v>
          </cell>
          <cell r="W24" t="str">
            <v>B</v>
          </cell>
          <cell r="X24" t="str">
            <v>18_22B</v>
          </cell>
          <cell r="Y24">
            <v>1430</v>
          </cell>
          <cell r="Z24">
            <v>1544</v>
          </cell>
          <cell r="AA24">
            <v>1512</v>
          </cell>
        </row>
        <row r="25">
          <cell r="T25" t="str">
            <v>DL818_24B</v>
          </cell>
          <cell r="U25" t="str">
            <v>D</v>
          </cell>
          <cell r="V25" t="str">
            <v>L8</v>
          </cell>
          <cell r="W25" t="str">
            <v>B</v>
          </cell>
          <cell r="X25" t="str">
            <v>18_24B</v>
          </cell>
          <cell r="Y25">
            <v>1490</v>
          </cell>
          <cell r="Z25">
            <v>1609</v>
          </cell>
          <cell r="AA25">
            <v>1582</v>
          </cell>
        </row>
        <row r="26">
          <cell r="T26" t="str">
            <v>DL820_22B</v>
          </cell>
          <cell r="U26" t="str">
            <v>D</v>
          </cell>
          <cell r="V26" t="str">
            <v>L8</v>
          </cell>
          <cell r="W26" t="str">
            <v>B</v>
          </cell>
          <cell r="X26" t="str">
            <v>20_22B</v>
          </cell>
          <cell r="Y26">
            <v>1565</v>
          </cell>
          <cell r="Z26">
            <v>1690</v>
          </cell>
          <cell r="AA26">
            <v>1512</v>
          </cell>
        </row>
        <row r="27">
          <cell r="T27" t="str">
            <v>DL820_24B</v>
          </cell>
          <cell r="U27" t="str">
            <v>D</v>
          </cell>
          <cell r="V27" t="str">
            <v>L8</v>
          </cell>
          <cell r="W27" t="str">
            <v>B</v>
          </cell>
          <cell r="X27" t="str">
            <v>20_24B</v>
          </cell>
          <cell r="Y27">
            <v>1625</v>
          </cell>
          <cell r="Z27">
            <v>1755</v>
          </cell>
          <cell r="AA27">
            <v>1582</v>
          </cell>
        </row>
        <row r="28">
          <cell r="T28" t="str">
            <v>DL812_14F</v>
          </cell>
          <cell r="U28" t="str">
            <v>D</v>
          </cell>
          <cell r="V28" t="str">
            <v>L8</v>
          </cell>
          <cell r="W28" t="str">
            <v>F</v>
          </cell>
          <cell r="X28" t="str">
            <v>12_14F</v>
          </cell>
          <cell r="Y28">
            <v>705</v>
          </cell>
          <cell r="Z28">
            <v>761</v>
          </cell>
          <cell r="AA28">
            <v>845</v>
          </cell>
        </row>
        <row r="29">
          <cell r="T29" t="str">
            <v>DL813_14F</v>
          </cell>
          <cell r="U29" t="str">
            <v>D</v>
          </cell>
          <cell r="V29" t="str">
            <v>L8</v>
          </cell>
          <cell r="W29" t="str">
            <v>F</v>
          </cell>
          <cell r="X29" t="str">
            <v>13_14F</v>
          </cell>
          <cell r="Y29">
            <v>710</v>
          </cell>
          <cell r="Z29">
            <v>767</v>
          </cell>
          <cell r="AA29">
            <v>845</v>
          </cell>
        </row>
        <row r="30">
          <cell r="T30" t="str">
            <v>DL813_15F</v>
          </cell>
          <cell r="U30" t="str">
            <v>D</v>
          </cell>
          <cell r="V30" t="str">
            <v>L8</v>
          </cell>
          <cell r="W30" t="str">
            <v>F</v>
          </cell>
          <cell r="X30" t="str">
            <v>13_15F</v>
          </cell>
          <cell r="Y30">
            <v>805</v>
          </cell>
          <cell r="Z30">
            <v>869</v>
          </cell>
          <cell r="AA30">
            <v>874</v>
          </cell>
        </row>
        <row r="31">
          <cell r="T31" t="str">
            <v>DL813_16F</v>
          </cell>
          <cell r="U31" t="str">
            <v>D</v>
          </cell>
          <cell r="V31" t="str">
            <v>L8</v>
          </cell>
          <cell r="W31" t="str">
            <v>F</v>
          </cell>
          <cell r="X31" t="str">
            <v>13_16F</v>
          </cell>
          <cell r="Y31">
            <v>720</v>
          </cell>
          <cell r="Z31">
            <v>778</v>
          </cell>
          <cell r="AA31">
            <v>874</v>
          </cell>
        </row>
        <row r="32">
          <cell r="T32" t="str">
            <v>DL814_14F</v>
          </cell>
          <cell r="U32" t="str">
            <v>D</v>
          </cell>
          <cell r="V32" t="str">
            <v>L8</v>
          </cell>
          <cell r="W32" t="str">
            <v>F</v>
          </cell>
          <cell r="X32" t="str">
            <v>14_14F</v>
          </cell>
          <cell r="Y32">
            <v>710</v>
          </cell>
          <cell r="Z32">
            <v>767</v>
          </cell>
          <cell r="AA32">
            <v>845</v>
          </cell>
        </row>
        <row r="33">
          <cell r="T33" t="str">
            <v>DL814_15F</v>
          </cell>
          <cell r="U33" t="str">
            <v>D</v>
          </cell>
          <cell r="V33" t="str">
            <v>L8</v>
          </cell>
          <cell r="W33" t="str">
            <v>F</v>
          </cell>
          <cell r="X33" t="str">
            <v>14_15F</v>
          </cell>
          <cell r="Y33">
            <v>815</v>
          </cell>
          <cell r="Z33">
            <v>880</v>
          </cell>
          <cell r="AA33">
            <v>874</v>
          </cell>
        </row>
        <row r="34">
          <cell r="T34" t="str">
            <v>DL814_16F</v>
          </cell>
          <cell r="U34" t="str">
            <v>D</v>
          </cell>
          <cell r="V34" t="str">
            <v>L8</v>
          </cell>
          <cell r="W34" t="str">
            <v>F</v>
          </cell>
          <cell r="X34" t="str">
            <v>14_16F</v>
          </cell>
          <cell r="Y34">
            <v>720</v>
          </cell>
          <cell r="Z34">
            <v>778</v>
          </cell>
          <cell r="AA34">
            <v>874</v>
          </cell>
        </row>
        <row r="35">
          <cell r="T35" t="str">
            <v>DL815_16F</v>
          </cell>
          <cell r="U35" t="str">
            <v>D</v>
          </cell>
          <cell r="V35" t="str">
            <v>L8</v>
          </cell>
          <cell r="W35" t="str">
            <v>F</v>
          </cell>
          <cell r="X35" t="str">
            <v>15_16F</v>
          </cell>
          <cell r="Y35">
            <v>780</v>
          </cell>
          <cell r="Z35">
            <v>842</v>
          </cell>
          <cell r="AA35">
            <v>874</v>
          </cell>
        </row>
        <row r="36">
          <cell r="T36" t="str">
            <v>DL816_16F</v>
          </cell>
          <cell r="U36" t="str">
            <v>D</v>
          </cell>
          <cell r="V36" t="str">
            <v>L8</v>
          </cell>
          <cell r="W36" t="str">
            <v>F</v>
          </cell>
          <cell r="X36" t="str">
            <v>16_16F</v>
          </cell>
          <cell r="Y36">
            <v>780</v>
          </cell>
          <cell r="Z36">
            <v>842</v>
          </cell>
          <cell r="AA36">
            <v>874</v>
          </cell>
        </row>
        <row r="37">
          <cell r="T37" t="str">
            <v>DL816_18F</v>
          </cell>
          <cell r="U37" t="str">
            <v>D</v>
          </cell>
          <cell r="V37" t="str">
            <v>L8</v>
          </cell>
          <cell r="W37" t="str">
            <v>F</v>
          </cell>
          <cell r="X37" t="str">
            <v>16_18F</v>
          </cell>
          <cell r="Y37">
            <v>865</v>
          </cell>
          <cell r="Z37">
            <v>934</v>
          </cell>
          <cell r="AA37">
            <v>1034</v>
          </cell>
        </row>
        <row r="38">
          <cell r="T38" t="str">
            <v>DL810_14S</v>
          </cell>
          <cell r="U38" t="str">
            <v>D</v>
          </cell>
          <cell r="V38" t="str">
            <v>L8</v>
          </cell>
          <cell r="W38" t="str">
            <v>S</v>
          </cell>
          <cell r="X38" t="str">
            <v>10_14S</v>
          </cell>
          <cell r="Y38">
            <v>810</v>
          </cell>
          <cell r="Z38">
            <v>820</v>
          </cell>
          <cell r="AA38">
            <v>895</v>
          </cell>
        </row>
        <row r="39">
          <cell r="T39" t="str">
            <v>DL83H_13S</v>
          </cell>
          <cell r="U39" t="str">
            <v>D</v>
          </cell>
          <cell r="V39" t="str">
            <v>L8</v>
          </cell>
          <cell r="W39" t="str">
            <v>S</v>
          </cell>
          <cell r="X39" t="str">
            <v>3H_13S</v>
          </cell>
          <cell r="Y39">
            <v>670</v>
          </cell>
          <cell r="Z39">
            <v>675</v>
          </cell>
          <cell r="AA39">
            <v>695</v>
          </cell>
        </row>
        <row r="40">
          <cell r="T40" t="str">
            <v>DL83H_14S</v>
          </cell>
          <cell r="U40" t="str">
            <v>D</v>
          </cell>
          <cell r="V40" t="str">
            <v>L8</v>
          </cell>
          <cell r="W40" t="str">
            <v>S</v>
          </cell>
          <cell r="X40" t="str">
            <v>3H_14S</v>
          </cell>
          <cell r="Y40">
            <v>680</v>
          </cell>
          <cell r="Z40">
            <v>686</v>
          </cell>
          <cell r="AA40">
            <v>706</v>
          </cell>
        </row>
        <row r="41">
          <cell r="T41" t="str">
            <v>DL85_14S</v>
          </cell>
          <cell r="U41" t="str">
            <v>D</v>
          </cell>
          <cell r="V41" t="str">
            <v>L8</v>
          </cell>
          <cell r="W41" t="str">
            <v>S</v>
          </cell>
          <cell r="X41" t="str">
            <v>5_14S</v>
          </cell>
          <cell r="Y41">
            <v>685</v>
          </cell>
          <cell r="Z41">
            <v>691</v>
          </cell>
          <cell r="AA41">
            <v>725</v>
          </cell>
        </row>
        <row r="42">
          <cell r="T42" t="str">
            <v>DL85_14x8S</v>
          </cell>
          <cell r="U42" t="str">
            <v>D</v>
          </cell>
          <cell r="V42" t="str">
            <v>L8</v>
          </cell>
          <cell r="W42" t="str">
            <v>S</v>
          </cell>
          <cell r="X42" t="str">
            <v>5_14x8S</v>
          </cell>
          <cell r="Y42">
            <v>685</v>
          </cell>
          <cell r="Z42">
            <v>691</v>
          </cell>
          <cell r="AA42">
            <v>725</v>
          </cell>
        </row>
        <row r="43">
          <cell r="T43" t="str">
            <v>DL86_12S</v>
          </cell>
          <cell r="U43" t="str">
            <v>D</v>
          </cell>
          <cell r="V43" t="str">
            <v>L8</v>
          </cell>
          <cell r="W43" t="str">
            <v>S</v>
          </cell>
          <cell r="X43" t="str">
            <v>6_12S</v>
          </cell>
          <cell r="Y43">
            <v>665</v>
          </cell>
          <cell r="Z43">
            <v>670</v>
          </cell>
          <cell r="AA43">
            <v>690</v>
          </cell>
        </row>
        <row r="44">
          <cell r="T44" t="str">
            <v>DL86_13S</v>
          </cell>
          <cell r="U44" t="str">
            <v>D</v>
          </cell>
          <cell r="V44" t="str">
            <v>L8</v>
          </cell>
          <cell r="W44" t="str">
            <v>S</v>
          </cell>
          <cell r="X44" t="str">
            <v>6_13S</v>
          </cell>
          <cell r="Y44">
            <v>680</v>
          </cell>
          <cell r="Z44">
            <v>686</v>
          </cell>
          <cell r="AA44">
            <v>706</v>
          </cell>
        </row>
        <row r="45">
          <cell r="T45" t="str">
            <v>DL86H_14S</v>
          </cell>
          <cell r="U45" t="str">
            <v>D</v>
          </cell>
          <cell r="V45" t="str">
            <v>L8</v>
          </cell>
          <cell r="W45" t="str">
            <v>S</v>
          </cell>
          <cell r="X45" t="str">
            <v>6H_14S</v>
          </cell>
          <cell r="Y45">
            <v>710</v>
          </cell>
          <cell r="Z45">
            <v>713</v>
          </cell>
          <cell r="AA45">
            <v>750</v>
          </cell>
        </row>
        <row r="46">
          <cell r="T46" t="str">
            <v>DL86H_14x8S</v>
          </cell>
          <cell r="U46" t="str">
            <v>D</v>
          </cell>
          <cell r="V46" t="str">
            <v>L8</v>
          </cell>
          <cell r="W46" t="str">
            <v>S</v>
          </cell>
          <cell r="X46" t="str">
            <v>6H_14x8S</v>
          </cell>
          <cell r="Y46">
            <v>710</v>
          </cell>
          <cell r="Z46">
            <v>713</v>
          </cell>
          <cell r="AA46">
            <v>750</v>
          </cell>
        </row>
        <row r="47">
          <cell r="T47" t="str">
            <v>DL88_14S</v>
          </cell>
          <cell r="U47" t="str">
            <v>D</v>
          </cell>
          <cell r="V47" t="str">
            <v>L8</v>
          </cell>
          <cell r="W47" t="str">
            <v>S</v>
          </cell>
          <cell r="X47" t="str">
            <v>8_14S</v>
          </cell>
          <cell r="Y47">
            <v>770</v>
          </cell>
          <cell r="Z47">
            <v>772</v>
          </cell>
          <cell r="AA47">
            <v>792</v>
          </cell>
        </row>
        <row r="48">
          <cell r="T48" t="str">
            <v>DL810_12T</v>
          </cell>
          <cell r="U48" t="str">
            <v>D</v>
          </cell>
          <cell r="V48" t="str">
            <v>L8</v>
          </cell>
          <cell r="W48" t="str">
            <v>T</v>
          </cell>
          <cell r="X48" t="str">
            <v>10_12T</v>
          </cell>
          <cell r="Y48">
            <v>545</v>
          </cell>
          <cell r="Z48">
            <v>589</v>
          </cell>
          <cell r="AA48">
            <v>624</v>
          </cell>
        </row>
        <row r="49">
          <cell r="T49" t="str">
            <v>DL810_13T</v>
          </cell>
          <cell r="U49" t="str">
            <v>D</v>
          </cell>
          <cell r="V49" t="str">
            <v>L8</v>
          </cell>
          <cell r="W49" t="str">
            <v>T</v>
          </cell>
          <cell r="X49" t="str">
            <v>10_13T</v>
          </cell>
          <cell r="Y49">
            <v>595</v>
          </cell>
          <cell r="Z49">
            <v>643</v>
          </cell>
          <cell r="AA49">
            <v>692</v>
          </cell>
        </row>
        <row r="50">
          <cell r="T50" t="str">
            <v>DL810_14T</v>
          </cell>
          <cell r="U50" t="str">
            <v>D</v>
          </cell>
          <cell r="V50" t="str">
            <v>L8</v>
          </cell>
          <cell r="W50" t="str">
            <v>T</v>
          </cell>
          <cell r="X50" t="str">
            <v>10_14T</v>
          </cell>
          <cell r="Y50">
            <v>640</v>
          </cell>
          <cell r="Z50">
            <v>691</v>
          </cell>
          <cell r="AA50">
            <v>788</v>
          </cell>
        </row>
        <row r="51">
          <cell r="T51" t="str">
            <v>DL811_12T</v>
          </cell>
          <cell r="U51" t="str">
            <v>D</v>
          </cell>
          <cell r="V51" t="str">
            <v>L8</v>
          </cell>
          <cell r="W51" t="str">
            <v>T</v>
          </cell>
          <cell r="X51" t="str">
            <v>11_12T</v>
          </cell>
          <cell r="Y51">
            <v>555</v>
          </cell>
          <cell r="Z51">
            <v>599</v>
          </cell>
          <cell r="AA51">
            <v>624</v>
          </cell>
        </row>
        <row r="52">
          <cell r="T52" t="str">
            <v>DL811_13T</v>
          </cell>
          <cell r="U52" t="str">
            <v>D</v>
          </cell>
          <cell r="V52" t="str">
            <v>L8</v>
          </cell>
          <cell r="W52" t="str">
            <v>T</v>
          </cell>
          <cell r="X52" t="str">
            <v>11_13T</v>
          </cell>
          <cell r="Y52">
            <v>600</v>
          </cell>
          <cell r="Z52">
            <v>648</v>
          </cell>
          <cell r="AA52">
            <v>692</v>
          </cell>
        </row>
        <row r="53">
          <cell r="T53" t="str">
            <v>DL811_14T</v>
          </cell>
          <cell r="U53" t="str">
            <v>D</v>
          </cell>
          <cell r="V53" t="str">
            <v>L8</v>
          </cell>
          <cell r="W53" t="str">
            <v>T</v>
          </cell>
          <cell r="X53" t="str">
            <v>11_14T</v>
          </cell>
          <cell r="Y53">
            <v>660</v>
          </cell>
          <cell r="Z53">
            <v>713</v>
          </cell>
          <cell r="AA53">
            <v>788</v>
          </cell>
        </row>
        <row r="54">
          <cell r="T54" t="str">
            <v>DL812_13T</v>
          </cell>
          <cell r="U54" t="str">
            <v>D</v>
          </cell>
          <cell r="V54" t="str">
            <v>L8</v>
          </cell>
          <cell r="W54" t="str">
            <v>T</v>
          </cell>
          <cell r="X54" t="str">
            <v>12_13T</v>
          </cell>
          <cell r="Y54">
            <v>625</v>
          </cell>
          <cell r="Z54">
            <v>675</v>
          </cell>
          <cell r="AA54">
            <v>692</v>
          </cell>
        </row>
        <row r="55">
          <cell r="T55" t="str">
            <v>DL812_14T</v>
          </cell>
          <cell r="U55" t="str">
            <v>D</v>
          </cell>
          <cell r="V55" t="str">
            <v>L8</v>
          </cell>
          <cell r="W55" t="str">
            <v>T</v>
          </cell>
          <cell r="X55" t="str">
            <v>12_14T</v>
          </cell>
          <cell r="Y55">
            <v>675</v>
          </cell>
          <cell r="Z55">
            <v>729</v>
          </cell>
          <cell r="AA55">
            <v>788</v>
          </cell>
        </row>
        <row r="56">
          <cell r="T56" t="str">
            <v>DL812_15T</v>
          </cell>
          <cell r="U56" t="str">
            <v>D</v>
          </cell>
          <cell r="V56" t="str">
            <v>L8</v>
          </cell>
          <cell r="W56" t="str">
            <v>T</v>
          </cell>
          <cell r="X56" t="str">
            <v>12_15T</v>
          </cell>
          <cell r="Y56">
            <v>710</v>
          </cell>
          <cell r="Z56">
            <v>767</v>
          </cell>
          <cell r="AA56">
            <v>874</v>
          </cell>
        </row>
        <row r="57">
          <cell r="T57" t="str">
            <v>DL813_14T</v>
          </cell>
          <cell r="U57" t="str">
            <v>D</v>
          </cell>
          <cell r="V57" t="str">
            <v>L8</v>
          </cell>
          <cell r="W57" t="str">
            <v>T</v>
          </cell>
          <cell r="X57" t="str">
            <v>13_14T</v>
          </cell>
          <cell r="Y57">
            <v>685</v>
          </cell>
          <cell r="Z57">
            <v>740</v>
          </cell>
          <cell r="AA57">
            <v>788</v>
          </cell>
        </row>
        <row r="58">
          <cell r="T58" t="str">
            <v>DL813_15T</v>
          </cell>
          <cell r="U58" t="str">
            <v>D</v>
          </cell>
          <cell r="V58" t="str">
            <v>L8</v>
          </cell>
          <cell r="W58" t="str">
            <v>T</v>
          </cell>
          <cell r="X58" t="str">
            <v>13_15T</v>
          </cell>
          <cell r="Y58">
            <v>720</v>
          </cell>
          <cell r="Z58">
            <v>778</v>
          </cell>
          <cell r="AA58">
            <v>874</v>
          </cell>
        </row>
        <row r="59">
          <cell r="T59" t="str">
            <v>DL813_16T</v>
          </cell>
          <cell r="U59" t="str">
            <v>D</v>
          </cell>
          <cell r="V59" t="str">
            <v>L8</v>
          </cell>
          <cell r="W59" t="str">
            <v>T</v>
          </cell>
          <cell r="X59" t="str">
            <v>13_16T</v>
          </cell>
          <cell r="AA59">
            <v>874</v>
          </cell>
        </row>
        <row r="60">
          <cell r="T60" t="str">
            <v>DL814_14T</v>
          </cell>
          <cell r="U60" t="str">
            <v>D</v>
          </cell>
          <cell r="V60" t="str">
            <v>L8</v>
          </cell>
          <cell r="W60" t="str">
            <v>T</v>
          </cell>
          <cell r="X60" t="str">
            <v>14_14T</v>
          </cell>
          <cell r="Y60">
            <v>700</v>
          </cell>
          <cell r="Z60">
            <v>756</v>
          </cell>
          <cell r="AA60">
            <v>788</v>
          </cell>
        </row>
        <row r="61">
          <cell r="T61" t="str">
            <v>DL814_15T</v>
          </cell>
          <cell r="U61" t="str">
            <v>D</v>
          </cell>
          <cell r="V61" t="str">
            <v>L8</v>
          </cell>
          <cell r="W61" t="str">
            <v>T</v>
          </cell>
          <cell r="X61" t="str">
            <v>14_15T</v>
          </cell>
          <cell r="Y61">
            <v>745</v>
          </cell>
          <cell r="Z61">
            <v>805</v>
          </cell>
          <cell r="AA61">
            <v>874</v>
          </cell>
        </row>
        <row r="62">
          <cell r="T62" t="str">
            <v>DL814_16T</v>
          </cell>
          <cell r="U62" t="str">
            <v>D</v>
          </cell>
          <cell r="V62" t="str">
            <v>L8</v>
          </cell>
          <cell r="W62" t="str">
            <v>T</v>
          </cell>
          <cell r="X62" t="str">
            <v>14_16T</v>
          </cell>
          <cell r="Y62">
            <v>760</v>
          </cell>
          <cell r="Z62">
            <v>821</v>
          </cell>
          <cell r="AA62">
            <v>874</v>
          </cell>
        </row>
        <row r="63">
          <cell r="T63" t="str">
            <v>DL815_16T</v>
          </cell>
          <cell r="U63" t="str">
            <v>D</v>
          </cell>
          <cell r="V63" t="str">
            <v>L8</v>
          </cell>
          <cell r="W63" t="str">
            <v>T</v>
          </cell>
          <cell r="X63" t="str">
            <v>15_16T</v>
          </cell>
          <cell r="AA63">
            <v>874</v>
          </cell>
        </row>
        <row r="64">
          <cell r="T64" t="str">
            <v>DL816_16T</v>
          </cell>
          <cell r="U64" t="str">
            <v>D</v>
          </cell>
          <cell r="V64" t="str">
            <v>L8</v>
          </cell>
          <cell r="W64" t="str">
            <v>T</v>
          </cell>
          <cell r="X64" t="str">
            <v>16_16T</v>
          </cell>
          <cell r="Y64">
            <v>770</v>
          </cell>
          <cell r="Z64">
            <v>832</v>
          </cell>
          <cell r="AA64">
            <v>874</v>
          </cell>
        </row>
        <row r="65">
          <cell r="T65" t="str">
            <v>DL816_18T</v>
          </cell>
          <cell r="U65" t="str">
            <v>D</v>
          </cell>
          <cell r="V65" t="str">
            <v>L8</v>
          </cell>
          <cell r="W65" t="str">
            <v>T</v>
          </cell>
          <cell r="X65" t="str">
            <v>16_18T</v>
          </cell>
          <cell r="AA65">
            <v>1034</v>
          </cell>
        </row>
        <row r="66">
          <cell r="T66" t="str">
            <v>DL86_6T</v>
          </cell>
          <cell r="U66" t="str">
            <v>D</v>
          </cell>
          <cell r="V66" t="str">
            <v>L8</v>
          </cell>
          <cell r="W66" t="str">
            <v>T</v>
          </cell>
          <cell r="X66" t="str">
            <v>6_6T</v>
          </cell>
          <cell r="AA66">
            <v>502</v>
          </cell>
        </row>
        <row r="67">
          <cell r="T67" t="str">
            <v>DL86_8T</v>
          </cell>
          <cell r="U67" t="str">
            <v>D</v>
          </cell>
          <cell r="V67" t="str">
            <v>L8</v>
          </cell>
          <cell r="W67" t="str">
            <v>T</v>
          </cell>
          <cell r="X67" t="str">
            <v>6_8T</v>
          </cell>
          <cell r="AA67">
            <v>508</v>
          </cell>
        </row>
        <row r="68">
          <cell r="T68" t="str">
            <v>DL87_10T</v>
          </cell>
          <cell r="U68" t="str">
            <v>D</v>
          </cell>
          <cell r="V68" t="str">
            <v>L8</v>
          </cell>
          <cell r="W68" t="str">
            <v>T</v>
          </cell>
          <cell r="X68" t="str">
            <v>7_10T</v>
          </cell>
          <cell r="Y68">
            <v>485</v>
          </cell>
          <cell r="Z68">
            <v>524</v>
          </cell>
          <cell r="AA68">
            <v>616</v>
          </cell>
        </row>
        <row r="69">
          <cell r="T69" t="str">
            <v>DL87_6T</v>
          </cell>
          <cell r="U69" t="str">
            <v>D</v>
          </cell>
          <cell r="V69" t="str">
            <v>L8</v>
          </cell>
          <cell r="W69" t="str">
            <v>T</v>
          </cell>
          <cell r="X69" t="str">
            <v>7_6T</v>
          </cell>
          <cell r="AA69">
            <v>502</v>
          </cell>
        </row>
        <row r="70">
          <cell r="T70" t="str">
            <v>DL87_8T</v>
          </cell>
          <cell r="U70" t="str">
            <v>D</v>
          </cell>
          <cell r="V70" t="str">
            <v>L8</v>
          </cell>
          <cell r="W70" t="str">
            <v>T</v>
          </cell>
          <cell r="X70" t="str">
            <v>7_8T</v>
          </cell>
          <cell r="Y70">
            <v>470</v>
          </cell>
          <cell r="Z70">
            <v>508</v>
          </cell>
          <cell r="AA70">
            <v>508</v>
          </cell>
        </row>
        <row r="71">
          <cell r="T71" t="str">
            <v>DL87H_10T</v>
          </cell>
          <cell r="U71" t="str">
            <v>D</v>
          </cell>
          <cell r="V71" t="str">
            <v>L8</v>
          </cell>
          <cell r="W71" t="str">
            <v>T</v>
          </cell>
          <cell r="X71" t="str">
            <v>7H_10T</v>
          </cell>
          <cell r="AA71">
            <v>616</v>
          </cell>
        </row>
        <row r="72">
          <cell r="T72" t="str">
            <v>DL88_10T</v>
          </cell>
          <cell r="U72" t="str">
            <v>D</v>
          </cell>
          <cell r="V72" t="str">
            <v>L8</v>
          </cell>
          <cell r="W72" t="str">
            <v>T</v>
          </cell>
          <cell r="X72" t="str">
            <v>8_10T</v>
          </cell>
          <cell r="Y72">
            <v>485</v>
          </cell>
          <cell r="Z72">
            <v>524</v>
          </cell>
          <cell r="AA72">
            <v>616</v>
          </cell>
        </row>
        <row r="73">
          <cell r="T73" t="str">
            <v>DL88_12T</v>
          </cell>
          <cell r="U73" t="str">
            <v>D</v>
          </cell>
          <cell r="V73" t="str">
            <v>L8</v>
          </cell>
          <cell r="W73" t="str">
            <v>T</v>
          </cell>
          <cell r="X73" t="str">
            <v>8_12T</v>
          </cell>
          <cell r="Y73">
            <v>520</v>
          </cell>
          <cell r="Z73">
            <v>562</v>
          </cell>
          <cell r="AA73">
            <v>624</v>
          </cell>
        </row>
        <row r="74">
          <cell r="T74" t="str">
            <v>DL88_6T</v>
          </cell>
          <cell r="U74" t="str">
            <v>D</v>
          </cell>
          <cell r="V74" t="str">
            <v>L8</v>
          </cell>
          <cell r="W74" t="str">
            <v>T</v>
          </cell>
          <cell r="X74" t="str">
            <v>8_6T</v>
          </cell>
          <cell r="Y74">
            <v>465</v>
          </cell>
          <cell r="Z74">
            <v>502</v>
          </cell>
          <cell r="AA74">
            <v>502</v>
          </cell>
        </row>
        <row r="75">
          <cell r="T75" t="str">
            <v>DL88_8T</v>
          </cell>
          <cell r="U75" t="str">
            <v>D</v>
          </cell>
          <cell r="V75" t="str">
            <v>L8</v>
          </cell>
          <cell r="W75" t="str">
            <v>T</v>
          </cell>
          <cell r="X75" t="str">
            <v>8_8T</v>
          </cell>
          <cell r="Y75">
            <v>470</v>
          </cell>
          <cell r="Z75">
            <v>508</v>
          </cell>
          <cell r="AA75">
            <v>508</v>
          </cell>
        </row>
        <row r="76">
          <cell r="T76" t="str">
            <v>DL89_10T</v>
          </cell>
          <cell r="U76" t="str">
            <v>D</v>
          </cell>
          <cell r="V76" t="str">
            <v>L8</v>
          </cell>
          <cell r="W76" t="str">
            <v>T</v>
          </cell>
          <cell r="X76" t="str">
            <v>9_10T</v>
          </cell>
          <cell r="Y76">
            <v>505</v>
          </cell>
          <cell r="Z76">
            <v>545</v>
          </cell>
          <cell r="AA76">
            <v>616</v>
          </cell>
        </row>
        <row r="77">
          <cell r="T77" t="str">
            <v>DL89_12T</v>
          </cell>
          <cell r="U77" t="str">
            <v>D</v>
          </cell>
          <cell r="V77" t="str">
            <v>L8</v>
          </cell>
          <cell r="W77" t="str">
            <v>T</v>
          </cell>
          <cell r="X77" t="str">
            <v>9_12T</v>
          </cell>
          <cell r="Y77">
            <v>530</v>
          </cell>
          <cell r="Z77">
            <v>572</v>
          </cell>
          <cell r="AA77">
            <v>624</v>
          </cell>
        </row>
        <row r="78">
          <cell r="T78" t="str">
            <v>DL89_13T</v>
          </cell>
          <cell r="U78" t="str">
            <v>D</v>
          </cell>
          <cell r="V78" t="str">
            <v>L8</v>
          </cell>
          <cell r="W78" t="str">
            <v>T</v>
          </cell>
          <cell r="X78" t="str">
            <v>9_13T</v>
          </cell>
          <cell r="Y78">
            <v>575</v>
          </cell>
          <cell r="Z78">
            <v>621</v>
          </cell>
          <cell r="AA78">
            <v>692</v>
          </cell>
        </row>
        <row r="79">
          <cell r="T79" t="str">
            <v>DLL12_18B</v>
          </cell>
          <cell r="U79" t="str">
            <v>D</v>
          </cell>
          <cell r="V79" t="str">
            <v>LL</v>
          </cell>
          <cell r="W79" t="str">
            <v>B</v>
          </cell>
          <cell r="X79" t="str">
            <v>12_18B</v>
          </cell>
          <cell r="Y79">
            <v>1800</v>
          </cell>
          <cell r="Z79">
            <v>1944</v>
          </cell>
          <cell r="AA79">
            <v>2265</v>
          </cell>
        </row>
        <row r="80">
          <cell r="T80" t="str">
            <v>DLL12_20B</v>
          </cell>
          <cell r="U80" t="str">
            <v>D</v>
          </cell>
          <cell r="V80" t="str">
            <v>LL</v>
          </cell>
          <cell r="W80" t="str">
            <v>B</v>
          </cell>
          <cell r="X80" t="str">
            <v>12_20B</v>
          </cell>
          <cell r="AA80">
            <v>2285</v>
          </cell>
        </row>
        <row r="81">
          <cell r="T81" t="str">
            <v>DLL12_22B</v>
          </cell>
          <cell r="U81" t="str">
            <v>D</v>
          </cell>
          <cell r="V81" t="str">
            <v>LL</v>
          </cell>
          <cell r="W81" t="str">
            <v>B</v>
          </cell>
          <cell r="X81" t="str">
            <v>12_22B</v>
          </cell>
          <cell r="AA81">
            <v>2295</v>
          </cell>
        </row>
        <row r="82">
          <cell r="T82" t="str">
            <v>DLL12_24B</v>
          </cell>
          <cell r="U82" t="str">
            <v>D</v>
          </cell>
          <cell r="V82" t="str">
            <v>LL</v>
          </cell>
          <cell r="W82" t="str">
            <v>B</v>
          </cell>
          <cell r="X82" t="str">
            <v>12_24B</v>
          </cell>
          <cell r="AA82">
            <v>2430</v>
          </cell>
        </row>
        <row r="83">
          <cell r="T83" t="str">
            <v>DLL12_26B</v>
          </cell>
          <cell r="U83" t="str">
            <v>D</v>
          </cell>
          <cell r="V83" t="str">
            <v>LL</v>
          </cell>
          <cell r="W83" t="str">
            <v>B</v>
          </cell>
          <cell r="X83" t="str">
            <v>12_26B</v>
          </cell>
          <cell r="AA83">
            <v>2450</v>
          </cell>
        </row>
        <row r="84">
          <cell r="T84" t="str">
            <v>DLL14_18B</v>
          </cell>
          <cell r="U84" t="str">
            <v>D</v>
          </cell>
          <cell r="V84" t="str">
            <v>LL</v>
          </cell>
          <cell r="W84" t="str">
            <v>B</v>
          </cell>
          <cell r="X84" t="str">
            <v>14_18B</v>
          </cell>
          <cell r="Y84">
            <v>1800</v>
          </cell>
          <cell r="Z84">
            <v>1944</v>
          </cell>
          <cell r="AA84">
            <v>2265</v>
          </cell>
        </row>
        <row r="85">
          <cell r="T85" t="str">
            <v>DLL14_20B</v>
          </cell>
          <cell r="U85" t="str">
            <v>D</v>
          </cell>
          <cell r="V85" t="str">
            <v>LL</v>
          </cell>
          <cell r="W85" t="str">
            <v>B</v>
          </cell>
          <cell r="X85" t="str">
            <v>14_20B</v>
          </cell>
          <cell r="Y85">
            <v>1810</v>
          </cell>
          <cell r="Z85">
            <v>1955</v>
          </cell>
          <cell r="AA85">
            <v>2285</v>
          </cell>
        </row>
        <row r="86">
          <cell r="T86" t="str">
            <v>DLL14_22B</v>
          </cell>
          <cell r="U86" t="str">
            <v>D</v>
          </cell>
          <cell r="V86" t="str">
            <v>LL</v>
          </cell>
          <cell r="W86" t="str">
            <v>B</v>
          </cell>
          <cell r="X86" t="str">
            <v>14_22B</v>
          </cell>
          <cell r="Y86">
            <v>1810</v>
          </cell>
          <cell r="Z86">
            <v>1955</v>
          </cell>
          <cell r="AA86">
            <v>2295</v>
          </cell>
        </row>
        <row r="87">
          <cell r="T87" t="str">
            <v>DLL14_24B</v>
          </cell>
          <cell r="U87" t="str">
            <v>D</v>
          </cell>
          <cell r="V87" t="str">
            <v>LL</v>
          </cell>
          <cell r="W87" t="str">
            <v>B</v>
          </cell>
          <cell r="X87" t="str">
            <v>14_24B</v>
          </cell>
          <cell r="Y87">
            <v>1985</v>
          </cell>
          <cell r="Z87">
            <v>2144</v>
          </cell>
          <cell r="AA87">
            <v>2430</v>
          </cell>
        </row>
        <row r="88">
          <cell r="T88" t="str">
            <v>DLL14_26B</v>
          </cell>
          <cell r="U88" t="str">
            <v>D</v>
          </cell>
          <cell r="V88" t="str">
            <v>LL</v>
          </cell>
          <cell r="W88" t="str">
            <v>B</v>
          </cell>
          <cell r="X88" t="str">
            <v>14_26B</v>
          </cell>
          <cell r="Y88">
            <v>1950</v>
          </cell>
          <cell r="Z88">
            <v>2106</v>
          </cell>
          <cell r="AA88">
            <v>2450</v>
          </cell>
        </row>
        <row r="89">
          <cell r="T89" t="str">
            <v>DLL16_18B</v>
          </cell>
          <cell r="U89" t="str">
            <v>D</v>
          </cell>
          <cell r="V89" t="str">
            <v>LL</v>
          </cell>
          <cell r="W89" t="str">
            <v>B</v>
          </cell>
          <cell r="X89" t="str">
            <v>16_18B</v>
          </cell>
          <cell r="Y89">
            <v>1830</v>
          </cell>
          <cell r="Z89">
            <v>1976</v>
          </cell>
          <cell r="AA89">
            <v>2265</v>
          </cell>
        </row>
        <row r="90">
          <cell r="T90" t="str">
            <v>DLL16_20B</v>
          </cell>
          <cell r="U90" t="str">
            <v>D</v>
          </cell>
          <cell r="V90" t="str">
            <v>LL</v>
          </cell>
          <cell r="W90" t="str">
            <v>B</v>
          </cell>
          <cell r="X90" t="str">
            <v>16_20B</v>
          </cell>
          <cell r="Y90">
            <v>1840</v>
          </cell>
          <cell r="Z90">
            <v>1987</v>
          </cell>
          <cell r="AA90">
            <v>2285</v>
          </cell>
        </row>
        <row r="91">
          <cell r="T91" t="str">
            <v>DLL16_22B</v>
          </cell>
          <cell r="U91" t="str">
            <v>D</v>
          </cell>
          <cell r="V91" t="str">
            <v>LL</v>
          </cell>
          <cell r="W91" t="str">
            <v>B</v>
          </cell>
          <cell r="X91" t="str">
            <v>16_22B</v>
          </cell>
          <cell r="Y91">
            <v>1840</v>
          </cell>
          <cell r="Z91">
            <v>1987</v>
          </cell>
          <cell r="AA91">
            <v>2295</v>
          </cell>
        </row>
        <row r="92">
          <cell r="T92" t="str">
            <v>DLL16_24B</v>
          </cell>
          <cell r="U92" t="str">
            <v>D</v>
          </cell>
          <cell r="V92" t="str">
            <v>LL</v>
          </cell>
          <cell r="W92" t="str">
            <v>B</v>
          </cell>
          <cell r="X92" t="str">
            <v>16_24B</v>
          </cell>
          <cell r="Y92">
            <v>2015</v>
          </cell>
          <cell r="Z92">
            <v>2176</v>
          </cell>
          <cell r="AA92">
            <v>2430</v>
          </cell>
        </row>
        <row r="93">
          <cell r="T93" t="str">
            <v>DLL16_26B</v>
          </cell>
          <cell r="U93" t="str">
            <v>D</v>
          </cell>
          <cell r="V93" t="str">
            <v>LL</v>
          </cell>
          <cell r="W93" t="str">
            <v>B</v>
          </cell>
          <cell r="X93" t="str">
            <v>16_26B</v>
          </cell>
          <cell r="Y93">
            <v>1975</v>
          </cell>
          <cell r="Z93">
            <v>2133</v>
          </cell>
          <cell r="AA93">
            <v>2450</v>
          </cell>
        </row>
        <row r="94">
          <cell r="T94" t="str">
            <v>DLL18_20B</v>
          </cell>
          <cell r="U94" t="str">
            <v>D</v>
          </cell>
          <cell r="V94" t="str">
            <v>LL</v>
          </cell>
          <cell r="W94" t="str">
            <v>B</v>
          </cell>
          <cell r="X94" t="str">
            <v>18_20B</v>
          </cell>
          <cell r="Y94">
            <v>1865</v>
          </cell>
          <cell r="Z94">
            <v>2014</v>
          </cell>
          <cell r="AA94">
            <v>2285</v>
          </cell>
        </row>
        <row r="95">
          <cell r="T95" t="str">
            <v>DLL18_22B</v>
          </cell>
          <cell r="U95" t="str">
            <v>D</v>
          </cell>
          <cell r="V95" t="str">
            <v>LL</v>
          </cell>
          <cell r="W95" t="str">
            <v>B</v>
          </cell>
          <cell r="X95" t="str">
            <v>18_22B</v>
          </cell>
          <cell r="Y95">
            <v>1885</v>
          </cell>
          <cell r="Z95">
            <v>2036</v>
          </cell>
          <cell r="AA95">
            <v>2295</v>
          </cell>
        </row>
        <row r="96">
          <cell r="T96" t="str">
            <v>DLL18_24B</v>
          </cell>
          <cell r="U96" t="str">
            <v>D</v>
          </cell>
          <cell r="V96" t="str">
            <v>LL</v>
          </cell>
          <cell r="W96" t="str">
            <v>B</v>
          </cell>
          <cell r="X96" t="str">
            <v>18_24B</v>
          </cell>
          <cell r="Y96">
            <v>2045</v>
          </cell>
          <cell r="Z96">
            <v>2209</v>
          </cell>
          <cell r="AA96">
            <v>2430</v>
          </cell>
        </row>
        <row r="97">
          <cell r="T97" t="str">
            <v>DLL20_20B</v>
          </cell>
          <cell r="U97" t="str">
            <v>D</v>
          </cell>
          <cell r="V97" t="str">
            <v>LL</v>
          </cell>
          <cell r="W97" t="str">
            <v>B</v>
          </cell>
          <cell r="X97" t="str">
            <v>20_20B</v>
          </cell>
          <cell r="Y97">
            <v>1890</v>
          </cell>
          <cell r="Z97">
            <v>2041</v>
          </cell>
          <cell r="AA97">
            <v>2285</v>
          </cell>
        </row>
        <row r="98">
          <cell r="T98" t="str">
            <v>DLL20_22B</v>
          </cell>
          <cell r="U98" t="str">
            <v>D</v>
          </cell>
          <cell r="V98" t="str">
            <v>LL</v>
          </cell>
          <cell r="W98" t="str">
            <v>B</v>
          </cell>
          <cell r="X98" t="str">
            <v>20_22B</v>
          </cell>
          <cell r="Y98">
            <v>1930</v>
          </cell>
          <cell r="Z98">
            <v>2084</v>
          </cell>
          <cell r="AA98">
            <v>2295</v>
          </cell>
        </row>
        <row r="99">
          <cell r="T99" t="str">
            <v>DLL20_24B</v>
          </cell>
          <cell r="U99" t="str">
            <v>D</v>
          </cell>
          <cell r="V99" t="str">
            <v>LL</v>
          </cell>
          <cell r="W99" t="str">
            <v>B</v>
          </cell>
          <cell r="X99" t="str">
            <v>20_24B</v>
          </cell>
          <cell r="Y99">
            <v>2085</v>
          </cell>
          <cell r="Z99">
            <v>2252</v>
          </cell>
          <cell r="AA99">
            <v>2430</v>
          </cell>
        </row>
        <row r="100">
          <cell r="T100" t="str">
            <v>DLL12_14F</v>
          </cell>
          <cell r="U100" t="str">
            <v>D</v>
          </cell>
          <cell r="V100" t="str">
            <v>LL</v>
          </cell>
          <cell r="W100" t="str">
            <v>F</v>
          </cell>
          <cell r="X100" t="str">
            <v>12_14F</v>
          </cell>
          <cell r="Y100">
            <v>1070</v>
          </cell>
          <cell r="Z100">
            <v>1156</v>
          </cell>
          <cell r="AA100">
            <v>1399</v>
          </cell>
        </row>
        <row r="101">
          <cell r="T101" t="str">
            <v>DLL13_14F</v>
          </cell>
          <cell r="U101" t="str">
            <v>D</v>
          </cell>
          <cell r="V101" t="str">
            <v>LL</v>
          </cell>
          <cell r="W101" t="str">
            <v>F</v>
          </cell>
          <cell r="X101" t="str">
            <v>13_14F</v>
          </cell>
          <cell r="Y101">
            <v>1090</v>
          </cell>
          <cell r="Z101">
            <v>1177</v>
          </cell>
          <cell r="AA101">
            <v>1399</v>
          </cell>
        </row>
        <row r="102">
          <cell r="T102" t="str">
            <v>DLL13_15F</v>
          </cell>
          <cell r="U102" t="str">
            <v>D</v>
          </cell>
          <cell r="V102" t="str">
            <v>LL</v>
          </cell>
          <cell r="W102" t="str">
            <v>F</v>
          </cell>
          <cell r="X102" t="str">
            <v>13_15F</v>
          </cell>
          <cell r="Y102">
            <v>1115</v>
          </cell>
          <cell r="Z102">
            <v>1204</v>
          </cell>
          <cell r="AA102">
            <v>1458</v>
          </cell>
        </row>
        <row r="103">
          <cell r="T103" t="str">
            <v>DLL13_16F</v>
          </cell>
          <cell r="U103" t="str">
            <v>D</v>
          </cell>
          <cell r="V103" t="str">
            <v>LL</v>
          </cell>
          <cell r="W103" t="str">
            <v>F</v>
          </cell>
          <cell r="X103" t="str">
            <v>13_16F</v>
          </cell>
          <cell r="Y103">
            <v>1120</v>
          </cell>
          <cell r="Z103">
            <v>1210</v>
          </cell>
          <cell r="AA103">
            <v>1485</v>
          </cell>
        </row>
        <row r="104">
          <cell r="T104" t="str">
            <v>DLL14_14F</v>
          </cell>
          <cell r="U104" t="str">
            <v>D</v>
          </cell>
          <cell r="V104" t="str">
            <v>LL</v>
          </cell>
          <cell r="W104" t="str">
            <v>F</v>
          </cell>
          <cell r="X104" t="str">
            <v>14_14F</v>
          </cell>
          <cell r="Y104">
            <v>1095</v>
          </cell>
          <cell r="Z104">
            <v>1183</v>
          </cell>
          <cell r="AA104">
            <v>1399</v>
          </cell>
        </row>
        <row r="105">
          <cell r="T105" t="str">
            <v>DLL14_15F</v>
          </cell>
          <cell r="U105" t="str">
            <v>D</v>
          </cell>
          <cell r="V105" t="str">
            <v>LL</v>
          </cell>
          <cell r="W105" t="str">
            <v>F</v>
          </cell>
          <cell r="X105" t="str">
            <v>14_15F</v>
          </cell>
          <cell r="Y105">
            <v>1125</v>
          </cell>
          <cell r="Z105">
            <v>1215</v>
          </cell>
          <cell r="AA105">
            <v>1458</v>
          </cell>
        </row>
        <row r="106">
          <cell r="T106" t="str">
            <v>DLL14_16F</v>
          </cell>
          <cell r="U106" t="str">
            <v>D</v>
          </cell>
          <cell r="V106" t="str">
            <v>LL</v>
          </cell>
          <cell r="W106" t="str">
            <v>F</v>
          </cell>
          <cell r="X106" t="str">
            <v>14_16F</v>
          </cell>
          <cell r="Y106">
            <v>1135</v>
          </cell>
          <cell r="Z106">
            <v>1226</v>
          </cell>
          <cell r="AA106">
            <v>1485</v>
          </cell>
        </row>
        <row r="107">
          <cell r="T107" t="str">
            <v>DLL15_16F</v>
          </cell>
          <cell r="U107" t="str">
            <v>D</v>
          </cell>
          <cell r="V107" t="str">
            <v>LL</v>
          </cell>
          <cell r="W107" t="str">
            <v>F</v>
          </cell>
          <cell r="X107" t="str">
            <v>15_16F</v>
          </cell>
          <cell r="Y107">
            <v>1145</v>
          </cell>
          <cell r="Z107">
            <v>1237</v>
          </cell>
          <cell r="AA107">
            <v>1485</v>
          </cell>
        </row>
        <row r="108">
          <cell r="T108" t="str">
            <v>DLL16_16F</v>
          </cell>
          <cell r="U108" t="str">
            <v>D</v>
          </cell>
          <cell r="V108" t="str">
            <v>LL</v>
          </cell>
          <cell r="W108" t="str">
            <v>F</v>
          </cell>
          <cell r="X108" t="str">
            <v>16_16F</v>
          </cell>
          <cell r="Y108">
            <v>1155</v>
          </cell>
          <cell r="Z108">
            <v>1247</v>
          </cell>
          <cell r="AA108">
            <v>1485</v>
          </cell>
        </row>
        <row r="109">
          <cell r="T109" t="str">
            <v>DLL16_18F</v>
          </cell>
          <cell r="U109" t="str">
            <v>D</v>
          </cell>
          <cell r="V109" t="str">
            <v>LL</v>
          </cell>
          <cell r="W109" t="str">
            <v>F</v>
          </cell>
          <cell r="X109" t="str">
            <v>16_18F</v>
          </cell>
          <cell r="Y109">
            <v>1310</v>
          </cell>
          <cell r="Z109">
            <v>1415</v>
          </cell>
          <cell r="AA109">
            <v>1615</v>
          </cell>
        </row>
        <row r="110">
          <cell r="T110" t="str">
            <v>DLL10_14S</v>
          </cell>
          <cell r="U110" t="str">
            <v>D</v>
          </cell>
          <cell r="V110" t="str">
            <v>LL</v>
          </cell>
          <cell r="W110" t="str">
            <v>S</v>
          </cell>
          <cell r="X110" t="str">
            <v>10_14S</v>
          </cell>
          <cell r="Y110">
            <v>965</v>
          </cell>
          <cell r="Z110">
            <v>1042</v>
          </cell>
          <cell r="AA110">
            <v>1042</v>
          </cell>
        </row>
        <row r="111">
          <cell r="T111" t="str">
            <v>DLL5_14S</v>
          </cell>
          <cell r="U111" t="str">
            <v>D</v>
          </cell>
          <cell r="V111" t="str">
            <v>LL</v>
          </cell>
          <cell r="W111" t="str">
            <v>S</v>
          </cell>
          <cell r="X111" t="str">
            <v>5_14S</v>
          </cell>
          <cell r="Y111">
            <v>825</v>
          </cell>
          <cell r="Z111">
            <v>891</v>
          </cell>
          <cell r="AA111">
            <v>891</v>
          </cell>
        </row>
        <row r="112">
          <cell r="T112" t="str">
            <v>DLL5_14x8S</v>
          </cell>
          <cell r="U112" t="str">
            <v>D</v>
          </cell>
          <cell r="V112" t="str">
            <v>LL</v>
          </cell>
          <cell r="W112" t="str">
            <v>S</v>
          </cell>
          <cell r="X112" t="str">
            <v>5_14x8S</v>
          </cell>
          <cell r="Y112">
            <v>825</v>
          </cell>
          <cell r="Z112">
            <v>891</v>
          </cell>
          <cell r="AA112">
            <v>891</v>
          </cell>
        </row>
        <row r="113">
          <cell r="T113" t="str">
            <v>DLL6_12S</v>
          </cell>
          <cell r="U113" t="str">
            <v>D</v>
          </cell>
          <cell r="V113" t="str">
            <v>LL</v>
          </cell>
          <cell r="W113" t="str">
            <v>S</v>
          </cell>
          <cell r="X113" t="str">
            <v>6_12S</v>
          </cell>
          <cell r="Y113">
            <v>835</v>
          </cell>
          <cell r="Z113">
            <v>902</v>
          </cell>
          <cell r="AA113">
            <v>902</v>
          </cell>
        </row>
        <row r="114">
          <cell r="T114" t="str">
            <v>DLL6_13S</v>
          </cell>
          <cell r="U114" t="str">
            <v>D</v>
          </cell>
          <cell r="V114" t="str">
            <v>LL</v>
          </cell>
          <cell r="W114" t="str">
            <v>S</v>
          </cell>
          <cell r="X114" t="str">
            <v>6_13S</v>
          </cell>
          <cell r="Y114">
            <v>860</v>
          </cell>
          <cell r="Z114">
            <v>929</v>
          </cell>
          <cell r="AA114">
            <v>929</v>
          </cell>
        </row>
        <row r="115">
          <cell r="T115" t="str">
            <v>DLL6H_14S</v>
          </cell>
          <cell r="U115" t="str">
            <v>D</v>
          </cell>
          <cell r="V115" t="str">
            <v>LL</v>
          </cell>
          <cell r="W115" t="str">
            <v>S</v>
          </cell>
          <cell r="X115" t="str">
            <v>6H_14S</v>
          </cell>
          <cell r="Y115">
            <v>895</v>
          </cell>
          <cell r="Z115">
            <v>967</v>
          </cell>
          <cell r="AA115">
            <v>967</v>
          </cell>
        </row>
        <row r="116">
          <cell r="T116" t="str">
            <v>DLL6H_14x8S</v>
          </cell>
          <cell r="U116" t="str">
            <v>D</v>
          </cell>
          <cell r="V116" t="str">
            <v>LL</v>
          </cell>
          <cell r="W116" t="str">
            <v>S</v>
          </cell>
          <cell r="X116" t="str">
            <v>6H_14x8S</v>
          </cell>
          <cell r="Y116">
            <v>895</v>
          </cell>
          <cell r="Z116">
            <v>967</v>
          </cell>
          <cell r="AA116">
            <v>967</v>
          </cell>
        </row>
        <row r="117">
          <cell r="T117" t="str">
            <v>DLL7_14S</v>
          </cell>
          <cell r="U117" t="str">
            <v>D</v>
          </cell>
          <cell r="V117" t="str">
            <v>LL</v>
          </cell>
          <cell r="W117" t="str">
            <v>S</v>
          </cell>
          <cell r="X117" t="str">
            <v>7_14S</v>
          </cell>
          <cell r="Y117">
            <v>935</v>
          </cell>
          <cell r="Z117">
            <v>1010</v>
          </cell>
          <cell r="AA117">
            <v>1015</v>
          </cell>
        </row>
        <row r="118">
          <cell r="T118" t="str">
            <v>DLL8_14S</v>
          </cell>
          <cell r="U118" t="str">
            <v>D</v>
          </cell>
          <cell r="V118" t="str">
            <v>LL</v>
          </cell>
          <cell r="W118" t="str">
            <v>S</v>
          </cell>
          <cell r="X118" t="str">
            <v>8_14S</v>
          </cell>
          <cell r="Y118">
            <v>940</v>
          </cell>
          <cell r="Z118">
            <v>1015</v>
          </cell>
          <cell r="AA118">
            <v>1015</v>
          </cell>
        </row>
        <row r="119">
          <cell r="T119" t="str">
            <v>DLL10_12T</v>
          </cell>
          <cell r="U119" t="str">
            <v>D</v>
          </cell>
          <cell r="V119" t="str">
            <v>LL</v>
          </cell>
          <cell r="W119" t="str">
            <v>T</v>
          </cell>
          <cell r="X119" t="str">
            <v>10_12T</v>
          </cell>
          <cell r="Y119">
            <v>810</v>
          </cell>
          <cell r="Z119">
            <v>875</v>
          </cell>
          <cell r="AA119">
            <v>1185</v>
          </cell>
        </row>
        <row r="120">
          <cell r="T120" t="str">
            <v>DLL10_13T</v>
          </cell>
          <cell r="U120" t="str">
            <v>D</v>
          </cell>
          <cell r="V120" t="str">
            <v>LL</v>
          </cell>
          <cell r="W120" t="str">
            <v>T</v>
          </cell>
          <cell r="X120" t="str">
            <v>10_13T</v>
          </cell>
          <cell r="Y120">
            <v>830</v>
          </cell>
          <cell r="Z120">
            <v>896</v>
          </cell>
          <cell r="AA120">
            <v>1195</v>
          </cell>
        </row>
        <row r="121">
          <cell r="T121" t="str">
            <v>DLL10_14T</v>
          </cell>
          <cell r="U121" t="str">
            <v>D</v>
          </cell>
          <cell r="V121" t="str">
            <v>LL</v>
          </cell>
          <cell r="W121" t="str">
            <v>T</v>
          </cell>
          <cell r="X121" t="str">
            <v>10_14T</v>
          </cell>
          <cell r="Y121">
            <v>855</v>
          </cell>
          <cell r="Z121">
            <v>923</v>
          </cell>
          <cell r="AA121">
            <v>1315</v>
          </cell>
        </row>
        <row r="122">
          <cell r="T122" t="str">
            <v>DLL11_12T</v>
          </cell>
          <cell r="U122" t="str">
            <v>D</v>
          </cell>
          <cell r="V122" t="str">
            <v>LL</v>
          </cell>
          <cell r="W122" t="str">
            <v>T</v>
          </cell>
          <cell r="X122" t="str">
            <v>11_12T</v>
          </cell>
          <cell r="Y122">
            <v>860</v>
          </cell>
          <cell r="Z122">
            <v>929</v>
          </cell>
          <cell r="AA122">
            <v>1185</v>
          </cell>
        </row>
        <row r="123">
          <cell r="T123" t="str">
            <v>DLL11_13T</v>
          </cell>
          <cell r="U123" t="str">
            <v>D</v>
          </cell>
          <cell r="V123" t="str">
            <v>LL</v>
          </cell>
          <cell r="W123" t="str">
            <v>T</v>
          </cell>
          <cell r="X123" t="str">
            <v>11_13T</v>
          </cell>
          <cell r="Y123">
            <v>875</v>
          </cell>
          <cell r="Z123">
            <v>945</v>
          </cell>
          <cell r="AA123">
            <v>1195</v>
          </cell>
        </row>
        <row r="124">
          <cell r="T124" t="str">
            <v>DLL11_14T</v>
          </cell>
          <cell r="U124" t="str">
            <v>D</v>
          </cell>
          <cell r="V124" t="str">
            <v>LL</v>
          </cell>
          <cell r="W124" t="str">
            <v>T</v>
          </cell>
          <cell r="X124" t="str">
            <v>11_14T</v>
          </cell>
          <cell r="Y124">
            <v>885</v>
          </cell>
          <cell r="Z124">
            <v>956</v>
          </cell>
          <cell r="AA124">
            <v>1315</v>
          </cell>
        </row>
        <row r="125">
          <cell r="T125" t="str">
            <v>DLL12_13T</v>
          </cell>
          <cell r="U125" t="str">
            <v>D</v>
          </cell>
          <cell r="V125" t="str">
            <v>LL</v>
          </cell>
          <cell r="W125" t="str">
            <v>T</v>
          </cell>
          <cell r="X125" t="str">
            <v>12_13T</v>
          </cell>
          <cell r="Y125">
            <v>890</v>
          </cell>
          <cell r="Z125">
            <v>961</v>
          </cell>
          <cell r="AA125">
            <v>1195</v>
          </cell>
        </row>
        <row r="126">
          <cell r="T126" t="str">
            <v>DLL12_14T</v>
          </cell>
          <cell r="U126" t="str">
            <v>D</v>
          </cell>
          <cell r="V126" t="str">
            <v>LL</v>
          </cell>
          <cell r="W126" t="str">
            <v>T</v>
          </cell>
          <cell r="X126" t="str">
            <v>12_14T</v>
          </cell>
          <cell r="Y126">
            <v>915</v>
          </cell>
          <cell r="Z126">
            <v>988</v>
          </cell>
          <cell r="AA126">
            <v>1315</v>
          </cell>
        </row>
        <row r="127">
          <cell r="T127" t="str">
            <v>DLL12_15T</v>
          </cell>
          <cell r="U127" t="str">
            <v>D</v>
          </cell>
          <cell r="V127" t="str">
            <v>LL</v>
          </cell>
          <cell r="W127" t="str">
            <v>T</v>
          </cell>
          <cell r="X127" t="str">
            <v>12_15T</v>
          </cell>
          <cell r="Y127">
            <v>960</v>
          </cell>
          <cell r="Z127">
            <v>1037</v>
          </cell>
          <cell r="AA127">
            <v>1375</v>
          </cell>
        </row>
        <row r="128">
          <cell r="T128" t="str">
            <v>DLL13_14T</v>
          </cell>
          <cell r="U128" t="str">
            <v>D</v>
          </cell>
          <cell r="V128" t="str">
            <v>LL</v>
          </cell>
          <cell r="W128" t="str">
            <v>T</v>
          </cell>
          <cell r="X128" t="str">
            <v>13_14T</v>
          </cell>
          <cell r="Y128">
            <v>935</v>
          </cell>
          <cell r="Z128">
            <v>1010</v>
          </cell>
          <cell r="AA128">
            <v>1315</v>
          </cell>
        </row>
        <row r="129">
          <cell r="T129" t="str">
            <v>DLL13_15T</v>
          </cell>
          <cell r="U129" t="str">
            <v>D</v>
          </cell>
          <cell r="V129" t="str">
            <v>LL</v>
          </cell>
          <cell r="W129" t="str">
            <v>T</v>
          </cell>
          <cell r="X129" t="str">
            <v>13_15T</v>
          </cell>
          <cell r="Y129">
            <v>975</v>
          </cell>
          <cell r="Z129">
            <v>1053</v>
          </cell>
          <cell r="AA129">
            <v>1375</v>
          </cell>
        </row>
        <row r="130">
          <cell r="T130" t="str">
            <v>DLL13_16T</v>
          </cell>
          <cell r="U130" t="str">
            <v>D</v>
          </cell>
          <cell r="V130" t="str">
            <v>LL</v>
          </cell>
          <cell r="W130" t="str">
            <v>T</v>
          </cell>
          <cell r="X130" t="str">
            <v>13_16T</v>
          </cell>
          <cell r="Y130">
            <v>985</v>
          </cell>
          <cell r="Z130">
            <v>1064</v>
          </cell>
          <cell r="AA130">
            <v>1450</v>
          </cell>
        </row>
        <row r="131">
          <cell r="T131" t="str">
            <v>DLL14_14T</v>
          </cell>
          <cell r="U131" t="str">
            <v>D</v>
          </cell>
          <cell r="V131" t="str">
            <v>LL</v>
          </cell>
          <cell r="W131" t="str">
            <v>T</v>
          </cell>
          <cell r="X131" t="str">
            <v>14_14T</v>
          </cell>
          <cell r="Y131">
            <v>950</v>
          </cell>
          <cell r="Z131">
            <v>1026</v>
          </cell>
          <cell r="AA131">
            <v>1315</v>
          </cell>
        </row>
        <row r="132">
          <cell r="T132" t="str">
            <v>DLL14_15T</v>
          </cell>
          <cell r="U132" t="str">
            <v>D</v>
          </cell>
          <cell r="V132" t="str">
            <v>LL</v>
          </cell>
          <cell r="W132" t="str">
            <v>T</v>
          </cell>
          <cell r="X132" t="str">
            <v>14_15T</v>
          </cell>
          <cell r="Y132">
            <v>990</v>
          </cell>
          <cell r="Z132">
            <v>1069</v>
          </cell>
          <cell r="AA132">
            <v>1375</v>
          </cell>
        </row>
        <row r="133">
          <cell r="T133" t="str">
            <v>DLL14_16T</v>
          </cell>
          <cell r="U133" t="str">
            <v>D</v>
          </cell>
          <cell r="V133" t="str">
            <v>LL</v>
          </cell>
          <cell r="W133" t="str">
            <v>T</v>
          </cell>
          <cell r="X133" t="str">
            <v>14_16T</v>
          </cell>
          <cell r="Y133">
            <v>1000</v>
          </cell>
          <cell r="Z133">
            <v>1080</v>
          </cell>
          <cell r="AA133">
            <v>1450</v>
          </cell>
        </row>
        <row r="134">
          <cell r="T134" t="str">
            <v>DLL15_16T</v>
          </cell>
          <cell r="U134" t="str">
            <v>D</v>
          </cell>
          <cell r="V134" t="str">
            <v>LL</v>
          </cell>
          <cell r="W134" t="str">
            <v>T</v>
          </cell>
          <cell r="X134" t="str">
            <v>15_16T</v>
          </cell>
          <cell r="Y134">
            <v>1010</v>
          </cell>
          <cell r="Z134">
            <v>1091</v>
          </cell>
          <cell r="AA134">
            <v>1450</v>
          </cell>
        </row>
        <row r="135">
          <cell r="T135" t="str">
            <v>DLL16_16T</v>
          </cell>
          <cell r="U135" t="str">
            <v>D</v>
          </cell>
          <cell r="V135" t="str">
            <v>LL</v>
          </cell>
          <cell r="W135" t="str">
            <v>T</v>
          </cell>
          <cell r="X135" t="str">
            <v>16_16T</v>
          </cell>
          <cell r="Y135">
            <v>1020</v>
          </cell>
          <cell r="Z135">
            <v>1102</v>
          </cell>
          <cell r="AA135">
            <v>1450</v>
          </cell>
        </row>
        <row r="136">
          <cell r="T136" t="str">
            <v>DLL7_10T</v>
          </cell>
          <cell r="U136" t="str">
            <v>D</v>
          </cell>
          <cell r="V136" t="str">
            <v>LL</v>
          </cell>
          <cell r="W136" t="str">
            <v>T</v>
          </cell>
          <cell r="X136" t="str">
            <v>7_10T</v>
          </cell>
          <cell r="Y136">
            <v>870</v>
          </cell>
          <cell r="Z136">
            <v>940</v>
          </cell>
          <cell r="AA136">
            <v>1295</v>
          </cell>
        </row>
        <row r="137">
          <cell r="T137" t="str">
            <v>DLL7H_10T</v>
          </cell>
          <cell r="U137" t="str">
            <v>D</v>
          </cell>
          <cell r="V137" t="str">
            <v>LL</v>
          </cell>
          <cell r="W137" t="str">
            <v>T</v>
          </cell>
          <cell r="X137" t="str">
            <v>7H_10T</v>
          </cell>
          <cell r="AA137">
            <v>1295</v>
          </cell>
        </row>
        <row r="138">
          <cell r="T138" t="str">
            <v>DLL8_10T</v>
          </cell>
          <cell r="U138" t="str">
            <v>D</v>
          </cell>
          <cell r="V138" t="str">
            <v>LL</v>
          </cell>
          <cell r="W138" t="str">
            <v>T</v>
          </cell>
          <cell r="X138" t="str">
            <v>8_10T</v>
          </cell>
          <cell r="Y138">
            <v>870</v>
          </cell>
          <cell r="Z138">
            <v>940</v>
          </cell>
          <cell r="AA138">
            <v>1295</v>
          </cell>
        </row>
        <row r="139">
          <cell r="T139" t="str">
            <v>DLL8_12T</v>
          </cell>
          <cell r="U139" t="str">
            <v>D</v>
          </cell>
          <cell r="V139" t="str">
            <v>LL</v>
          </cell>
          <cell r="W139" t="str">
            <v>T</v>
          </cell>
          <cell r="X139" t="str">
            <v>8_12T</v>
          </cell>
          <cell r="Y139">
            <v>795</v>
          </cell>
          <cell r="Z139">
            <v>859</v>
          </cell>
          <cell r="AA139">
            <v>1185</v>
          </cell>
        </row>
        <row r="140">
          <cell r="T140" t="str">
            <v>DLL9_10T</v>
          </cell>
          <cell r="U140" t="str">
            <v>D</v>
          </cell>
          <cell r="V140" t="str">
            <v>LL</v>
          </cell>
          <cell r="W140" t="str">
            <v>T</v>
          </cell>
          <cell r="X140" t="str">
            <v>9_10T</v>
          </cell>
          <cell r="Y140">
            <v>895</v>
          </cell>
          <cell r="Z140">
            <v>967</v>
          </cell>
          <cell r="AA140">
            <v>1295</v>
          </cell>
        </row>
        <row r="141">
          <cell r="T141" t="str">
            <v>DLL9_12T</v>
          </cell>
          <cell r="U141" t="str">
            <v>D</v>
          </cell>
          <cell r="V141" t="str">
            <v>LL</v>
          </cell>
          <cell r="W141" t="str">
            <v>T</v>
          </cell>
          <cell r="X141" t="str">
            <v>9_12T</v>
          </cell>
          <cell r="Y141">
            <v>800</v>
          </cell>
          <cell r="Z141">
            <v>864</v>
          </cell>
          <cell r="AA141">
            <v>1185</v>
          </cell>
        </row>
        <row r="142">
          <cell r="T142" t="str">
            <v>DLL9_13T</v>
          </cell>
          <cell r="U142" t="str">
            <v>D</v>
          </cell>
          <cell r="V142" t="str">
            <v>LL</v>
          </cell>
          <cell r="W142" t="str">
            <v>T</v>
          </cell>
          <cell r="X142" t="str">
            <v>9_13T</v>
          </cell>
          <cell r="Y142">
            <v>825</v>
          </cell>
          <cell r="Z142">
            <v>891</v>
          </cell>
          <cell r="AA142">
            <v>1195</v>
          </cell>
        </row>
        <row r="143">
          <cell r="T143" t="str">
            <v>DLX12_18B</v>
          </cell>
          <cell r="U143" t="str">
            <v>D</v>
          </cell>
          <cell r="V143" t="str">
            <v>LX</v>
          </cell>
          <cell r="W143" t="str">
            <v>B</v>
          </cell>
          <cell r="X143" t="str">
            <v>12_18B</v>
          </cell>
          <cell r="Y143">
            <v>2125</v>
          </cell>
          <cell r="Z143">
            <v>2295</v>
          </cell>
          <cell r="AA143">
            <v>2465</v>
          </cell>
        </row>
        <row r="144">
          <cell r="T144" t="str">
            <v>DLX12_20B</v>
          </cell>
          <cell r="U144" t="str">
            <v>D</v>
          </cell>
          <cell r="V144" t="str">
            <v>LX</v>
          </cell>
          <cell r="W144" t="str">
            <v>B</v>
          </cell>
          <cell r="X144" t="str">
            <v>12_20B</v>
          </cell>
          <cell r="AA144">
            <v>2485</v>
          </cell>
        </row>
        <row r="145">
          <cell r="T145" t="str">
            <v>DLX12_22B</v>
          </cell>
          <cell r="U145" t="str">
            <v>D</v>
          </cell>
          <cell r="V145" t="str">
            <v>LX</v>
          </cell>
          <cell r="W145" t="str">
            <v>B</v>
          </cell>
          <cell r="X145" t="str">
            <v>12_22B</v>
          </cell>
          <cell r="AA145">
            <v>2495</v>
          </cell>
        </row>
        <row r="146">
          <cell r="T146" t="str">
            <v>DLX12_24B</v>
          </cell>
          <cell r="U146" t="str">
            <v>D</v>
          </cell>
          <cell r="V146" t="str">
            <v>LX</v>
          </cell>
          <cell r="W146" t="str">
            <v>B</v>
          </cell>
          <cell r="X146" t="str">
            <v>12_24B</v>
          </cell>
          <cell r="AA146">
            <v>2630</v>
          </cell>
        </row>
        <row r="147">
          <cell r="T147" t="str">
            <v>DLX12_26B</v>
          </cell>
          <cell r="U147" t="str">
            <v>D</v>
          </cell>
          <cell r="V147" t="str">
            <v>LX</v>
          </cell>
          <cell r="W147" t="str">
            <v>B</v>
          </cell>
          <cell r="X147" t="str">
            <v>12_26B</v>
          </cell>
          <cell r="AA147">
            <v>2650</v>
          </cell>
        </row>
        <row r="148">
          <cell r="T148" t="str">
            <v>DLX14_18B</v>
          </cell>
          <cell r="U148" t="str">
            <v>D</v>
          </cell>
          <cell r="V148" t="str">
            <v>LX</v>
          </cell>
          <cell r="W148" t="str">
            <v>B</v>
          </cell>
          <cell r="X148" t="str">
            <v>14_18B</v>
          </cell>
          <cell r="Y148">
            <v>2125</v>
          </cell>
          <cell r="Z148">
            <v>2295</v>
          </cell>
          <cell r="AA148">
            <v>2465</v>
          </cell>
        </row>
        <row r="149">
          <cell r="T149" t="str">
            <v>DLX14_20B</v>
          </cell>
          <cell r="U149" t="str">
            <v>D</v>
          </cell>
          <cell r="V149" t="str">
            <v>LX</v>
          </cell>
          <cell r="W149" t="str">
            <v>B</v>
          </cell>
          <cell r="X149" t="str">
            <v>14_20B</v>
          </cell>
          <cell r="Y149">
            <v>2105</v>
          </cell>
          <cell r="Z149">
            <v>2273</v>
          </cell>
          <cell r="AA149">
            <v>2485</v>
          </cell>
        </row>
        <row r="150">
          <cell r="T150" t="str">
            <v>DLX14_22B</v>
          </cell>
          <cell r="U150" t="str">
            <v>D</v>
          </cell>
          <cell r="V150" t="str">
            <v>LX</v>
          </cell>
          <cell r="W150" t="str">
            <v>B</v>
          </cell>
          <cell r="X150" t="str">
            <v>14_22B</v>
          </cell>
          <cell r="Y150">
            <v>2095</v>
          </cell>
          <cell r="Z150">
            <v>2263</v>
          </cell>
          <cell r="AA150">
            <v>2495</v>
          </cell>
        </row>
        <row r="151">
          <cell r="T151" t="str">
            <v>DLX14_24B</v>
          </cell>
          <cell r="U151" t="str">
            <v>D</v>
          </cell>
          <cell r="V151" t="str">
            <v>LX</v>
          </cell>
          <cell r="W151" t="str">
            <v>B</v>
          </cell>
          <cell r="X151" t="str">
            <v>14_24B</v>
          </cell>
          <cell r="Y151">
            <v>2195</v>
          </cell>
          <cell r="Z151">
            <v>2371</v>
          </cell>
          <cell r="AA151">
            <v>2630</v>
          </cell>
        </row>
        <row r="152">
          <cell r="T152" t="str">
            <v>DLX14_26B</v>
          </cell>
          <cell r="U152" t="str">
            <v>D</v>
          </cell>
          <cell r="V152" t="str">
            <v>LX</v>
          </cell>
          <cell r="W152" t="str">
            <v>B</v>
          </cell>
          <cell r="X152" t="str">
            <v>14_26B</v>
          </cell>
          <cell r="Y152">
            <v>2225</v>
          </cell>
          <cell r="Z152">
            <v>2403</v>
          </cell>
          <cell r="AA152">
            <v>2650</v>
          </cell>
        </row>
        <row r="153">
          <cell r="T153" t="str">
            <v>DLX16_18B</v>
          </cell>
          <cell r="U153" t="str">
            <v>D</v>
          </cell>
          <cell r="V153" t="str">
            <v>LX</v>
          </cell>
          <cell r="W153" t="str">
            <v>B</v>
          </cell>
          <cell r="X153" t="str">
            <v>16_18B</v>
          </cell>
          <cell r="Y153">
            <v>2125</v>
          </cell>
          <cell r="Z153">
            <v>2295</v>
          </cell>
          <cell r="AA153">
            <v>2465</v>
          </cell>
        </row>
        <row r="154">
          <cell r="T154" t="str">
            <v>DLX16_20B</v>
          </cell>
          <cell r="U154" t="str">
            <v>D</v>
          </cell>
          <cell r="V154" t="str">
            <v>LX</v>
          </cell>
          <cell r="W154" t="str">
            <v>B</v>
          </cell>
          <cell r="X154" t="str">
            <v>16_20B</v>
          </cell>
          <cell r="Y154">
            <v>2105</v>
          </cell>
          <cell r="Z154">
            <v>2273</v>
          </cell>
          <cell r="AA154">
            <v>2485</v>
          </cell>
        </row>
        <row r="155">
          <cell r="T155" t="str">
            <v>DLX16_22B</v>
          </cell>
          <cell r="U155" t="str">
            <v>D</v>
          </cell>
          <cell r="V155" t="str">
            <v>LX</v>
          </cell>
          <cell r="W155" t="str">
            <v>B</v>
          </cell>
          <cell r="X155" t="str">
            <v>16_22B</v>
          </cell>
          <cell r="Y155">
            <v>2105</v>
          </cell>
          <cell r="Z155">
            <v>2273</v>
          </cell>
          <cell r="AA155">
            <v>2495</v>
          </cell>
        </row>
        <row r="156">
          <cell r="T156" t="str">
            <v>DLX16_24B</v>
          </cell>
          <cell r="U156" t="str">
            <v>D</v>
          </cell>
          <cell r="V156" t="str">
            <v>LX</v>
          </cell>
          <cell r="W156" t="str">
            <v>B</v>
          </cell>
          <cell r="X156" t="str">
            <v>16_24B</v>
          </cell>
          <cell r="Y156">
            <v>2225</v>
          </cell>
          <cell r="Z156">
            <v>2403</v>
          </cell>
          <cell r="AA156">
            <v>2630</v>
          </cell>
        </row>
        <row r="157">
          <cell r="T157" t="str">
            <v>DLX16_26B</v>
          </cell>
          <cell r="U157" t="str">
            <v>D</v>
          </cell>
          <cell r="V157" t="str">
            <v>LX</v>
          </cell>
          <cell r="W157" t="str">
            <v>B</v>
          </cell>
          <cell r="X157" t="str">
            <v>16_26B</v>
          </cell>
          <cell r="Y157">
            <v>2240</v>
          </cell>
          <cell r="Z157">
            <v>2419</v>
          </cell>
          <cell r="AA157">
            <v>2650</v>
          </cell>
        </row>
        <row r="158">
          <cell r="T158" t="str">
            <v>DLX18_20B</v>
          </cell>
          <cell r="U158" t="str">
            <v>D</v>
          </cell>
          <cell r="V158" t="str">
            <v>LX</v>
          </cell>
          <cell r="W158" t="str">
            <v>B</v>
          </cell>
          <cell r="X158" t="str">
            <v>18_20B</v>
          </cell>
          <cell r="Y158">
            <v>2135</v>
          </cell>
          <cell r="Z158">
            <v>2306</v>
          </cell>
          <cell r="AA158">
            <v>2485</v>
          </cell>
        </row>
        <row r="159">
          <cell r="T159" t="str">
            <v>DLX18_22B</v>
          </cell>
          <cell r="U159" t="str">
            <v>D</v>
          </cell>
          <cell r="V159" t="str">
            <v>LX</v>
          </cell>
          <cell r="W159" t="str">
            <v>B</v>
          </cell>
          <cell r="X159" t="str">
            <v>18_22B</v>
          </cell>
          <cell r="Y159">
            <v>2125</v>
          </cell>
          <cell r="Z159">
            <v>2295</v>
          </cell>
          <cell r="AA159">
            <v>2495</v>
          </cell>
        </row>
        <row r="160">
          <cell r="T160" t="str">
            <v>DLX18_24B</v>
          </cell>
          <cell r="U160" t="str">
            <v>D</v>
          </cell>
          <cell r="V160" t="str">
            <v>LX</v>
          </cell>
          <cell r="W160" t="str">
            <v>B</v>
          </cell>
          <cell r="X160" t="str">
            <v>18_24B</v>
          </cell>
          <cell r="Y160">
            <v>2250</v>
          </cell>
          <cell r="Z160">
            <v>2430</v>
          </cell>
          <cell r="AA160">
            <v>2630</v>
          </cell>
        </row>
        <row r="161">
          <cell r="T161" t="str">
            <v>DLX20_20B</v>
          </cell>
          <cell r="U161" t="str">
            <v>D</v>
          </cell>
          <cell r="V161" t="str">
            <v>LX</v>
          </cell>
          <cell r="W161" t="str">
            <v>B</v>
          </cell>
          <cell r="X161" t="str">
            <v>20_20B</v>
          </cell>
          <cell r="Y161">
            <v>2195</v>
          </cell>
          <cell r="Z161">
            <v>2371</v>
          </cell>
          <cell r="AA161">
            <v>2485</v>
          </cell>
        </row>
        <row r="162">
          <cell r="T162" t="str">
            <v>DLX20_22B</v>
          </cell>
          <cell r="U162" t="str">
            <v>D</v>
          </cell>
          <cell r="V162" t="str">
            <v>LX</v>
          </cell>
          <cell r="W162" t="str">
            <v>B</v>
          </cell>
          <cell r="X162" t="str">
            <v>20_22B</v>
          </cell>
          <cell r="Y162">
            <v>2165</v>
          </cell>
          <cell r="Z162">
            <v>2338</v>
          </cell>
          <cell r="AA162">
            <v>2495</v>
          </cell>
        </row>
        <row r="163">
          <cell r="T163" t="str">
            <v>DLX20_24B</v>
          </cell>
          <cell r="U163" t="str">
            <v>D</v>
          </cell>
          <cell r="V163" t="str">
            <v>LX</v>
          </cell>
          <cell r="W163" t="str">
            <v>B</v>
          </cell>
          <cell r="X163" t="str">
            <v>20_24B</v>
          </cell>
          <cell r="Y163">
            <v>2310</v>
          </cell>
          <cell r="Z163">
            <v>2495</v>
          </cell>
          <cell r="AA163">
            <v>2630</v>
          </cell>
        </row>
        <row r="164">
          <cell r="T164" t="str">
            <v>DLX12_14F</v>
          </cell>
          <cell r="U164" t="str">
            <v>D</v>
          </cell>
          <cell r="V164" t="str">
            <v>LX</v>
          </cell>
          <cell r="W164" t="str">
            <v>F</v>
          </cell>
          <cell r="X164" t="str">
            <v>12_14F</v>
          </cell>
          <cell r="Y164">
            <v>1270</v>
          </cell>
          <cell r="Z164">
            <v>1372</v>
          </cell>
          <cell r="AA164">
            <v>1599</v>
          </cell>
        </row>
        <row r="165">
          <cell r="T165" t="str">
            <v>DLX13_14F</v>
          </cell>
          <cell r="U165" t="str">
            <v>D</v>
          </cell>
          <cell r="V165" t="str">
            <v>LX</v>
          </cell>
          <cell r="W165" t="str">
            <v>F</v>
          </cell>
          <cell r="X165" t="str">
            <v>13_14F</v>
          </cell>
          <cell r="Y165">
            <v>1285</v>
          </cell>
          <cell r="Z165">
            <v>1388</v>
          </cell>
          <cell r="AA165">
            <v>1599</v>
          </cell>
        </row>
        <row r="166">
          <cell r="T166" t="str">
            <v>DLX13_15F</v>
          </cell>
          <cell r="U166" t="str">
            <v>D</v>
          </cell>
          <cell r="V166" t="str">
            <v>LX</v>
          </cell>
          <cell r="W166" t="str">
            <v>F</v>
          </cell>
          <cell r="X166" t="str">
            <v>13_15F</v>
          </cell>
          <cell r="Y166">
            <v>1350</v>
          </cell>
          <cell r="Z166">
            <v>1458</v>
          </cell>
          <cell r="AA166">
            <v>1658</v>
          </cell>
        </row>
        <row r="167">
          <cell r="T167" t="str">
            <v>DLX13_16F</v>
          </cell>
          <cell r="U167" t="str">
            <v>D</v>
          </cell>
          <cell r="V167" t="str">
            <v>LX</v>
          </cell>
          <cell r="W167" t="str">
            <v>F</v>
          </cell>
          <cell r="X167" t="str">
            <v>13_16F</v>
          </cell>
          <cell r="Y167">
            <v>1335</v>
          </cell>
          <cell r="Z167">
            <v>1442</v>
          </cell>
          <cell r="AA167">
            <v>1685</v>
          </cell>
        </row>
        <row r="168">
          <cell r="T168" t="str">
            <v>DLX14_14F</v>
          </cell>
          <cell r="U168" t="str">
            <v>D</v>
          </cell>
          <cell r="V168" t="str">
            <v>LX</v>
          </cell>
          <cell r="W168" t="str">
            <v>F</v>
          </cell>
          <cell r="X168" t="str">
            <v>14_14F</v>
          </cell>
          <cell r="Y168">
            <v>1295</v>
          </cell>
          <cell r="Z168">
            <v>1399</v>
          </cell>
          <cell r="AA168">
            <v>1599</v>
          </cell>
        </row>
        <row r="169">
          <cell r="T169" t="str">
            <v>DLX14_15F</v>
          </cell>
          <cell r="U169" t="str">
            <v>D</v>
          </cell>
          <cell r="V169" t="str">
            <v>LX</v>
          </cell>
          <cell r="W169" t="str">
            <v>F</v>
          </cell>
          <cell r="X169" t="str">
            <v>14_15F</v>
          </cell>
          <cell r="Y169">
            <v>1350</v>
          </cell>
          <cell r="Z169">
            <v>1458</v>
          </cell>
          <cell r="AA169">
            <v>1658</v>
          </cell>
        </row>
        <row r="170">
          <cell r="T170" t="str">
            <v>DLX14_16F</v>
          </cell>
          <cell r="U170" t="str">
            <v>D</v>
          </cell>
          <cell r="V170" t="str">
            <v>LX</v>
          </cell>
          <cell r="W170" t="str">
            <v>F</v>
          </cell>
          <cell r="X170" t="str">
            <v>14_16F</v>
          </cell>
          <cell r="Y170">
            <v>1340</v>
          </cell>
          <cell r="Z170">
            <v>1447</v>
          </cell>
          <cell r="AA170">
            <v>1685</v>
          </cell>
        </row>
        <row r="171">
          <cell r="T171" t="str">
            <v>DLX15_16F</v>
          </cell>
          <cell r="U171" t="str">
            <v>D</v>
          </cell>
          <cell r="V171" t="str">
            <v>LX</v>
          </cell>
          <cell r="W171" t="str">
            <v>F</v>
          </cell>
          <cell r="X171" t="str">
            <v>15_16F</v>
          </cell>
          <cell r="Y171">
            <v>1350</v>
          </cell>
          <cell r="Z171">
            <v>1458</v>
          </cell>
          <cell r="AA171">
            <v>1685</v>
          </cell>
        </row>
        <row r="172">
          <cell r="T172" t="str">
            <v>DLX16_16F</v>
          </cell>
          <cell r="U172" t="str">
            <v>D</v>
          </cell>
          <cell r="V172" t="str">
            <v>LX</v>
          </cell>
          <cell r="W172" t="str">
            <v>F</v>
          </cell>
          <cell r="X172" t="str">
            <v>16_16F</v>
          </cell>
          <cell r="Y172">
            <v>1375</v>
          </cell>
          <cell r="Z172">
            <v>1485</v>
          </cell>
          <cell r="AA172">
            <v>1685</v>
          </cell>
        </row>
        <row r="173">
          <cell r="T173" t="str">
            <v>DLX16_18F</v>
          </cell>
          <cell r="U173" t="str">
            <v>D</v>
          </cell>
          <cell r="V173" t="str">
            <v>LX</v>
          </cell>
          <cell r="W173" t="str">
            <v>F</v>
          </cell>
          <cell r="X173" t="str">
            <v>16_18F</v>
          </cell>
          <cell r="Y173">
            <v>1495</v>
          </cell>
          <cell r="Z173">
            <v>1615</v>
          </cell>
          <cell r="AA173">
            <v>1815</v>
          </cell>
        </row>
        <row r="174">
          <cell r="T174" t="str">
            <v>DLX10_14S</v>
          </cell>
          <cell r="U174" t="str">
            <v>D</v>
          </cell>
          <cell r="V174" t="str">
            <v>LX</v>
          </cell>
          <cell r="W174" t="str">
            <v>S</v>
          </cell>
          <cell r="X174" t="str">
            <v>10_14S</v>
          </cell>
          <cell r="Y174">
            <v>1310</v>
          </cell>
          <cell r="Z174">
            <v>1415</v>
          </cell>
          <cell r="AA174">
            <v>1415</v>
          </cell>
        </row>
        <row r="175">
          <cell r="T175" t="str">
            <v>DLX5_14S</v>
          </cell>
          <cell r="U175" t="str">
            <v>D</v>
          </cell>
          <cell r="V175" t="str">
            <v>LX</v>
          </cell>
          <cell r="W175" t="str">
            <v>S</v>
          </cell>
          <cell r="X175" t="str">
            <v>5_14S</v>
          </cell>
          <cell r="Y175">
            <v>1190</v>
          </cell>
          <cell r="Z175">
            <v>1285</v>
          </cell>
          <cell r="AA175">
            <v>1091</v>
          </cell>
        </row>
        <row r="176">
          <cell r="T176" t="str">
            <v>DLX5_14x8S</v>
          </cell>
          <cell r="U176" t="str">
            <v>D</v>
          </cell>
          <cell r="V176" t="str">
            <v>LX</v>
          </cell>
          <cell r="W176" t="str">
            <v>S</v>
          </cell>
          <cell r="X176" t="str">
            <v>5_14x8S</v>
          </cell>
          <cell r="Y176">
            <v>1190</v>
          </cell>
          <cell r="Z176">
            <v>1285</v>
          </cell>
          <cell r="AA176">
            <v>1091</v>
          </cell>
        </row>
        <row r="177">
          <cell r="T177" t="str">
            <v>DLX6_12S</v>
          </cell>
          <cell r="U177" t="str">
            <v>D</v>
          </cell>
          <cell r="V177" t="str">
            <v>LX</v>
          </cell>
          <cell r="W177" t="str">
            <v>S</v>
          </cell>
          <cell r="X177" t="str">
            <v>6_12S</v>
          </cell>
          <cell r="Y177">
            <v>1170</v>
          </cell>
          <cell r="Z177">
            <v>1264</v>
          </cell>
          <cell r="AA177">
            <v>1102</v>
          </cell>
        </row>
        <row r="178">
          <cell r="T178" t="str">
            <v>DLX6_13S</v>
          </cell>
          <cell r="U178" t="str">
            <v>D</v>
          </cell>
          <cell r="V178" t="str">
            <v>LX</v>
          </cell>
          <cell r="W178" t="str">
            <v>S</v>
          </cell>
          <cell r="X178" t="str">
            <v>6_13S</v>
          </cell>
          <cell r="Y178">
            <v>1175</v>
          </cell>
          <cell r="Z178">
            <v>1269</v>
          </cell>
          <cell r="AA178">
            <v>1129</v>
          </cell>
        </row>
        <row r="179">
          <cell r="T179" t="str">
            <v>DLX6H_14S</v>
          </cell>
          <cell r="U179" t="str">
            <v>D</v>
          </cell>
          <cell r="V179" t="str">
            <v>LX</v>
          </cell>
          <cell r="W179" t="str">
            <v>S</v>
          </cell>
          <cell r="X179" t="str">
            <v>6H_14S</v>
          </cell>
          <cell r="Y179">
            <v>1205</v>
          </cell>
          <cell r="Z179">
            <v>1301</v>
          </cell>
          <cell r="AA179">
            <v>1167</v>
          </cell>
        </row>
        <row r="180">
          <cell r="T180" t="str">
            <v>DLX6H_14x8S</v>
          </cell>
          <cell r="U180" t="str">
            <v>D</v>
          </cell>
          <cell r="V180" t="str">
            <v>LX</v>
          </cell>
          <cell r="W180" t="str">
            <v>S</v>
          </cell>
          <cell r="X180" t="str">
            <v>6H_14x8S</v>
          </cell>
          <cell r="Y180">
            <v>1205</v>
          </cell>
          <cell r="Z180">
            <v>1301</v>
          </cell>
          <cell r="AA180">
            <v>1167</v>
          </cell>
        </row>
        <row r="181">
          <cell r="T181" t="str">
            <v>DLX7_14S</v>
          </cell>
          <cell r="U181" t="str">
            <v>D</v>
          </cell>
          <cell r="V181" t="str">
            <v>LX</v>
          </cell>
          <cell r="W181" t="str">
            <v>S</v>
          </cell>
          <cell r="X181" t="str">
            <v>7_14S</v>
          </cell>
          <cell r="Y181">
            <v>1265</v>
          </cell>
          <cell r="Z181">
            <v>1366</v>
          </cell>
          <cell r="AA181">
            <v>1366</v>
          </cell>
        </row>
        <row r="182">
          <cell r="T182" t="str">
            <v>DLX8_14S</v>
          </cell>
          <cell r="U182" t="str">
            <v>D</v>
          </cell>
          <cell r="V182" t="str">
            <v>LX</v>
          </cell>
          <cell r="W182" t="str">
            <v>S</v>
          </cell>
          <cell r="X182" t="str">
            <v>8_14S</v>
          </cell>
          <cell r="Y182">
            <v>1265</v>
          </cell>
          <cell r="Z182">
            <v>1366</v>
          </cell>
          <cell r="AA182">
            <v>1366</v>
          </cell>
        </row>
        <row r="183">
          <cell r="T183" t="str">
            <v>DLX10_12T</v>
          </cell>
          <cell r="U183" t="str">
            <v>D</v>
          </cell>
          <cell r="V183" t="str">
            <v>LX</v>
          </cell>
          <cell r="W183" t="str">
            <v>T</v>
          </cell>
          <cell r="X183" t="str">
            <v>10_12T</v>
          </cell>
          <cell r="Y183">
            <v>1100</v>
          </cell>
          <cell r="Z183">
            <v>1188</v>
          </cell>
          <cell r="AA183">
            <v>1385</v>
          </cell>
        </row>
        <row r="184">
          <cell r="T184" t="str">
            <v>DLX10_13T</v>
          </cell>
          <cell r="U184" t="str">
            <v>D</v>
          </cell>
          <cell r="V184" t="str">
            <v>LX</v>
          </cell>
          <cell r="W184" t="str">
            <v>T</v>
          </cell>
          <cell r="X184" t="str">
            <v>10_13T</v>
          </cell>
          <cell r="Y184">
            <v>1105</v>
          </cell>
          <cell r="Z184">
            <v>1193</v>
          </cell>
          <cell r="AA184">
            <v>1395</v>
          </cell>
        </row>
        <row r="185">
          <cell r="T185" t="str">
            <v>DLX10_14T</v>
          </cell>
          <cell r="U185" t="str">
            <v>D</v>
          </cell>
          <cell r="V185" t="str">
            <v>LX</v>
          </cell>
          <cell r="W185" t="str">
            <v>T</v>
          </cell>
          <cell r="X185" t="str">
            <v>10_14T</v>
          </cell>
          <cell r="Y185">
            <v>1215</v>
          </cell>
          <cell r="Z185">
            <v>1312</v>
          </cell>
          <cell r="AA185">
            <v>1515</v>
          </cell>
        </row>
        <row r="186">
          <cell r="T186" t="str">
            <v>DLX11_12T</v>
          </cell>
          <cell r="U186" t="str">
            <v>D</v>
          </cell>
          <cell r="V186" t="str">
            <v>LX</v>
          </cell>
          <cell r="W186" t="str">
            <v>T</v>
          </cell>
          <cell r="X186" t="str">
            <v>11_12T</v>
          </cell>
          <cell r="Y186">
            <v>1105</v>
          </cell>
          <cell r="Z186">
            <v>1193</v>
          </cell>
          <cell r="AA186">
            <v>1385</v>
          </cell>
        </row>
        <row r="187">
          <cell r="T187" t="str">
            <v>DLX11_13T</v>
          </cell>
          <cell r="U187" t="str">
            <v>D</v>
          </cell>
          <cell r="V187" t="str">
            <v>LX</v>
          </cell>
          <cell r="W187" t="str">
            <v>T</v>
          </cell>
          <cell r="X187" t="str">
            <v>11_13T</v>
          </cell>
          <cell r="Y187">
            <v>1110</v>
          </cell>
          <cell r="Z187">
            <v>1199</v>
          </cell>
          <cell r="AA187">
            <v>1395</v>
          </cell>
        </row>
        <row r="188">
          <cell r="T188" t="str">
            <v>DLX11_14T</v>
          </cell>
          <cell r="U188" t="str">
            <v>D</v>
          </cell>
          <cell r="V188" t="str">
            <v>LX</v>
          </cell>
          <cell r="W188" t="str">
            <v>T</v>
          </cell>
          <cell r="X188" t="str">
            <v>11_14T</v>
          </cell>
          <cell r="Y188">
            <v>1215</v>
          </cell>
          <cell r="Z188">
            <v>1312</v>
          </cell>
          <cell r="AA188">
            <v>1515</v>
          </cell>
        </row>
        <row r="189">
          <cell r="T189" t="str">
            <v>DLX12_13T</v>
          </cell>
          <cell r="U189" t="str">
            <v>D</v>
          </cell>
          <cell r="V189" t="str">
            <v>LX</v>
          </cell>
          <cell r="W189" t="str">
            <v>T</v>
          </cell>
          <cell r="X189" t="str">
            <v>12_13T</v>
          </cell>
          <cell r="Y189">
            <v>1125</v>
          </cell>
          <cell r="Z189">
            <v>1215</v>
          </cell>
          <cell r="AA189">
            <v>1395</v>
          </cell>
        </row>
        <row r="190">
          <cell r="T190" t="str">
            <v>DLX12_14T</v>
          </cell>
          <cell r="U190" t="str">
            <v>D</v>
          </cell>
          <cell r="V190" t="str">
            <v>LX</v>
          </cell>
          <cell r="W190" t="str">
            <v>T</v>
          </cell>
          <cell r="X190" t="str">
            <v>12_14T</v>
          </cell>
          <cell r="Y190">
            <v>1215</v>
          </cell>
          <cell r="Z190">
            <v>1312</v>
          </cell>
          <cell r="AA190">
            <v>1515</v>
          </cell>
        </row>
        <row r="191">
          <cell r="T191" t="str">
            <v>DLX12_15T</v>
          </cell>
          <cell r="U191" t="str">
            <v>D</v>
          </cell>
          <cell r="V191" t="str">
            <v>LX</v>
          </cell>
          <cell r="W191" t="str">
            <v>T</v>
          </cell>
          <cell r="X191" t="str">
            <v>12_15T</v>
          </cell>
          <cell r="Y191">
            <v>1270</v>
          </cell>
          <cell r="Z191">
            <v>1372</v>
          </cell>
          <cell r="AA191">
            <v>1575</v>
          </cell>
        </row>
        <row r="192">
          <cell r="T192" t="str">
            <v>DLX13_14T</v>
          </cell>
          <cell r="U192" t="str">
            <v>D</v>
          </cell>
          <cell r="V192" t="str">
            <v>LX</v>
          </cell>
          <cell r="W192" t="str">
            <v>T</v>
          </cell>
          <cell r="X192" t="str">
            <v>13_14T</v>
          </cell>
          <cell r="Y192">
            <v>1215</v>
          </cell>
          <cell r="Z192">
            <v>1312</v>
          </cell>
          <cell r="AA192">
            <v>1515</v>
          </cell>
        </row>
        <row r="193">
          <cell r="T193" t="str">
            <v>DLX13_15T</v>
          </cell>
          <cell r="U193" t="str">
            <v>D</v>
          </cell>
          <cell r="V193" t="str">
            <v>LX</v>
          </cell>
          <cell r="W193" t="str">
            <v>T</v>
          </cell>
          <cell r="X193" t="str">
            <v>13_15T</v>
          </cell>
          <cell r="Y193">
            <v>1270</v>
          </cell>
          <cell r="Z193">
            <v>1372</v>
          </cell>
          <cell r="AA193">
            <v>1575</v>
          </cell>
        </row>
        <row r="194">
          <cell r="T194" t="str">
            <v>DLX13_16T</v>
          </cell>
          <cell r="U194" t="str">
            <v>D</v>
          </cell>
          <cell r="V194" t="str">
            <v>LX</v>
          </cell>
          <cell r="W194" t="str">
            <v>T</v>
          </cell>
          <cell r="X194" t="str">
            <v>13_16T</v>
          </cell>
          <cell r="Y194">
            <v>1305</v>
          </cell>
          <cell r="Z194">
            <v>1409</v>
          </cell>
          <cell r="AA194">
            <v>1650</v>
          </cell>
        </row>
        <row r="195">
          <cell r="T195" t="str">
            <v>DLX14_14T</v>
          </cell>
          <cell r="U195" t="str">
            <v>D</v>
          </cell>
          <cell r="V195" t="str">
            <v>LX</v>
          </cell>
          <cell r="W195" t="str">
            <v>T</v>
          </cell>
          <cell r="X195" t="str">
            <v>14_14T</v>
          </cell>
          <cell r="Y195">
            <v>1215</v>
          </cell>
          <cell r="Z195">
            <v>1312</v>
          </cell>
          <cell r="AA195">
            <v>1515</v>
          </cell>
        </row>
        <row r="196">
          <cell r="T196" t="str">
            <v>DLX14_15T</v>
          </cell>
          <cell r="U196" t="str">
            <v>D</v>
          </cell>
          <cell r="V196" t="str">
            <v>LX</v>
          </cell>
          <cell r="W196" t="str">
            <v>T</v>
          </cell>
          <cell r="X196" t="str">
            <v>14_15T</v>
          </cell>
          <cell r="Y196">
            <v>1270</v>
          </cell>
          <cell r="Z196">
            <v>1372</v>
          </cell>
          <cell r="AA196">
            <v>1575</v>
          </cell>
        </row>
        <row r="197">
          <cell r="T197" t="str">
            <v>DLX14_16T</v>
          </cell>
          <cell r="U197" t="str">
            <v>D</v>
          </cell>
          <cell r="V197" t="str">
            <v>LX</v>
          </cell>
          <cell r="W197" t="str">
            <v>T</v>
          </cell>
          <cell r="X197" t="str">
            <v>14_16T</v>
          </cell>
          <cell r="Y197">
            <v>1305</v>
          </cell>
          <cell r="Z197">
            <v>1409</v>
          </cell>
          <cell r="AA197">
            <v>1650</v>
          </cell>
        </row>
        <row r="198">
          <cell r="T198" t="str">
            <v>DLX15_16T</v>
          </cell>
          <cell r="U198" t="str">
            <v>D</v>
          </cell>
          <cell r="V198" t="str">
            <v>LX</v>
          </cell>
          <cell r="W198" t="str">
            <v>T</v>
          </cell>
          <cell r="X198" t="str">
            <v>15_16T</v>
          </cell>
          <cell r="Y198">
            <v>1305</v>
          </cell>
          <cell r="Z198">
            <v>1409</v>
          </cell>
          <cell r="AA198">
            <v>1650</v>
          </cell>
        </row>
        <row r="199">
          <cell r="T199" t="str">
            <v>DLX16_16T</v>
          </cell>
          <cell r="U199" t="str">
            <v>D</v>
          </cell>
          <cell r="V199" t="str">
            <v>LX</v>
          </cell>
          <cell r="W199" t="str">
            <v>T</v>
          </cell>
          <cell r="X199" t="str">
            <v>16_16T</v>
          </cell>
          <cell r="Y199">
            <v>1305</v>
          </cell>
          <cell r="Z199">
            <v>1409</v>
          </cell>
          <cell r="AA199">
            <v>1650</v>
          </cell>
        </row>
        <row r="200">
          <cell r="T200" t="str">
            <v>DLX7_10T</v>
          </cell>
          <cell r="U200" t="str">
            <v>D</v>
          </cell>
          <cell r="V200" t="str">
            <v>LX</v>
          </cell>
          <cell r="W200" t="str">
            <v>T</v>
          </cell>
          <cell r="X200" t="str">
            <v>7_10T</v>
          </cell>
          <cell r="Y200">
            <v>1180</v>
          </cell>
          <cell r="Z200">
            <v>1274</v>
          </cell>
          <cell r="AA200">
            <v>1495</v>
          </cell>
        </row>
        <row r="201">
          <cell r="T201" t="str">
            <v>DLX7H_10T</v>
          </cell>
          <cell r="U201" t="str">
            <v>D</v>
          </cell>
          <cell r="V201" t="str">
            <v>LX</v>
          </cell>
          <cell r="W201" t="str">
            <v>T</v>
          </cell>
          <cell r="X201" t="str">
            <v>7H_10T</v>
          </cell>
          <cell r="AA201">
            <v>1495</v>
          </cell>
        </row>
        <row r="202">
          <cell r="T202" t="str">
            <v>DLX8_10T</v>
          </cell>
          <cell r="U202" t="str">
            <v>D</v>
          </cell>
          <cell r="V202" t="str">
            <v>LX</v>
          </cell>
          <cell r="W202" t="str">
            <v>T</v>
          </cell>
          <cell r="X202" t="str">
            <v>8_10T</v>
          </cell>
          <cell r="Y202">
            <v>1195</v>
          </cell>
          <cell r="Z202">
            <v>1291</v>
          </cell>
          <cell r="AA202">
            <v>1495</v>
          </cell>
        </row>
        <row r="203">
          <cell r="T203" t="str">
            <v>DLX8_12T</v>
          </cell>
          <cell r="U203" t="str">
            <v>D</v>
          </cell>
          <cell r="V203" t="str">
            <v>LX</v>
          </cell>
          <cell r="W203" t="str">
            <v>T</v>
          </cell>
          <cell r="X203" t="str">
            <v>8_12T</v>
          </cell>
          <cell r="Y203">
            <v>1090</v>
          </cell>
          <cell r="Z203">
            <v>1177</v>
          </cell>
          <cell r="AA203">
            <v>1385</v>
          </cell>
        </row>
        <row r="204">
          <cell r="T204" t="str">
            <v>DLX9_10T</v>
          </cell>
          <cell r="U204" t="str">
            <v>D</v>
          </cell>
          <cell r="V204" t="str">
            <v>LX</v>
          </cell>
          <cell r="W204" t="str">
            <v>T</v>
          </cell>
          <cell r="X204" t="str">
            <v>9_10T</v>
          </cell>
          <cell r="Y204">
            <v>1210</v>
          </cell>
          <cell r="Z204">
            <v>1307</v>
          </cell>
          <cell r="AA204">
            <v>1495</v>
          </cell>
        </row>
        <row r="205">
          <cell r="T205" t="str">
            <v>DLX9_12T</v>
          </cell>
          <cell r="U205" t="str">
            <v>D</v>
          </cell>
          <cell r="V205" t="str">
            <v>LX</v>
          </cell>
          <cell r="W205" t="str">
            <v>T</v>
          </cell>
          <cell r="X205" t="str">
            <v>9_12T</v>
          </cell>
          <cell r="Y205">
            <v>1095</v>
          </cell>
          <cell r="Z205">
            <v>1183</v>
          </cell>
          <cell r="AA205">
            <v>1385</v>
          </cell>
        </row>
        <row r="206">
          <cell r="T206" t="str">
            <v>DLX9_13T</v>
          </cell>
          <cell r="U206" t="str">
            <v>D</v>
          </cell>
          <cell r="V206" t="str">
            <v>LX</v>
          </cell>
          <cell r="W206" t="str">
            <v>T</v>
          </cell>
          <cell r="X206" t="str">
            <v>9_13T</v>
          </cell>
          <cell r="Y206">
            <v>1100</v>
          </cell>
          <cell r="Z206">
            <v>1188</v>
          </cell>
          <cell r="AA206">
            <v>1395</v>
          </cell>
        </row>
        <row r="207">
          <cell r="T207" t="str">
            <v>FL812_18B</v>
          </cell>
          <cell r="U207" t="str">
            <v>F</v>
          </cell>
          <cell r="V207" t="str">
            <v>L8</v>
          </cell>
          <cell r="W207" t="str">
            <v>B</v>
          </cell>
          <cell r="X207" t="str">
            <v>12_18B</v>
          </cell>
          <cell r="Y207">
            <v>1265</v>
          </cell>
          <cell r="Z207">
            <v>1303</v>
          </cell>
          <cell r="AA207">
            <v>1366</v>
          </cell>
        </row>
        <row r="208">
          <cell r="T208" t="str">
            <v>FL812_20B</v>
          </cell>
          <cell r="U208" t="str">
            <v>F</v>
          </cell>
          <cell r="V208" t="str">
            <v>L8</v>
          </cell>
          <cell r="W208" t="str">
            <v>B</v>
          </cell>
          <cell r="X208" t="str">
            <v>12_20B</v>
          </cell>
          <cell r="AA208">
            <v>1458</v>
          </cell>
        </row>
        <row r="209">
          <cell r="T209" t="str">
            <v>FL812_22B</v>
          </cell>
          <cell r="U209" t="str">
            <v>F</v>
          </cell>
          <cell r="V209" t="str">
            <v>L8</v>
          </cell>
          <cell r="W209" t="str">
            <v>B</v>
          </cell>
          <cell r="X209" t="str">
            <v>12_22B</v>
          </cell>
          <cell r="AA209">
            <v>1512</v>
          </cell>
        </row>
        <row r="210">
          <cell r="T210" t="str">
            <v>FL812_24B</v>
          </cell>
          <cell r="U210" t="str">
            <v>F</v>
          </cell>
          <cell r="V210" t="str">
            <v>L8</v>
          </cell>
          <cell r="W210" t="str">
            <v>B</v>
          </cell>
          <cell r="X210" t="str">
            <v>12_24B</v>
          </cell>
          <cell r="AA210">
            <v>1582</v>
          </cell>
        </row>
        <row r="211">
          <cell r="T211" t="str">
            <v>FL812_26B</v>
          </cell>
          <cell r="U211" t="str">
            <v>F</v>
          </cell>
          <cell r="V211" t="str">
            <v>L8</v>
          </cell>
          <cell r="W211" t="str">
            <v>B</v>
          </cell>
          <cell r="X211" t="str">
            <v>12_26B</v>
          </cell>
          <cell r="AA211">
            <v>1636</v>
          </cell>
        </row>
        <row r="212">
          <cell r="T212" t="str">
            <v>FL814_18B</v>
          </cell>
          <cell r="U212" t="str">
            <v>F</v>
          </cell>
          <cell r="V212" t="str">
            <v>L8</v>
          </cell>
          <cell r="W212" t="str">
            <v>B</v>
          </cell>
          <cell r="X212" t="str">
            <v>14_18B</v>
          </cell>
          <cell r="Y212">
            <v>1265</v>
          </cell>
          <cell r="Z212">
            <v>1303</v>
          </cell>
          <cell r="AA212">
            <v>1366</v>
          </cell>
        </row>
        <row r="213">
          <cell r="T213" t="str">
            <v>FL814_20B</v>
          </cell>
          <cell r="U213" t="str">
            <v>F</v>
          </cell>
          <cell r="V213" t="str">
            <v>L8</v>
          </cell>
          <cell r="W213" t="str">
            <v>B</v>
          </cell>
          <cell r="X213" t="str">
            <v>14_20B</v>
          </cell>
          <cell r="Y213">
            <v>1320</v>
          </cell>
          <cell r="Z213">
            <v>1360</v>
          </cell>
          <cell r="AA213">
            <v>1458</v>
          </cell>
        </row>
        <row r="214">
          <cell r="T214" t="str">
            <v>FL814_22B</v>
          </cell>
          <cell r="U214" t="str">
            <v>F</v>
          </cell>
          <cell r="V214" t="str">
            <v>L8</v>
          </cell>
          <cell r="W214" t="str">
            <v>B</v>
          </cell>
          <cell r="X214" t="str">
            <v>14_22B</v>
          </cell>
          <cell r="Y214">
            <v>1370</v>
          </cell>
          <cell r="Z214">
            <v>1411</v>
          </cell>
          <cell r="AA214">
            <v>1512</v>
          </cell>
        </row>
        <row r="215">
          <cell r="T215" t="str">
            <v>FL814_24B</v>
          </cell>
          <cell r="U215" t="str">
            <v>F</v>
          </cell>
          <cell r="V215" t="str">
            <v>L8</v>
          </cell>
          <cell r="W215" t="str">
            <v>B</v>
          </cell>
          <cell r="X215" t="str">
            <v>14_24B</v>
          </cell>
          <cell r="Y215">
            <v>1435</v>
          </cell>
          <cell r="Z215">
            <v>1478</v>
          </cell>
          <cell r="AA215">
            <v>1582</v>
          </cell>
        </row>
        <row r="216">
          <cell r="T216" t="str">
            <v>FL814_26B</v>
          </cell>
          <cell r="U216" t="str">
            <v>F</v>
          </cell>
          <cell r="V216" t="str">
            <v>L8</v>
          </cell>
          <cell r="W216" t="str">
            <v>B</v>
          </cell>
          <cell r="X216" t="str">
            <v>14_26B</v>
          </cell>
          <cell r="Y216">
            <v>1485</v>
          </cell>
          <cell r="Z216">
            <v>1530</v>
          </cell>
          <cell r="AA216">
            <v>1636</v>
          </cell>
        </row>
        <row r="217">
          <cell r="T217" t="str">
            <v>FL814_28B</v>
          </cell>
          <cell r="U217" t="str">
            <v>F</v>
          </cell>
          <cell r="V217" t="str">
            <v>L8</v>
          </cell>
          <cell r="W217" t="str">
            <v>B</v>
          </cell>
          <cell r="X217" t="str">
            <v>14_28B</v>
          </cell>
          <cell r="AA217">
            <v>1995</v>
          </cell>
        </row>
        <row r="218">
          <cell r="T218" t="str">
            <v>FL816_18B</v>
          </cell>
          <cell r="U218" t="str">
            <v>F</v>
          </cell>
          <cell r="V218" t="str">
            <v>L8</v>
          </cell>
          <cell r="W218" t="str">
            <v>B</v>
          </cell>
          <cell r="X218" t="str">
            <v>16_18B</v>
          </cell>
          <cell r="Y218">
            <v>1285</v>
          </cell>
          <cell r="Z218">
            <v>1324</v>
          </cell>
          <cell r="AA218">
            <v>1366</v>
          </cell>
        </row>
        <row r="219">
          <cell r="T219" t="str">
            <v>FL816_20B</v>
          </cell>
          <cell r="U219" t="str">
            <v>F</v>
          </cell>
          <cell r="V219" t="str">
            <v>L8</v>
          </cell>
          <cell r="W219" t="str">
            <v>B</v>
          </cell>
          <cell r="X219" t="str">
            <v>16_20B</v>
          </cell>
          <cell r="Y219">
            <v>1350</v>
          </cell>
          <cell r="Z219">
            <v>1391</v>
          </cell>
          <cell r="AA219">
            <v>1458</v>
          </cell>
        </row>
        <row r="220">
          <cell r="T220" t="str">
            <v>FL816_22B</v>
          </cell>
          <cell r="U220" t="str">
            <v>F</v>
          </cell>
          <cell r="V220" t="str">
            <v>L8</v>
          </cell>
          <cell r="W220" t="str">
            <v>B</v>
          </cell>
          <cell r="X220" t="str">
            <v>16_22B</v>
          </cell>
          <cell r="Y220">
            <v>1395</v>
          </cell>
          <cell r="Z220">
            <v>1437</v>
          </cell>
          <cell r="AA220">
            <v>1512</v>
          </cell>
        </row>
        <row r="221">
          <cell r="T221" t="str">
            <v>FL816_24B</v>
          </cell>
          <cell r="U221" t="str">
            <v>F</v>
          </cell>
          <cell r="V221" t="str">
            <v>L8</v>
          </cell>
          <cell r="W221" t="str">
            <v>B</v>
          </cell>
          <cell r="X221" t="str">
            <v>16_24B</v>
          </cell>
          <cell r="Y221">
            <v>1460</v>
          </cell>
          <cell r="Z221">
            <v>1504</v>
          </cell>
          <cell r="AA221">
            <v>1582</v>
          </cell>
        </row>
        <row r="222">
          <cell r="T222" t="str">
            <v>FL816_26B</v>
          </cell>
          <cell r="U222" t="str">
            <v>F</v>
          </cell>
          <cell r="V222" t="str">
            <v>L8</v>
          </cell>
          <cell r="W222" t="str">
            <v>B</v>
          </cell>
          <cell r="X222" t="str">
            <v>16_26B</v>
          </cell>
          <cell r="Y222">
            <v>1515</v>
          </cell>
          <cell r="Z222">
            <v>1560</v>
          </cell>
          <cell r="AA222">
            <v>1636</v>
          </cell>
        </row>
        <row r="223">
          <cell r="T223" t="str">
            <v>FL816_28B</v>
          </cell>
          <cell r="U223" t="str">
            <v>F</v>
          </cell>
          <cell r="V223" t="str">
            <v>L8</v>
          </cell>
          <cell r="W223" t="str">
            <v>B</v>
          </cell>
          <cell r="X223" t="str">
            <v>16_28B</v>
          </cell>
          <cell r="AA223">
            <v>1995</v>
          </cell>
        </row>
        <row r="224">
          <cell r="T224" t="str">
            <v>FL818_20B</v>
          </cell>
          <cell r="U224" t="str">
            <v>F</v>
          </cell>
          <cell r="V224" t="str">
            <v>L8</v>
          </cell>
          <cell r="W224" t="str">
            <v>B</v>
          </cell>
          <cell r="X224" t="str">
            <v>18_20B</v>
          </cell>
          <cell r="Y224">
            <v>1525</v>
          </cell>
          <cell r="Z224">
            <v>1571</v>
          </cell>
          <cell r="AA224">
            <v>1458</v>
          </cell>
        </row>
        <row r="225">
          <cell r="T225" t="str">
            <v>FL818_22B</v>
          </cell>
          <cell r="U225" t="str">
            <v>F</v>
          </cell>
          <cell r="V225" t="str">
            <v>L8</v>
          </cell>
          <cell r="W225" t="str">
            <v>B</v>
          </cell>
          <cell r="X225" t="str">
            <v>18_22B</v>
          </cell>
          <cell r="Y225">
            <v>1430</v>
          </cell>
          <cell r="Z225">
            <v>1473</v>
          </cell>
          <cell r="AA225">
            <v>1512</v>
          </cell>
        </row>
        <row r="226">
          <cell r="T226" t="str">
            <v>FL818_24B</v>
          </cell>
          <cell r="U226" t="str">
            <v>F</v>
          </cell>
          <cell r="V226" t="str">
            <v>L8</v>
          </cell>
          <cell r="W226" t="str">
            <v>B</v>
          </cell>
          <cell r="X226" t="str">
            <v>18_24B</v>
          </cell>
          <cell r="Y226">
            <v>1485</v>
          </cell>
          <cell r="Z226">
            <v>1530</v>
          </cell>
          <cell r="AA226">
            <v>1582</v>
          </cell>
        </row>
        <row r="227">
          <cell r="T227" t="str">
            <v>FL820_22B</v>
          </cell>
          <cell r="U227" t="str">
            <v>F</v>
          </cell>
          <cell r="V227" t="str">
            <v>L8</v>
          </cell>
          <cell r="W227" t="str">
            <v>B</v>
          </cell>
          <cell r="X227" t="str">
            <v>20_22B</v>
          </cell>
          <cell r="Y227">
            <v>1560</v>
          </cell>
          <cell r="Z227">
            <v>1607</v>
          </cell>
          <cell r="AA227">
            <v>1512</v>
          </cell>
        </row>
        <row r="228">
          <cell r="T228" t="str">
            <v>FL820_24B</v>
          </cell>
          <cell r="U228" t="str">
            <v>F</v>
          </cell>
          <cell r="V228" t="str">
            <v>L8</v>
          </cell>
          <cell r="W228" t="str">
            <v>B</v>
          </cell>
          <cell r="X228" t="str">
            <v>20_24B</v>
          </cell>
          <cell r="Y228">
            <v>1620</v>
          </cell>
          <cell r="Z228">
            <v>1669</v>
          </cell>
          <cell r="AA228">
            <v>1582</v>
          </cell>
        </row>
        <row r="229">
          <cell r="T229" t="str">
            <v>FL812_14F</v>
          </cell>
          <cell r="U229" t="str">
            <v>F</v>
          </cell>
          <cell r="V229" t="str">
            <v>L8</v>
          </cell>
          <cell r="W229" t="str">
            <v>F</v>
          </cell>
          <cell r="X229" t="str">
            <v>12_14F</v>
          </cell>
          <cell r="Y229">
            <v>700</v>
          </cell>
          <cell r="Z229">
            <v>721</v>
          </cell>
          <cell r="AA229">
            <v>845</v>
          </cell>
        </row>
        <row r="230">
          <cell r="T230" t="str">
            <v>FL813_14F</v>
          </cell>
          <cell r="U230" t="str">
            <v>F</v>
          </cell>
          <cell r="V230" t="str">
            <v>L8</v>
          </cell>
          <cell r="W230" t="str">
            <v>F</v>
          </cell>
          <cell r="X230" t="str">
            <v>13_14F</v>
          </cell>
          <cell r="Y230">
            <v>705</v>
          </cell>
          <cell r="Z230">
            <v>726.15</v>
          </cell>
          <cell r="AA230">
            <v>845</v>
          </cell>
        </row>
        <row r="231">
          <cell r="T231" t="str">
            <v>FL813_15F</v>
          </cell>
          <cell r="U231" t="str">
            <v>F</v>
          </cell>
          <cell r="V231" t="str">
            <v>L8</v>
          </cell>
          <cell r="W231" t="str">
            <v>F</v>
          </cell>
          <cell r="X231" t="str">
            <v>13_15F</v>
          </cell>
          <cell r="Y231">
            <v>805</v>
          </cell>
          <cell r="Z231">
            <v>829.15</v>
          </cell>
          <cell r="AA231">
            <v>874</v>
          </cell>
        </row>
        <row r="232">
          <cell r="T232" t="str">
            <v>FL813_16F</v>
          </cell>
          <cell r="U232" t="str">
            <v>F</v>
          </cell>
          <cell r="V232" t="str">
            <v>L8</v>
          </cell>
          <cell r="W232" t="str">
            <v>F</v>
          </cell>
          <cell r="X232" t="str">
            <v>13_16F</v>
          </cell>
          <cell r="Y232">
            <v>715</v>
          </cell>
          <cell r="Z232">
            <v>736.45</v>
          </cell>
          <cell r="AA232">
            <v>874</v>
          </cell>
        </row>
        <row r="233">
          <cell r="T233" t="str">
            <v>FL814_14F</v>
          </cell>
          <cell r="U233" t="str">
            <v>F</v>
          </cell>
          <cell r="V233" t="str">
            <v>L8</v>
          </cell>
          <cell r="W233" t="str">
            <v>F</v>
          </cell>
          <cell r="X233" t="str">
            <v>14_14F</v>
          </cell>
          <cell r="Y233">
            <v>705</v>
          </cell>
          <cell r="Z233">
            <v>726.15</v>
          </cell>
          <cell r="AA233">
            <v>845</v>
          </cell>
        </row>
        <row r="234">
          <cell r="T234" t="str">
            <v>FL814_15F</v>
          </cell>
          <cell r="U234" t="str">
            <v>F</v>
          </cell>
          <cell r="V234" t="str">
            <v>L8</v>
          </cell>
          <cell r="W234" t="str">
            <v>F</v>
          </cell>
          <cell r="X234" t="str">
            <v>14_15F</v>
          </cell>
          <cell r="Y234">
            <v>815</v>
          </cell>
          <cell r="Z234">
            <v>839.45</v>
          </cell>
          <cell r="AA234">
            <v>874</v>
          </cell>
        </row>
        <row r="235">
          <cell r="T235" t="str">
            <v>FL814_16F</v>
          </cell>
          <cell r="U235" t="str">
            <v>F</v>
          </cell>
          <cell r="V235" t="str">
            <v>L8</v>
          </cell>
          <cell r="W235" t="str">
            <v>F</v>
          </cell>
          <cell r="X235" t="str">
            <v>14_16F</v>
          </cell>
          <cell r="Y235">
            <v>715</v>
          </cell>
          <cell r="Z235">
            <v>736.45</v>
          </cell>
          <cell r="AA235">
            <v>874</v>
          </cell>
        </row>
        <row r="236">
          <cell r="T236" t="str">
            <v>FL815_16F</v>
          </cell>
          <cell r="U236" t="str">
            <v>F</v>
          </cell>
          <cell r="V236" t="str">
            <v>L8</v>
          </cell>
          <cell r="W236" t="str">
            <v>F</v>
          </cell>
          <cell r="X236" t="str">
            <v>15_16F</v>
          </cell>
          <cell r="Y236">
            <v>775</v>
          </cell>
          <cell r="Z236">
            <v>798.25</v>
          </cell>
          <cell r="AA236">
            <v>874</v>
          </cell>
        </row>
        <row r="237">
          <cell r="T237" t="str">
            <v>FL816_16F</v>
          </cell>
          <cell r="U237" t="str">
            <v>F</v>
          </cell>
          <cell r="V237" t="str">
            <v>L8</v>
          </cell>
          <cell r="W237" t="str">
            <v>F</v>
          </cell>
          <cell r="X237" t="str">
            <v>16_16F</v>
          </cell>
          <cell r="Y237">
            <v>775</v>
          </cell>
          <cell r="Z237">
            <v>798.25</v>
          </cell>
          <cell r="AA237">
            <v>874</v>
          </cell>
        </row>
        <row r="238">
          <cell r="T238" t="str">
            <v>FL816_18F</v>
          </cell>
          <cell r="U238" t="str">
            <v>F</v>
          </cell>
          <cell r="V238" t="str">
            <v>L8</v>
          </cell>
          <cell r="W238" t="str">
            <v>F</v>
          </cell>
          <cell r="X238" t="str">
            <v>16_18F</v>
          </cell>
          <cell r="Y238">
            <v>860</v>
          </cell>
          <cell r="Z238">
            <v>885.80000000000007</v>
          </cell>
          <cell r="AA238">
            <v>1034</v>
          </cell>
        </row>
        <row r="239">
          <cell r="T239" t="str">
            <v>FL810_14S</v>
          </cell>
          <cell r="U239" t="str">
            <v>F</v>
          </cell>
          <cell r="V239" t="str">
            <v>L8</v>
          </cell>
          <cell r="W239" t="str">
            <v>S</v>
          </cell>
          <cell r="X239" t="str">
            <v>10_14S</v>
          </cell>
          <cell r="Y239">
            <v>810</v>
          </cell>
          <cell r="Z239">
            <v>834</v>
          </cell>
          <cell r="AA239">
            <v>895</v>
          </cell>
        </row>
        <row r="240">
          <cell r="T240" t="str">
            <v>FL83H_13S</v>
          </cell>
          <cell r="U240" t="str">
            <v>F</v>
          </cell>
          <cell r="V240" t="str">
            <v>L8</v>
          </cell>
          <cell r="W240" t="str">
            <v>S</v>
          </cell>
          <cell r="X240" t="str">
            <v>3H_13S</v>
          </cell>
          <cell r="Y240">
            <v>670</v>
          </cell>
          <cell r="Z240">
            <v>690</v>
          </cell>
          <cell r="AA240">
            <v>695</v>
          </cell>
        </row>
        <row r="241">
          <cell r="T241" t="str">
            <v>FL83H_14S</v>
          </cell>
          <cell r="U241" t="str">
            <v>F</v>
          </cell>
          <cell r="V241" t="str">
            <v>L8</v>
          </cell>
          <cell r="W241" t="str">
            <v>S</v>
          </cell>
          <cell r="X241" t="str">
            <v>3H_14S</v>
          </cell>
          <cell r="Y241">
            <v>680</v>
          </cell>
          <cell r="Z241">
            <v>700</v>
          </cell>
          <cell r="AA241">
            <v>706</v>
          </cell>
        </row>
        <row r="242">
          <cell r="T242" t="str">
            <v>FL85_14S</v>
          </cell>
          <cell r="U242" t="str">
            <v>F</v>
          </cell>
          <cell r="V242" t="str">
            <v>L8</v>
          </cell>
          <cell r="W242" t="str">
            <v>S</v>
          </cell>
          <cell r="X242" t="str">
            <v>5_14S</v>
          </cell>
          <cell r="Y242">
            <v>685</v>
          </cell>
          <cell r="Z242">
            <v>706</v>
          </cell>
          <cell r="AA242">
            <v>725</v>
          </cell>
        </row>
        <row r="243">
          <cell r="T243" t="str">
            <v>FL85_14x8S</v>
          </cell>
          <cell r="U243" t="str">
            <v>F</v>
          </cell>
          <cell r="V243" t="str">
            <v>L8</v>
          </cell>
          <cell r="W243" t="str">
            <v>S</v>
          </cell>
          <cell r="X243" t="str">
            <v>5_14x8S</v>
          </cell>
          <cell r="Y243">
            <v>685</v>
          </cell>
          <cell r="Z243">
            <v>706</v>
          </cell>
          <cell r="AA243">
            <v>725</v>
          </cell>
        </row>
        <row r="244">
          <cell r="T244" t="str">
            <v>FL86_12S</v>
          </cell>
          <cell r="U244" t="str">
            <v>F</v>
          </cell>
          <cell r="V244" t="str">
            <v>L8</v>
          </cell>
          <cell r="W244" t="str">
            <v>S</v>
          </cell>
          <cell r="X244" t="str">
            <v>6_12S</v>
          </cell>
          <cell r="Y244">
            <v>665</v>
          </cell>
          <cell r="Z244">
            <v>685</v>
          </cell>
          <cell r="AA244">
            <v>690</v>
          </cell>
        </row>
        <row r="245">
          <cell r="T245" t="str">
            <v>FL86_13S</v>
          </cell>
          <cell r="U245" t="str">
            <v>F</v>
          </cell>
          <cell r="V245" t="str">
            <v>L8</v>
          </cell>
          <cell r="W245" t="str">
            <v>S</v>
          </cell>
          <cell r="X245" t="str">
            <v>6_13S</v>
          </cell>
          <cell r="Y245">
            <v>680</v>
          </cell>
          <cell r="Z245">
            <v>700</v>
          </cell>
          <cell r="AA245">
            <v>706</v>
          </cell>
        </row>
        <row r="246">
          <cell r="T246" t="str">
            <v>FL86H_14S</v>
          </cell>
          <cell r="U246" t="str">
            <v>F</v>
          </cell>
          <cell r="V246" t="str">
            <v>L8</v>
          </cell>
          <cell r="W246" t="str">
            <v>S</v>
          </cell>
          <cell r="X246" t="str">
            <v>6H_14S</v>
          </cell>
          <cell r="Y246">
            <v>705</v>
          </cell>
          <cell r="Z246">
            <v>726</v>
          </cell>
          <cell r="AA246">
            <v>750</v>
          </cell>
        </row>
        <row r="247">
          <cell r="T247" t="str">
            <v>FL86H_14x8S</v>
          </cell>
          <cell r="U247" t="str">
            <v>F</v>
          </cell>
          <cell r="V247" t="str">
            <v>L8</v>
          </cell>
          <cell r="W247" t="str">
            <v>S</v>
          </cell>
          <cell r="X247" t="str">
            <v>6H_14x8S</v>
          </cell>
          <cell r="Y247">
            <v>705</v>
          </cell>
          <cell r="Z247">
            <v>726</v>
          </cell>
          <cell r="AA247">
            <v>750</v>
          </cell>
        </row>
        <row r="248">
          <cell r="T248" t="str">
            <v>FL88_14S</v>
          </cell>
          <cell r="U248" t="str">
            <v>F</v>
          </cell>
          <cell r="V248" t="str">
            <v>L8</v>
          </cell>
          <cell r="W248" t="str">
            <v>S</v>
          </cell>
          <cell r="X248" t="str">
            <v>8_14S</v>
          </cell>
          <cell r="Y248">
            <v>765</v>
          </cell>
          <cell r="Z248">
            <v>788</v>
          </cell>
          <cell r="AA248">
            <v>792</v>
          </cell>
        </row>
        <row r="249">
          <cell r="T249" t="str">
            <v>FL810_12T</v>
          </cell>
          <cell r="U249" t="str">
            <v>F</v>
          </cell>
          <cell r="V249" t="str">
            <v>L8</v>
          </cell>
          <cell r="W249" t="str">
            <v>T</v>
          </cell>
          <cell r="X249" t="str">
            <v>10_12T</v>
          </cell>
          <cell r="Y249">
            <v>540</v>
          </cell>
          <cell r="Z249">
            <v>556</v>
          </cell>
          <cell r="AA249">
            <v>624</v>
          </cell>
        </row>
        <row r="250">
          <cell r="T250" t="str">
            <v>FL810_13T</v>
          </cell>
          <cell r="U250" t="str">
            <v>F</v>
          </cell>
          <cell r="V250" t="str">
            <v>L8</v>
          </cell>
          <cell r="W250" t="str">
            <v>T</v>
          </cell>
          <cell r="X250" t="str">
            <v>10_13T</v>
          </cell>
          <cell r="Y250">
            <v>595</v>
          </cell>
          <cell r="Z250">
            <v>613</v>
          </cell>
          <cell r="AA250">
            <v>692</v>
          </cell>
        </row>
        <row r="251">
          <cell r="T251" t="str">
            <v>FL810_14T</v>
          </cell>
          <cell r="U251" t="str">
            <v>F</v>
          </cell>
          <cell r="V251" t="str">
            <v>L8</v>
          </cell>
          <cell r="W251" t="str">
            <v>T</v>
          </cell>
          <cell r="X251" t="str">
            <v>10_14T</v>
          </cell>
          <cell r="Y251">
            <v>635</v>
          </cell>
          <cell r="Z251">
            <v>654</v>
          </cell>
          <cell r="AA251">
            <v>788</v>
          </cell>
        </row>
        <row r="252">
          <cell r="T252" t="str">
            <v>FL811_12T</v>
          </cell>
          <cell r="U252" t="str">
            <v>F</v>
          </cell>
          <cell r="V252" t="str">
            <v>L8</v>
          </cell>
          <cell r="W252" t="str">
            <v>T</v>
          </cell>
          <cell r="X252" t="str">
            <v>11_12T</v>
          </cell>
          <cell r="Y252">
            <v>550</v>
          </cell>
          <cell r="Z252">
            <v>567</v>
          </cell>
          <cell r="AA252">
            <v>624</v>
          </cell>
        </row>
        <row r="253">
          <cell r="T253" t="str">
            <v>FL811_13T</v>
          </cell>
          <cell r="U253" t="str">
            <v>F</v>
          </cell>
          <cell r="V253" t="str">
            <v>L8</v>
          </cell>
          <cell r="W253" t="str">
            <v>T</v>
          </cell>
          <cell r="X253" t="str">
            <v>11_13T</v>
          </cell>
          <cell r="Y253">
            <v>600</v>
          </cell>
          <cell r="Z253">
            <v>618</v>
          </cell>
          <cell r="AA253">
            <v>692</v>
          </cell>
        </row>
        <row r="254">
          <cell r="T254" t="str">
            <v>FL811_14T</v>
          </cell>
          <cell r="U254" t="str">
            <v>F</v>
          </cell>
          <cell r="V254" t="str">
            <v>L8</v>
          </cell>
          <cell r="W254" t="str">
            <v>T</v>
          </cell>
          <cell r="X254" t="str">
            <v>11_14T</v>
          </cell>
          <cell r="Y254">
            <v>660</v>
          </cell>
          <cell r="Z254">
            <v>680</v>
          </cell>
          <cell r="AA254">
            <v>788</v>
          </cell>
        </row>
        <row r="255">
          <cell r="T255" t="str">
            <v>FL812_13T</v>
          </cell>
          <cell r="U255" t="str">
            <v>F</v>
          </cell>
          <cell r="V255" t="str">
            <v>L8</v>
          </cell>
          <cell r="W255" t="str">
            <v>T</v>
          </cell>
          <cell r="X255" t="str">
            <v>12_13T</v>
          </cell>
          <cell r="Y255">
            <v>620</v>
          </cell>
          <cell r="Z255">
            <v>639</v>
          </cell>
          <cell r="AA255">
            <v>692</v>
          </cell>
        </row>
        <row r="256">
          <cell r="T256" t="str">
            <v>FL812_14T</v>
          </cell>
          <cell r="U256" t="str">
            <v>F</v>
          </cell>
          <cell r="V256" t="str">
            <v>L8</v>
          </cell>
          <cell r="W256" t="str">
            <v>T</v>
          </cell>
          <cell r="X256" t="str">
            <v>12_14T</v>
          </cell>
          <cell r="Y256">
            <v>675</v>
          </cell>
          <cell r="Z256">
            <v>695</v>
          </cell>
          <cell r="AA256">
            <v>788</v>
          </cell>
        </row>
        <row r="257">
          <cell r="T257" t="str">
            <v>FL812_15T</v>
          </cell>
          <cell r="U257" t="str">
            <v>F</v>
          </cell>
          <cell r="V257" t="str">
            <v>L8</v>
          </cell>
          <cell r="W257" t="str">
            <v>T</v>
          </cell>
          <cell r="X257" t="str">
            <v>12_15T</v>
          </cell>
          <cell r="Y257">
            <v>705</v>
          </cell>
          <cell r="Z257">
            <v>726</v>
          </cell>
          <cell r="AA257">
            <v>874</v>
          </cell>
        </row>
        <row r="258">
          <cell r="T258" t="str">
            <v>FL813_14T</v>
          </cell>
          <cell r="U258" t="str">
            <v>F</v>
          </cell>
          <cell r="V258" t="str">
            <v>L8</v>
          </cell>
          <cell r="W258" t="str">
            <v>T</v>
          </cell>
          <cell r="X258" t="str">
            <v>13_14T</v>
          </cell>
          <cell r="Y258">
            <v>685</v>
          </cell>
          <cell r="Z258">
            <v>706</v>
          </cell>
          <cell r="AA258">
            <v>788</v>
          </cell>
        </row>
        <row r="259">
          <cell r="T259" t="str">
            <v>FL813_15T</v>
          </cell>
          <cell r="U259" t="str">
            <v>F</v>
          </cell>
          <cell r="V259" t="str">
            <v>L8</v>
          </cell>
          <cell r="W259" t="str">
            <v>T</v>
          </cell>
          <cell r="X259" t="str">
            <v>13_15T</v>
          </cell>
          <cell r="Y259">
            <v>715</v>
          </cell>
          <cell r="Z259">
            <v>736</v>
          </cell>
          <cell r="AA259">
            <v>874</v>
          </cell>
        </row>
        <row r="260">
          <cell r="T260" t="str">
            <v>FL813_16T</v>
          </cell>
          <cell r="U260" t="str">
            <v>F</v>
          </cell>
          <cell r="V260" t="str">
            <v>L8</v>
          </cell>
          <cell r="W260" t="str">
            <v>T</v>
          </cell>
          <cell r="X260" t="str">
            <v>13_16T</v>
          </cell>
          <cell r="AA260">
            <v>874</v>
          </cell>
        </row>
        <row r="261">
          <cell r="T261" t="str">
            <v>FL814_14T</v>
          </cell>
          <cell r="U261" t="str">
            <v>F</v>
          </cell>
          <cell r="V261" t="str">
            <v>L8</v>
          </cell>
          <cell r="W261" t="str">
            <v>T</v>
          </cell>
          <cell r="X261" t="str">
            <v>14_14T</v>
          </cell>
          <cell r="Y261">
            <v>695</v>
          </cell>
          <cell r="Z261">
            <v>716</v>
          </cell>
          <cell r="AA261">
            <v>788</v>
          </cell>
        </row>
        <row r="262">
          <cell r="T262" t="str">
            <v>FL814_15T</v>
          </cell>
          <cell r="U262" t="str">
            <v>F</v>
          </cell>
          <cell r="V262" t="str">
            <v>L8</v>
          </cell>
          <cell r="W262" t="str">
            <v>T</v>
          </cell>
          <cell r="X262" t="str">
            <v>14_15T</v>
          </cell>
          <cell r="Y262">
            <v>745</v>
          </cell>
          <cell r="Z262">
            <v>767</v>
          </cell>
          <cell r="AA262">
            <v>874</v>
          </cell>
        </row>
        <row r="263">
          <cell r="T263" t="str">
            <v>FL814_16T</v>
          </cell>
          <cell r="U263" t="str">
            <v>F</v>
          </cell>
          <cell r="V263" t="str">
            <v>L8</v>
          </cell>
          <cell r="W263" t="str">
            <v>T</v>
          </cell>
          <cell r="X263" t="str">
            <v>14_16T</v>
          </cell>
          <cell r="Y263">
            <v>760</v>
          </cell>
          <cell r="Z263">
            <v>783</v>
          </cell>
          <cell r="AA263">
            <v>874</v>
          </cell>
        </row>
        <row r="264">
          <cell r="T264" t="str">
            <v>FL815_16T</v>
          </cell>
          <cell r="U264" t="str">
            <v>F</v>
          </cell>
          <cell r="V264" t="str">
            <v>L8</v>
          </cell>
          <cell r="W264" t="str">
            <v>T</v>
          </cell>
          <cell r="X264" t="str">
            <v>15_16T</v>
          </cell>
          <cell r="AA264">
            <v>874</v>
          </cell>
        </row>
        <row r="265">
          <cell r="T265" t="str">
            <v>FL816_16T</v>
          </cell>
          <cell r="U265" t="str">
            <v>F</v>
          </cell>
          <cell r="V265" t="str">
            <v>L8</v>
          </cell>
          <cell r="W265" t="str">
            <v>T</v>
          </cell>
          <cell r="X265" t="str">
            <v>16_16T</v>
          </cell>
          <cell r="Y265">
            <v>765</v>
          </cell>
          <cell r="Z265">
            <v>788</v>
          </cell>
          <cell r="AA265">
            <v>874</v>
          </cell>
        </row>
        <row r="266">
          <cell r="T266" t="str">
            <v>FL816_18T</v>
          </cell>
          <cell r="U266" t="str">
            <v>F</v>
          </cell>
          <cell r="V266" t="str">
            <v>L8</v>
          </cell>
          <cell r="W266" t="str">
            <v>T</v>
          </cell>
          <cell r="X266" t="str">
            <v>16_18T</v>
          </cell>
          <cell r="AA266">
            <v>1034</v>
          </cell>
        </row>
        <row r="267">
          <cell r="T267" t="str">
            <v>FL86_6T</v>
          </cell>
          <cell r="U267" t="str">
            <v>F</v>
          </cell>
          <cell r="V267" t="str">
            <v>L8</v>
          </cell>
          <cell r="W267" t="str">
            <v>T</v>
          </cell>
          <cell r="X267" t="str">
            <v>6_6T</v>
          </cell>
          <cell r="AA267">
            <v>502</v>
          </cell>
        </row>
        <row r="268">
          <cell r="T268" t="str">
            <v>FL86_8T</v>
          </cell>
          <cell r="U268" t="str">
            <v>F</v>
          </cell>
          <cell r="V268" t="str">
            <v>L8</v>
          </cell>
          <cell r="W268" t="str">
            <v>T</v>
          </cell>
          <cell r="X268" t="str">
            <v>6_8T</v>
          </cell>
          <cell r="AA268">
            <v>508</v>
          </cell>
        </row>
        <row r="269">
          <cell r="T269" t="str">
            <v>FL87_10T</v>
          </cell>
          <cell r="U269" t="str">
            <v>F</v>
          </cell>
          <cell r="V269" t="str">
            <v>L8</v>
          </cell>
          <cell r="W269" t="str">
            <v>T</v>
          </cell>
          <cell r="X269" t="str">
            <v>7_10T</v>
          </cell>
          <cell r="Y269">
            <v>480</v>
          </cell>
          <cell r="Z269">
            <v>494</v>
          </cell>
          <cell r="AA269">
            <v>616</v>
          </cell>
        </row>
        <row r="270">
          <cell r="T270" t="str">
            <v>FL87_6T</v>
          </cell>
          <cell r="U270" t="str">
            <v>F</v>
          </cell>
          <cell r="V270" t="str">
            <v>L8</v>
          </cell>
          <cell r="W270" t="str">
            <v>T</v>
          </cell>
          <cell r="X270" t="str">
            <v>7_6T</v>
          </cell>
          <cell r="AA270">
            <v>502</v>
          </cell>
        </row>
        <row r="271">
          <cell r="T271" t="str">
            <v>FL87_8T</v>
          </cell>
          <cell r="U271" t="str">
            <v>F</v>
          </cell>
          <cell r="V271" t="str">
            <v>L8</v>
          </cell>
          <cell r="W271" t="str">
            <v>T</v>
          </cell>
          <cell r="X271" t="str">
            <v>7_8T</v>
          </cell>
          <cell r="Y271">
            <v>465</v>
          </cell>
          <cell r="Z271">
            <v>479</v>
          </cell>
          <cell r="AA271">
            <v>508</v>
          </cell>
        </row>
        <row r="272">
          <cell r="T272" t="str">
            <v>FL87H_10T</v>
          </cell>
          <cell r="U272" t="str">
            <v>F</v>
          </cell>
          <cell r="V272" t="str">
            <v>L8</v>
          </cell>
          <cell r="W272" t="str">
            <v>T</v>
          </cell>
          <cell r="X272" t="str">
            <v>7H_10T</v>
          </cell>
          <cell r="AA272">
            <v>616</v>
          </cell>
        </row>
        <row r="273">
          <cell r="T273" t="str">
            <v>FL88_10T</v>
          </cell>
          <cell r="U273" t="str">
            <v>F</v>
          </cell>
          <cell r="V273" t="str">
            <v>L8</v>
          </cell>
          <cell r="W273" t="str">
            <v>T</v>
          </cell>
          <cell r="X273" t="str">
            <v>8_10T</v>
          </cell>
          <cell r="Y273">
            <v>480</v>
          </cell>
          <cell r="Z273">
            <v>494</v>
          </cell>
          <cell r="AA273">
            <v>616</v>
          </cell>
        </row>
        <row r="274">
          <cell r="T274" t="str">
            <v>FL88_12T</v>
          </cell>
          <cell r="U274" t="str">
            <v>F</v>
          </cell>
          <cell r="V274" t="str">
            <v>L8</v>
          </cell>
          <cell r="W274" t="str">
            <v>T</v>
          </cell>
          <cell r="X274" t="str">
            <v>8_12T</v>
          </cell>
          <cell r="Y274">
            <v>520</v>
          </cell>
          <cell r="Z274">
            <v>536</v>
          </cell>
          <cell r="AA274">
            <v>624</v>
          </cell>
        </row>
        <row r="275">
          <cell r="T275" t="str">
            <v>FL88_6T</v>
          </cell>
          <cell r="U275" t="str">
            <v>F</v>
          </cell>
          <cell r="V275" t="str">
            <v>L8</v>
          </cell>
          <cell r="W275" t="str">
            <v>T</v>
          </cell>
          <cell r="X275" t="str">
            <v>8_6T</v>
          </cell>
          <cell r="Y275">
            <v>460</v>
          </cell>
          <cell r="Z275">
            <v>474</v>
          </cell>
          <cell r="AA275">
            <v>502</v>
          </cell>
        </row>
        <row r="276">
          <cell r="T276" t="str">
            <v>FL88_8T</v>
          </cell>
          <cell r="U276" t="str">
            <v>F</v>
          </cell>
          <cell r="V276" t="str">
            <v>L8</v>
          </cell>
          <cell r="W276" t="str">
            <v>T</v>
          </cell>
          <cell r="X276" t="str">
            <v>8_8T</v>
          </cell>
          <cell r="Y276">
            <v>465</v>
          </cell>
          <cell r="Z276">
            <v>479</v>
          </cell>
          <cell r="AA276">
            <v>508</v>
          </cell>
        </row>
        <row r="277">
          <cell r="T277" t="str">
            <v>FL89_10T</v>
          </cell>
          <cell r="U277" t="str">
            <v>F</v>
          </cell>
          <cell r="V277" t="str">
            <v>L8</v>
          </cell>
          <cell r="W277" t="str">
            <v>T</v>
          </cell>
          <cell r="X277" t="str">
            <v>9_10T</v>
          </cell>
          <cell r="Y277">
            <v>505</v>
          </cell>
          <cell r="Z277">
            <v>520</v>
          </cell>
          <cell r="AA277">
            <v>616</v>
          </cell>
        </row>
        <row r="278">
          <cell r="T278" t="str">
            <v>FL89_12T</v>
          </cell>
          <cell r="U278" t="str">
            <v>F</v>
          </cell>
          <cell r="V278" t="str">
            <v>L8</v>
          </cell>
          <cell r="W278" t="str">
            <v>T</v>
          </cell>
          <cell r="X278" t="str">
            <v>9_12T</v>
          </cell>
          <cell r="Y278">
            <v>530</v>
          </cell>
          <cell r="Z278">
            <v>546</v>
          </cell>
          <cell r="AA278">
            <v>624</v>
          </cell>
        </row>
        <row r="279">
          <cell r="T279" t="str">
            <v>FL89_13T</v>
          </cell>
          <cell r="U279" t="str">
            <v>F</v>
          </cell>
          <cell r="V279" t="str">
            <v>L8</v>
          </cell>
          <cell r="W279" t="str">
            <v>T</v>
          </cell>
          <cell r="X279" t="str">
            <v>9_13T</v>
          </cell>
          <cell r="Y279">
            <v>570</v>
          </cell>
          <cell r="Z279">
            <v>587</v>
          </cell>
          <cell r="AA279">
            <v>692</v>
          </cell>
        </row>
        <row r="280">
          <cell r="T280" t="str">
            <v>FLL12_18B</v>
          </cell>
          <cell r="U280" t="str">
            <v>F</v>
          </cell>
          <cell r="V280" t="str">
            <v>LL</v>
          </cell>
          <cell r="W280" t="str">
            <v>B</v>
          </cell>
          <cell r="X280" t="str">
            <v>12_18B</v>
          </cell>
          <cell r="Y280">
            <v>1800</v>
          </cell>
          <cell r="Z280">
            <v>1854</v>
          </cell>
          <cell r="AA280">
            <v>2265</v>
          </cell>
        </row>
        <row r="281">
          <cell r="T281" t="str">
            <v>FLL12_20B</v>
          </cell>
          <cell r="U281" t="str">
            <v>F</v>
          </cell>
          <cell r="V281" t="str">
            <v>LL</v>
          </cell>
          <cell r="W281" t="str">
            <v>B</v>
          </cell>
          <cell r="X281" t="str">
            <v>12_20B</v>
          </cell>
          <cell r="AA281">
            <v>2285</v>
          </cell>
        </row>
        <row r="282">
          <cell r="T282" t="str">
            <v>FLL12_22B</v>
          </cell>
          <cell r="U282" t="str">
            <v>F</v>
          </cell>
          <cell r="V282" t="str">
            <v>LL</v>
          </cell>
          <cell r="W282" t="str">
            <v>B</v>
          </cell>
          <cell r="X282" t="str">
            <v>12_22B</v>
          </cell>
          <cell r="AA282">
            <v>2295</v>
          </cell>
        </row>
        <row r="283">
          <cell r="T283" t="str">
            <v>FLL12_24B</v>
          </cell>
          <cell r="U283" t="str">
            <v>F</v>
          </cell>
          <cell r="V283" t="str">
            <v>LL</v>
          </cell>
          <cell r="W283" t="str">
            <v>B</v>
          </cell>
          <cell r="X283" t="str">
            <v>12_24B</v>
          </cell>
          <cell r="AA283">
            <v>2430</v>
          </cell>
        </row>
        <row r="284">
          <cell r="T284" t="str">
            <v>FLL12_26B</v>
          </cell>
          <cell r="U284" t="str">
            <v>F</v>
          </cell>
          <cell r="V284" t="str">
            <v>LL</v>
          </cell>
          <cell r="W284" t="str">
            <v>B</v>
          </cell>
          <cell r="X284" t="str">
            <v>12_26B</v>
          </cell>
          <cell r="AA284">
            <v>2450</v>
          </cell>
        </row>
        <row r="285">
          <cell r="T285" t="str">
            <v>FLL14_18B</v>
          </cell>
          <cell r="U285" t="str">
            <v>F</v>
          </cell>
          <cell r="V285" t="str">
            <v>LL</v>
          </cell>
          <cell r="W285" t="str">
            <v>B</v>
          </cell>
          <cell r="X285" t="str">
            <v>14_18B</v>
          </cell>
          <cell r="Y285">
            <v>1800</v>
          </cell>
          <cell r="Z285">
            <v>1854</v>
          </cell>
          <cell r="AA285">
            <v>2265</v>
          </cell>
        </row>
        <row r="286">
          <cell r="T286" t="str">
            <v>FLL14_20B</v>
          </cell>
          <cell r="U286" t="str">
            <v>F</v>
          </cell>
          <cell r="V286" t="str">
            <v>LL</v>
          </cell>
          <cell r="W286" t="str">
            <v>B</v>
          </cell>
          <cell r="X286" t="str">
            <v>14_20B</v>
          </cell>
          <cell r="Y286">
            <v>1810</v>
          </cell>
          <cell r="Z286">
            <v>1864.3</v>
          </cell>
          <cell r="AA286">
            <v>2285</v>
          </cell>
        </row>
        <row r="287">
          <cell r="T287" t="str">
            <v>FLL14_22B</v>
          </cell>
          <cell r="U287" t="str">
            <v>F</v>
          </cell>
          <cell r="V287" t="str">
            <v>LL</v>
          </cell>
          <cell r="W287" t="str">
            <v>B</v>
          </cell>
          <cell r="X287" t="str">
            <v>14_22B</v>
          </cell>
          <cell r="Y287">
            <v>1810</v>
          </cell>
          <cell r="Z287">
            <v>1864.3</v>
          </cell>
          <cell r="AA287">
            <v>2295</v>
          </cell>
        </row>
        <row r="288">
          <cell r="T288" t="str">
            <v>FLL14_24B</v>
          </cell>
          <cell r="U288" t="str">
            <v>F</v>
          </cell>
          <cell r="V288" t="str">
            <v>LL</v>
          </cell>
          <cell r="W288" t="str">
            <v>B</v>
          </cell>
          <cell r="X288" t="str">
            <v>14_24B</v>
          </cell>
          <cell r="Y288">
            <v>1985</v>
          </cell>
          <cell r="Z288">
            <v>2044.55</v>
          </cell>
          <cell r="AA288">
            <v>2430</v>
          </cell>
        </row>
        <row r="289">
          <cell r="T289" t="str">
            <v>FLL14_26B</v>
          </cell>
          <cell r="U289" t="str">
            <v>F</v>
          </cell>
          <cell r="V289" t="str">
            <v>LL</v>
          </cell>
          <cell r="W289" t="str">
            <v>B</v>
          </cell>
          <cell r="X289" t="str">
            <v>14_26B</v>
          </cell>
          <cell r="Y289">
            <v>1945</v>
          </cell>
          <cell r="Z289">
            <v>2003.3500000000001</v>
          </cell>
          <cell r="AA289">
            <v>2450</v>
          </cell>
        </row>
        <row r="290">
          <cell r="T290" t="str">
            <v>FLL16_18B</v>
          </cell>
          <cell r="U290" t="str">
            <v>F</v>
          </cell>
          <cell r="V290" t="str">
            <v>LL</v>
          </cell>
          <cell r="W290" t="str">
            <v>B</v>
          </cell>
          <cell r="X290" t="str">
            <v>16_18B</v>
          </cell>
          <cell r="Y290">
            <v>1830</v>
          </cell>
          <cell r="Z290">
            <v>1884.9</v>
          </cell>
          <cell r="AA290">
            <v>2265</v>
          </cell>
        </row>
        <row r="291">
          <cell r="T291" t="str">
            <v>FLL16_20B</v>
          </cell>
          <cell r="U291" t="str">
            <v>F</v>
          </cell>
          <cell r="V291" t="str">
            <v>LL</v>
          </cell>
          <cell r="W291" t="str">
            <v>B</v>
          </cell>
          <cell r="X291" t="str">
            <v>16_20B</v>
          </cell>
          <cell r="Y291">
            <v>1835</v>
          </cell>
          <cell r="Z291">
            <v>1890.05</v>
          </cell>
          <cell r="AA291">
            <v>2285</v>
          </cell>
        </row>
        <row r="292">
          <cell r="T292" t="str">
            <v>FLL16_22B</v>
          </cell>
          <cell r="U292" t="str">
            <v>F</v>
          </cell>
          <cell r="V292" t="str">
            <v>LL</v>
          </cell>
          <cell r="W292" t="str">
            <v>B</v>
          </cell>
          <cell r="X292" t="str">
            <v>16_22B</v>
          </cell>
          <cell r="Y292">
            <v>1835</v>
          </cell>
          <cell r="Z292">
            <v>1890.05</v>
          </cell>
          <cell r="AA292">
            <v>2295</v>
          </cell>
        </row>
        <row r="293">
          <cell r="T293" t="str">
            <v>FLL16_24B</v>
          </cell>
          <cell r="U293" t="str">
            <v>F</v>
          </cell>
          <cell r="V293" t="str">
            <v>LL</v>
          </cell>
          <cell r="W293" t="str">
            <v>B</v>
          </cell>
          <cell r="X293" t="str">
            <v>16_24B</v>
          </cell>
          <cell r="Y293">
            <v>2010</v>
          </cell>
          <cell r="Z293">
            <v>2070.3000000000002</v>
          </cell>
          <cell r="AA293">
            <v>2430</v>
          </cell>
        </row>
        <row r="294">
          <cell r="T294" t="str">
            <v>FLL16_26B</v>
          </cell>
          <cell r="U294" t="str">
            <v>F</v>
          </cell>
          <cell r="V294" t="str">
            <v>LL</v>
          </cell>
          <cell r="W294" t="str">
            <v>B</v>
          </cell>
          <cell r="X294" t="str">
            <v>16_26B</v>
          </cell>
          <cell r="Y294">
            <v>1975</v>
          </cell>
          <cell r="Z294">
            <v>2034.25</v>
          </cell>
          <cell r="AA294">
            <v>2450</v>
          </cell>
        </row>
        <row r="295">
          <cell r="T295" t="str">
            <v>FLL18_20B</v>
          </cell>
          <cell r="U295" t="str">
            <v>F</v>
          </cell>
          <cell r="V295" t="str">
            <v>LL</v>
          </cell>
          <cell r="W295" t="str">
            <v>B</v>
          </cell>
          <cell r="X295" t="str">
            <v>18_20B</v>
          </cell>
          <cell r="Y295">
            <v>1860</v>
          </cell>
          <cell r="Z295">
            <v>1915.8</v>
          </cell>
          <cell r="AA295">
            <v>2285</v>
          </cell>
        </row>
        <row r="296">
          <cell r="T296" t="str">
            <v>FLL18_22B</v>
          </cell>
          <cell r="U296" t="str">
            <v>F</v>
          </cell>
          <cell r="V296" t="str">
            <v>LL</v>
          </cell>
          <cell r="W296" t="str">
            <v>B</v>
          </cell>
          <cell r="X296" t="str">
            <v>18_22B</v>
          </cell>
          <cell r="Y296">
            <v>1885</v>
          </cell>
          <cell r="Z296">
            <v>1941.55</v>
          </cell>
          <cell r="AA296">
            <v>2295</v>
          </cell>
        </row>
        <row r="297">
          <cell r="T297" t="str">
            <v>FLL18_24B</v>
          </cell>
          <cell r="U297" t="str">
            <v>F</v>
          </cell>
          <cell r="V297" t="str">
            <v>LL</v>
          </cell>
          <cell r="W297" t="str">
            <v>B</v>
          </cell>
          <cell r="X297" t="str">
            <v>18_24B</v>
          </cell>
          <cell r="Y297">
            <v>2045</v>
          </cell>
          <cell r="Z297">
            <v>2106.35</v>
          </cell>
          <cell r="AA297">
            <v>2430</v>
          </cell>
        </row>
        <row r="298">
          <cell r="T298" t="str">
            <v>FLL20_20B</v>
          </cell>
          <cell r="U298" t="str">
            <v>F</v>
          </cell>
          <cell r="V298" t="str">
            <v>LL</v>
          </cell>
          <cell r="W298" t="str">
            <v>B</v>
          </cell>
          <cell r="X298" t="str">
            <v>20_20B</v>
          </cell>
          <cell r="Y298">
            <v>1890</v>
          </cell>
          <cell r="Z298">
            <v>1946.7</v>
          </cell>
          <cell r="AA298">
            <v>2285</v>
          </cell>
        </row>
        <row r="299">
          <cell r="T299" t="str">
            <v>FLL20_22B</v>
          </cell>
          <cell r="U299" t="str">
            <v>F</v>
          </cell>
          <cell r="V299" t="str">
            <v>LL</v>
          </cell>
          <cell r="W299" t="str">
            <v>B</v>
          </cell>
          <cell r="X299" t="str">
            <v>20_22B</v>
          </cell>
          <cell r="Y299">
            <v>1925</v>
          </cell>
          <cell r="Z299">
            <v>1982.75</v>
          </cell>
          <cell r="AA299">
            <v>2295</v>
          </cell>
        </row>
        <row r="300">
          <cell r="T300" t="str">
            <v>FLL20_24B</v>
          </cell>
          <cell r="U300" t="str">
            <v>F</v>
          </cell>
          <cell r="V300" t="str">
            <v>LL</v>
          </cell>
          <cell r="W300" t="str">
            <v>B</v>
          </cell>
          <cell r="X300" t="str">
            <v>20_24B</v>
          </cell>
          <cell r="Y300">
            <v>2080</v>
          </cell>
          <cell r="Z300">
            <v>2142.4</v>
          </cell>
          <cell r="AA300">
            <v>2430</v>
          </cell>
        </row>
        <row r="301">
          <cell r="T301" t="str">
            <v>FLL12_14F</v>
          </cell>
          <cell r="U301" t="str">
            <v>F</v>
          </cell>
          <cell r="V301" t="str">
            <v>LL</v>
          </cell>
          <cell r="W301" t="str">
            <v>F</v>
          </cell>
          <cell r="X301" t="str">
            <v>12_14F</v>
          </cell>
          <cell r="Y301">
            <v>1070</v>
          </cell>
          <cell r="Z301">
            <v>1102</v>
          </cell>
          <cell r="AA301">
            <v>1399</v>
          </cell>
        </row>
        <row r="302">
          <cell r="T302" t="str">
            <v>FLL13_14F</v>
          </cell>
          <cell r="U302" t="str">
            <v>F</v>
          </cell>
          <cell r="V302" t="str">
            <v>LL</v>
          </cell>
          <cell r="W302" t="str">
            <v>F</v>
          </cell>
          <cell r="X302" t="str">
            <v>13_14F</v>
          </cell>
          <cell r="Y302">
            <v>1085</v>
          </cell>
          <cell r="Z302">
            <v>1118</v>
          </cell>
          <cell r="AA302">
            <v>1399</v>
          </cell>
        </row>
        <row r="303">
          <cell r="T303" t="str">
            <v>FLL13_15F</v>
          </cell>
          <cell r="U303" t="str">
            <v>F</v>
          </cell>
          <cell r="V303" t="str">
            <v>LL</v>
          </cell>
          <cell r="W303" t="str">
            <v>F</v>
          </cell>
          <cell r="X303" t="str">
            <v>13_15F</v>
          </cell>
          <cell r="Y303">
            <v>1115</v>
          </cell>
          <cell r="Z303">
            <v>1148</v>
          </cell>
          <cell r="AA303">
            <v>1458</v>
          </cell>
        </row>
        <row r="304">
          <cell r="T304" t="str">
            <v>FLL13_16F</v>
          </cell>
          <cell r="U304" t="str">
            <v>F</v>
          </cell>
          <cell r="V304" t="str">
            <v>LL</v>
          </cell>
          <cell r="W304" t="str">
            <v>F</v>
          </cell>
          <cell r="X304" t="str">
            <v>13_16F</v>
          </cell>
          <cell r="Y304">
            <v>1120</v>
          </cell>
          <cell r="Z304">
            <v>1154</v>
          </cell>
          <cell r="AA304">
            <v>1485</v>
          </cell>
        </row>
        <row r="305">
          <cell r="T305" t="str">
            <v>FLL14_14F</v>
          </cell>
          <cell r="U305" t="str">
            <v>F</v>
          </cell>
          <cell r="V305" t="str">
            <v>LL</v>
          </cell>
          <cell r="W305" t="str">
            <v>F</v>
          </cell>
          <cell r="X305" t="str">
            <v>14_14F</v>
          </cell>
          <cell r="Y305">
            <v>1095</v>
          </cell>
          <cell r="Z305">
            <v>1128</v>
          </cell>
          <cell r="AA305">
            <v>1399</v>
          </cell>
        </row>
        <row r="306">
          <cell r="T306" t="str">
            <v>FLL14_15F</v>
          </cell>
          <cell r="U306" t="str">
            <v>F</v>
          </cell>
          <cell r="V306" t="str">
            <v>LL</v>
          </cell>
          <cell r="W306" t="str">
            <v>F</v>
          </cell>
          <cell r="X306" t="str">
            <v>14_15F</v>
          </cell>
          <cell r="Y306">
            <v>1125</v>
          </cell>
          <cell r="Z306">
            <v>1159</v>
          </cell>
          <cell r="AA306">
            <v>1458</v>
          </cell>
        </row>
        <row r="307">
          <cell r="T307" t="str">
            <v>FLL14_16F</v>
          </cell>
          <cell r="U307" t="str">
            <v>F</v>
          </cell>
          <cell r="V307" t="str">
            <v>LL</v>
          </cell>
          <cell r="W307" t="str">
            <v>F</v>
          </cell>
          <cell r="X307" t="str">
            <v>14_16F</v>
          </cell>
          <cell r="Y307">
            <v>1135</v>
          </cell>
          <cell r="Z307">
            <v>1169</v>
          </cell>
          <cell r="AA307">
            <v>1485</v>
          </cell>
        </row>
        <row r="308">
          <cell r="T308" t="str">
            <v>FLL15_16F</v>
          </cell>
          <cell r="U308" t="str">
            <v>F</v>
          </cell>
          <cell r="V308" t="str">
            <v>LL</v>
          </cell>
          <cell r="W308" t="str">
            <v>F</v>
          </cell>
          <cell r="X308" t="str">
            <v>15_16F</v>
          </cell>
          <cell r="Y308">
            <v>1145</v>
          </cell>
          <cell r="Z308">
            <v>1179</v>
          </cell>
          <cell r="AA308">
            <v>1485</v>
          </cell>
        </row>
        <row r="309">
          <cell r="T309" t="str">
            <v>FLL16_16F</v>
          </cell>
          <cell r="U309" t="str">
            <v>F</v>
          </cell>
          <cell r="V309" t="str">
            <v>LL</v>
          </cell>
          <cell r="W309" t="str">
            <v>F</v>
          </cell>
          <cell r="X309" t="str">
            <v>16_16F</v>
          </cell>
          <cell r="Y309">
            <v>1155</v>
          </cell>
          <cell r="Z309">
            <v>1190</v>
          </cell>
          <cell r="AA309">
            <v>1485</v>
          </cell>
        </row>
        <row r="310">
          <cell r="T310" t="str">
            <v>FLL16_18F</v>
          </cell>
          <cell r="U310" t="str">
            <v>F</v>
          </cell>
          <cell r="V310" t="str">
            <v>LL</v>
          </cell>
          <cell r="W310" t="str">
            <v>F</v>
          </cell>
          <cell r="X310" t="str">
            <v>16_18F</v>
          </cell>
          <cell r="Y310">
            <v>1310</v>
          </cell>
          <cell r="Z310">
            <v>1349</v>
          </cell>
          <cell r="AA310">
            <v>1615</v>
          </cell>
        </row>
        <row r="311">
          <cell r="T311" t="str">
            <v>FLL10_14S</v>
          </cell>
          <cell r="U311" t="str">
            <v>F</v>
          </cell>
          <cell r="V311" t="str">
            <v>LL</v>
          </cell>
          <cell r="W311" t="str">
            <v>S</v>
          </cell>
          <cell r="X311" t="str">
            <v>10_14S</v>
          </cell>
          <cell r="Y311">
            <v>965</v>
          </cell>
          <cell r="Z311">
            <v>994</v>
          </cell>
          <cell r="AA311">
            <v>1042</v>
          </cell>
        </row>
        <row r="312">
          <cell r="T312" t="str">
            <v>FLL5_14S</v>
          </cell>
          <cell r="U312" t="str">
            <v>F</v>
          </cell>
          <cell r="V312" t="str">
            <v>LL</v>
          </cell>
          <cell r="W312" t="str">
            <v>S</v>
          </cell>
          <cell r="X312" t="str">
            <v>5_14S</v>
          </cell>
          <cell r="Y312">
            <v>825</v>
          </cell>
          <cell r="Z312">
            <v>850</v>
          </cell>
          <cell r="AA312">
            <v>891</v>
          </cell>
        </row>
        <row r="313">
          <cell r="T313" t="str">
            <v>FLL5_14x8S</v>
          </cell>
          <cell r="U313" t="str">
            <v>F</v>
          </cell>
          <cell r="V313" t="str">
            <v>LL</v>
          </cell>
          <cell r="W313" t="str">
            <v>S</v>
          </cell>
          <cell r="X313" t="str">
            <v>5_14x8S</v>
          </cell>
          <cell r="Y313">
            <v>825</v>
          </cell>
          <cell r="Z313">
            <v>850</v>
          </cell>
          <cell r="AA313">
            <v>891</v>
          </cell>
        </row>
        <row r="314">
          <cell r="T314" t="str">
            <v>FLL6_12S</v>
          </cell>
          <cell r="U314" t="str">
            <v>F</v>
          </cell>
          <cell r="V314" t="str">
            <v>LL</v>
          </cell>
          <cell r="W314" t="str">
            <v>S</v>
          </cell>
          <cell r="X314" t="str">
            <v>6_12S</v>
          </cell>
          <cell r="Y314">
            <v>835</v>
          </cell>
          <cell r="Z314">
            <v>860</v>
          </cell>
          <cell r="AA314">
            <v>902</v>
          </cell>
        </row>
        <row r="315">
          <cell r="T315" t="str">
            <v>FLL6_13S</v>
          </cell>
          <cell r="U315" t="str">
            <v>F</v>
          </cell>
          <cell r="V315" t="str">
            <v>LL</v>
          </cell>
          <cell r="W315" t="str">
            <v>S</v>
          </cell>
          <cell r="X315" t="str">
            <v>6_13S</v>
          </cell>
          <cell r="Y315">
            <v>855</v>
          </cell>
          <cell r="Z315">
            <v>881</v>
          </cell>
          <cell r="AA315">
            <v>929</v>
          </cell>
        </row>
        <row r="316">
          <cell r="T316" t="str">
            <v>FLL6H_14S</v>
          </cell>
          <cell r="U316" t="str">
            <v>F</v>
          </cell>
          <cell r="V316" t="str">
            <v>LL</v>
          </cell>
          <cell r="W316" t="str">
            <v>S</v>
          </cell>
          <cell r="X316" t="str">
            <v>6H_14S</v>
          </cell>
          <cell r="Y316">
            <v>895</v>
          </cell>
          <cell r="Z316">
            <v>922</v>
          </cell>
          <cell r="AA316">
            <v>967</v>
          </cell>
        </row>
        <row r="317">
          <cell r="T317" t="str">
            <v>FLL6H_14x8S</v>
          </cell>
          <cell r="U317" t="str">
            <v>F</v>
          </cell>
          <cell r="V317" t="str">
            <v>LL</v>
          </cell>
          <cell r="W317" t="str">
            <v>S</v>
          </cell>
          <cell r="X317" t="str">
            <v>6H_14x8S</v>
          </cell>
          <cell r="Y317">
            <v>895</v>
          </cell>
          <cell r="Z317">
            <v>922</v>
          </cell>
          <cell r="AA317">
            <v>967</v>
          </cell>
        </row>
        <row r="318">
          <cell r="T318" t="str">
            <v>FLL7_14S</v>
          </cell>
          <cell r="U318" t="str">
            <v>F</v>
          </cell>
          <cell r="V318" t="str">
            <v>LL</v>
          </cell>
          <cell r="W318" t="str">
            <v>S</v>
          </cell>
          <cell r="X318" t="str">
            <v>7_14S</v>
          </cell>
          <cell r="Y318">
            <v>935</v>
          </cell>
          <cell r="Z318">
            <v>963</v>
          </cell>
          <cell r="AA318">
            <v>1015</v>
          </cell>
        </row>
        <row r="319">
          <cell r="T319" t="str">
            <v>FLL8_14S</v>
          </cell>
          <cell r="U319" t="str">
            <v>F</v>
          </cell>
          <cell r="V319" t="str">
            <v>LL</v>
          </cell>
          <cell r="W319" t="str">
            <v>S</v>
          </cell>
          <cell r="X319" t="str">
            <v>8_14S</v>
          </cell>
          <cell r="Y319">
            <v>935</v>
          </cell>
          <cell r="Z319">
            <v>963</v>
          </cell>
          <cell r="AA319">
            <v>1015</v>
          </cell>
        </row>
        <row r="320">
          <cell r="T320" t="str">
            <v>FLL10_12T</v>
          </cell>
          <cell r="U320" t="str">
            <v>F</v>
          </cell>
          <cell r="V320" t="str">
            <v>LL</v>
          </cell>
          <cell r="W320" t="str">
            <v>T</v>
          </cell>
          <cell r="X320" t="str">
            <v>10_12T</v>
          </cell>
          <cell r="Y320">
            <v>810</v>
          </cell>
          <cell r="Z320">
            <v>834</v>
          </cell>
          <cell r="AA320">
            <v>1185</v>
          </cell>
        </row>
        <row r="321">
          <cell r="T321" t="str">
            <v>FLL10_13T</v>
          </cell>
          <cell r="U321" t="str">
            <v>F</v>
          </cell>
          <cell r="V321" t="str">
            <v>LL</v>
          </cell>
          <cell r="W321" t="str">
            <v>T</v>
          </cell>
          <cell r="X321" t="str">
            <v>10_13T</v>
          </cell>
          <cell r="Y321">
            <v>830</v>
          </cell>
          <cell r="Z321">
            <v>855</v>
          </cell>
          <cell r="AA321">
            <v>1195</v>
          </cell>
        </row>
        <row r="322">
          <cell r="T322" t="str">
            <v>FLL10_14T</v>
          </cell>
          <cell r="U322" t="str">
            <v>F</v>
          </cell>
          <cell r="V322" t="str">
            <v>LL</v>
          </cell>
          <cell r="W322" t="str">
            <v>T</v>
          </cell>
          <cell r="X322" t="str">
            <v>10_14T</v>
          </cell>
          <cell r="Y322">
            <v>850</v>
          </cell>
          <cell r="Z322">
            <v>876</v>
          </cell>
          <cell r="AA322">
            <v>1315</v>
          </cell>
        </row>
        <row r="323">
          <cell r="T323" t="str">
            <v>FLL11_12T</v>
          </cell>
          <cell r="U323" t="str">
            <v>F</v>
          </cell>
          <cell r="V323" t="str">
            <v>LL</v>
          </cell>
          <cell r="W323" t="str">
            <v>T</v>
          </cell>
          <cell r="X323" t="str">
            <v>11_12T</v>
          </cell>
          <cell r="Y323">
            <v>855</v>
          </cell>
          <cell r="Z323">
            <v>881</v>
          </cell>
          <cell r="AA323">
            <v>1185</v>
          </cell>
        </row>
        <row r="324">
          <cell r="T324" t="str">
            <v>FLL11_13T</v>
          </cell>
          <cell r="U324" t="str">
            <v>F</v>
          </cell>
          <cell r="V324" t="str">
            <v>LL</v>
          </cell>
          <cell r="W324" t="str">
            <v>T</v>
          </cell>
          <cell r="X324" t="str">
            <v>11_13T</v>
          </cell>
          <cell r="Y324">
            <v>870</v>
          </cell>
          <cell r="Z324">
            <v>896</v>
          </cell>
          <cell r="AA324">
            <v>1195</v>
          </cell>
        </row>
        <row r="325">
          <cell r="T325" t="str">
            <v>FLL11_14T</v>
          </cell>
          <cell r="U325" t="str">
            <v>F</v>
          </cell>
          <cell r="V325" t="str">
            <v>LL</v>
          </cell>
          <cell r="W325" t="str">
            <v>T</v>
          </cell>
          <cell r="X325" t="str">
            <v>11_14T</v>
          </cell>
          <cell r="Y325">
            <v>885</v>
          </cell>
          <cell r="Z325">
            <v>912</v>
          </cell>
          <cell r="AA325">
            <v>1315</v>
          </cell>
        </row>
        <row r="326">
          <cell r="T326" t="str">
            <v>FLL12_13T</v>
          </cell>
          <cell r="U326" t="str">
            <v>F</v>
          </cell>
          <cell r="V326" t="str">
            <v>LL</v>
          </cell>
          <cell r="W326" t="str">
            <v>T</v>
          </cell>
          <cell r="X326" t="str">
            <v>12_13T</v>
          </cell>
          <cell r="Y326">
            <v>890</v>
          </cell>
          <cell r="Z326">
            <v>917</v>
          </cell>
          <cell r="AA326">
            <v>1195</v>
          </cell>
        </row>
        <row r="327">
          <cell r="T327" t="str">
            <v>FLL12_14T</v>
          </cell>
          <cell r="U327" t="str">
            <v>F</v>
          </cell>
          <cell r="V327" t="str">
            <v>LL</v>
          </cell>
          <cell r="W327" t="str">
            <v>T</v>
          </cell>
          <cell r="X327" t="str">
            <v>12_14T</v>
          </cell>
          <cell r="Y327">
            <v>915</v>
          </cell>
          <cell r="Z327">
            <v>942</v>
          </cell>
          <cell r="AA327">
            <v>1315</v>
          </cell>
        </row>
        <row r="328">
          <cell r="T328" t="str">
            <v>FLL12_15T</v>
          </cell>
          <cell r="U328" t="str">
            <v>F</v>
          </cell>
          <cell r="V328" t="str">
            <v>LL</v>
          </cell>
          <cell r="W328" t="str">
            <v>T</v>
          </cell>
          <cell r="X328" t="str">
            <v>12_15T</v>
          </cell>
          <cell r="Y328">
            <v>960</v>
          </cell>
          <cell r="Z328">
            <v>989</v>
          </cell>
          <cell r="AA328">
            <v>1375</v>
          </cell>
        </row>
        <row r="329">
          <cell r="T329" t="str">
            <v>FLL13_14T</v>
          </cell>
          <cell r="U329" t="str">
            <v>F</v>
          </cell>
          <cell r="V329" t="str">
            <v>LL</v>
          </cell>
          <cell r="W329" t="str">
            <v>T</v>
          </cell>
          <cell r="X329" t="str">
            <v>13_14T</v>
          </cell>
          <cell r="Y329">
            <v>930</v>
          </cell>
          <cell r="Z329">
            <v>958</v>
          </cell>
          <cell r="AA329">
            <v>1315</v>
          </cell>
        </row>
        <row r="330">
          <cell r="T330" t="str">
            <v>FLL13_15T</v>
          </cell>
          <cell r="U330" t="str">
            <v>F</v>
          </cell>
          <cell r="V330" t="str">
            <v>LL</v>
          </cell>
          <cell r="W330" t="str">
            <v>T</v>
          </cell>
          <cell r="X330" t="str">
            <v>13_15T</v>
          </cell>
          <cell r="Y330">
            <v>975</v>
          </cell>
          <cell r="Z330">
            <v>1004</v>
          </cell>
          <cell r="AA330">
            <v>1375</v>
          </cell>
        </row>
        <row r="331">
          <cell r="T331" t="str">
            <v>FLL13_16T</v>
          </cell>
          <cell r="U331" t="str">
            <v>F</v>
          </cell>
          <cell r="V331" t="str">
            <v>LL</v>
          </cell>
          <cell r="W331" t="str">
            <v>T</v>
          </cell>
          <cell r="X331" t="str">
            <v>13_16T</v>
          </cell>
          <cell r="Y331">
            <v>985</v>
          </cell>
          <cell r="Z331">
            <v>1015</v>
          </cell>
          <cell r="AA331">
            <v>1450</v>
          </cell>
        </row>
        <row r="332">
          <cell r="T332" t="str">
            <v>FLL14_14T</v>
          </cell>
          <cell r="U332" t="str">
            <v>F</v>
          </cell>
          <cell r="V332" t="str">
            <v>LL</v>
          </cell>
          <cell r="W332" t="str">
            <v>T</v>
          </cell>
          <cell r="X332" t="str">
            <v>14_14T</v>
          </cell>
          <cell r="Y332">
            <v>945</v>
          </cell>
          <cell r="Z332">
            <v>973</v>
          </cell>
          <cell r="AA332">
            <v>1315</v>
          </cell>
        </row>
        <row r="333">
          <cell r="T333" t="str">
            <v>FLL14_15T</v>
          </cell>
          <cell r="U333" t="str">
            <v>F</v>
          </cell>
          <cell r="V333" t="str">
            <v>LL</v>
          </cell>
          <cell r="W333" t="str">
            <v>T</v>
          </cell>
          <cell r="X333" t="str">
            <v>14_15T</v>
          </cell>
          <cell r="Y333">
            <v>990</v>
          </cell>
          <cell r="Z333">
            <v>1020</v>
          </cell>
          <cell r="AA333">
            <v>1375</v>
          </cell>
        </row>
        <row r="334">
          <cell r="T334" t="str">
            <v>FLL14_16T</v>
          </cell>
          <cell r="U334" t="str">
            <v>F</v>
          </cell>
          <cell r="V334" t="str">
            <v>LL</v>
          </cell>
          <cell r="W334" t="str">
            <v>T</v>
          </cell>
          <cell r="X334" t="str">
            <v>14_16T</v>
          </cell>
          <cell r="Y334">
            <v>995</v>
          </cell>
          <cell r="Z334">
            <v>1025</v>
          </cell>
          <cell r="AA334">
            <v>1450</v>
          </cell>
        </row>
        <row r="335">
          <cell r="T335" t="str">
            <v>FLL15_16T</v>
          </cell>
          <cell r="U335" t="str">
            <v>F</v>
          </cell>
          <cell r="V335" t="str">
            <v>LL</v>
          </cell>
          <cell r="W335" t="str">
            <v>T</v>
          </cell>
          <cell r="X335" t="str">
            <v>15_16T</v>
          </cell>
          <cell r="Y335">
            <v>1005</v>
          </cell>
          <cell r="Z335">
            <v>1035</v>
          </cell>
          <cell r="AA335">
            <v>1450</v>
          </cell>
        </row>
        <row r="336">
          <cell r="T336" t="str">
            <v>FLL16_16T</v>
          </cell>
          <cell r="U336" t="str">
            <v>F</v>
          </cell>
          <cell r="V336" t="str">
            <v>LL</v>
          </cell>
          <cell r="W336" t="str">
            <v>T</v>
          </cell>
          <cell r="X336" t="str">
            <v>16_16T</v>
          </cell>
          <cell r="Y336">
            <v>1015</v>
          </cell>
          <cell r="Z336">
            <v>1045</v>
          </cell>
          <cell r="AA336">
            <v>1450</v>
          </cell>
        </row>
        <row r="337">
          <cell r="T337" t="str">
            <v>FLL7_10T</v>
          </cell>
          <cell r="U337" t="str">
            <v>F</v>
          </cell>
          <cell r="V337" t="str">
            <v>LL</v>
          </cell>
          <cell r="W337" t="str">
            <v>T</v>
          </cell>
          <cell r="X337" t="str">
            <v>7_10T</v>
          </cell>
          <cell r="Y337">
            <v>865</v>
          </cell>
          <cell r="Z337">
            <v>891</v>
          </cell>
          <cell r="AA337">
            <v>1295</v>
          </cell>
        </row>
        <row r="338">
          <cell r="T338" t="str">
            <v>FLL7H_10T</v>
          </cell>
          <cell r="U338" t="str">
            <v>F</v>
          </cell>
          <cell r="V338" t="str">
            <v>LL</v>
          </cell>
          <cell r="W338" t="str">
            <v>T</v>
          </cell>
          <cell r="X338" t="str">
            <v>7H_10T</v>
          </cell>
          <cell r="AA338">
            <v>1295</v>
          </cell>
        </row>
        <row r="339">
          <cell r="T339" t="str">
            <v>FLL8_10T</v>
          </cell>
          <cell r="U339" t="str">
            <v>F</v>
          </cell>
          <cell r="V339" t="str">
            <v>LL</v>
          </cell>
          <cell r="W339" t="str">
            <v>T</v>
          </cell>
          <cell r="X339" t="str">
            <v>8_10T</v>
          </cell>
          <cell r="Y339">
            <v>865</v>
          </cell>
          <cell r="Z339">
            <v>891</v>
          </cell>
          <cell r="AA339">
            <v>1295</v>
          </cell>
        </row>
        <row r="340">
          <cell r="T340" t="str">
            <v>FLL8_12T</v>
          </cell>
          <cell r="U340" t="str">
            <v>F</v>
          </cell>
          <cell r="V340" t="str">
            <v>LL</v>
          </cell>
          <cell r="W340" t="str">
            <v>T</v>
          </cell>
          <cell r="X340" t="str">
            <v>8_12T</v>
          </cell>
          <cell r="Y340">
            <v>790</v>
          </cell>
          <cell r="Z340">
            <v>814</v>
          </cell>
          <cell r="AA340">
            <v>1185</v>
          </cell>
        </row>
        <row r="341">
          <cell r="T341" t="str">
            <v>FLL9_10T</v>
          </cell>
          <cell r="U341" t="str">
            <v>F</v>
          </cell>
          <cell r="V341" t="str">
            <v>LL</v>
          </cell>
          <cell r="W341" t="str">
            <v>T</v>
          </cell>
          <cell r="X341" t="str">
            <v>9_10T</v>
          </cell>
          <cell r="Y341">
            <v>895</v>
          </cell>
          <cell r="Z341">
            <v>922</v>
          </cell>
          <cell r="AA341">
            <v>1295</v>
          </cell>
        </row>
        <row r="342">
          <cell r="T342" t="str">
            <v>FLL9_12T</v>
          </cell>
          <cell r="U342" t="str">
            <v>F</v>
          </cell>
          <cell r="V342" t="str">
            <v>LL</v>
          </cell>
          <cell r="W342" t="str">
            <v>T</v>
          </cell>
          <cell r="X342" t="str">
            <v>9_12T</v>
          </cell>
          <cell r="Y342">
            <v>795</v>
          </cell>
          <cell r="Z342">
            <v>819</v>
          </cell>
          <cell r="AA342">
            <v>1185</v>
          </cell>
        </row>
        <row r="343">
          <cell r="T343" t="str">
            <v>FLL9_13T</v>
          </cell>
          <cell r="U343" t="str">
            <v>F</v>
          </cell>
          <cell r="V343" t="str">
            <v>LL</v>
          </cell>
          <cell r="W343" t="str">
            <v>T</v>
          </cell>
          <cell r="X343" t="str">
            <v>9_13T</v>
          </cell>
          <cell r="Y343">
            <v>825</v>
          </cell>
          <cell r="Z343">
            <v>850</v>
          </cell>
          <cell r="AA343">
            <v>1195</v>
          </cell>
        </row>
        <row r="344">
          <cell r="T344" t="str">
            <v>FLX12_18B</v>
          </cell>
          <cell r="U344" t="str">
            <v>F</v>
          </cell>
          <cell r="V344" t="str">
            <v>LX</v>
          </cell>
          <cell r="W344" t="str">
            <v>B</v>
          </cell>
          <cell r="X344" t="str">
            <v>12_18B</v>
          </cell>
          <cell r="Y344">
            <v>2125</v>
          </cell>
          <cell r="Z344">
            <v>2189</v>
          </cell>
          <cell r="AA344">
            <v>2465</v>
          </cell>
        </row>
        <row r="345">
          <cell r="T345" t="str">
            <v>FLX12_20B</v>
          </cell>
          <cell r="U345" t="str">
            <v>F</v>
          </cell>
          <cell r="V345" t="str">
            <v>LX</v>
          </cell>
          <cell r="W345" t="str">
            <v>B</v>
          </cell>
          <cell r="X345" t="str">
            <v>12_20B</v>
          </cell>
          <cell r="AA345">
            <v>2485</v>
          </cell>
        </row>
        <row r="346">
          <cell r="T346" t="str">
            <v>FLX12_22B</v>
          </cell>
          <cell r="U346" t="str">
            <v>F</v>
          </cell>
          <cell r="V346" t="str">
            <v>LX</v>
          </cell>
          <cell r="W346" t="str">
            <v>B</v>
          </cell>
          <cell r="X346" t="str">
            <v>12_22B</v>
          </cell>
          <cell r="AA346">
            <v>2495</v>
          </cell>
        </row>
        <row r="347">
          <cell r="T347" t="str">
            <v>FLX12_24B</v>
          </cell>
          <cell r="U347" t="str">
            <v>F</v>
          </cell>
          <cell r="V347" t="str">
            <v>LX</v>
          </cell>
          <cell r="W347" t="str">
            <v>B</v>
          </cell>
          <cell r="X347" t="str">
            <v>12_24B</v>
          </cell>
          <cell r="AA347">
            <v>2630</v>
          </cell>
        </row>
        <row r="348">
          <cell r="T348" t="str">
            <v>FLX12_26B</v>
          </cell>
          <cell r="U348" t="str">
            <v>F</v>
          </cell>
          <cell r="V348" t="str">
            <v>LX</v>
          </cell>
          <cell r="W348" t="str">
            <v>B</v>
          </cell>
          <cell r="X348" t="str">
            <v>12_26B</v>
          </cell>
          <cell r="AA348">
            <v>2650</v>
          </cell>
        </row>
        <row r="349">
          <cell r="T349" t="str">
            <v>FLX14_18B</v>
          </cell>
          <cell r="U349" t="str">
            <v>F</v>
          </cell>
          <cell r="V349" t="str">
            <v>LX</v>
          </cell>
          <cell r="W349" t="str">
            <v>B</v>
          </cell>
          <cell r="X349" t="str">
            <v>14_18B</v>
          </cell>
          <cell r="Y349">
            <v>2125</v>
          </cell>
          <cell r="Z349">
            <v>2189</v>
          </cell>
          <cell r="AA349">
            <v>2465</v>
          </cell>
        </row>
        <row r="350">
          <cell r="T350" t="str">
            <v>FLX14_20B</v>
          </cell>
          <cell r="U350" t="str">
            <v>F</v>
          </cell>
          <cell r="V350" t="str">
            <v>LX</v>
          </cell>
          <cell r="W350" t="str">
            <v>B</v>
          </cell>
          <cell r="X350" t="str">
            <v>14_20B</v>
          </cell>
          <cell r="Y350">
            <v>2105</v>
          </cell>
          <cell r="Z350">
            <v>2168</v>
          </cell>
          <cell r="AA350">
            <v>2485</v>
          </cell>
        </row>
        <row r="351">
          <cell r="T351" t="str">
            <v>FLX14_22B</v>
          </cell>
          <cell r="U351" t="str">
            <v>F</v>
          </cell>
          <cell r="V351" t="str">
            <v>LX</v>
          </cell>
          <cell r="W351" t="str">
            <v>B</v>
          </cell>
          <cell r="X351" t="str">
            <v>14_22B</v>
          </cell>
          <cell r="Y351">
            <v>2090</v>
          </cell>
          <cell r="Z351">
            <v>2153</v>
          </cell>
          <cell r="AA351">
            <v>2495</v>
          </cell>
        </row>
        <row r="352">
          <cell r="T352" t="str">
            <v>FLX14_24B</v>
          </cell>
          <cell r="U352" t="str">
            <v>F</v>
          </cell>
          <cell r="V352" t="str">
            <v>LX</v>
          </cell>
          <cell r="W352" t="str">
            <v>B</v>
          </cell>
          <cell r="X352" t="str">
            <v>14_24B</v>
          </cell>
          <cell r="Y352">
            <v>2195</v>
          </cell>
          <cell r="Z352">
            <v>2261</v>
          </cell>
          <cell r="AA352">
            <v>2630</v>
          </cell>
        </row>
        <row r="353">
          <cell r="T353" t="str">
            <v>FLX14_26B</v>
          </cell>
          <cell r="U353" t="str">
            <v>F</v>
          </cell>
          <cell r="V353" t="str">
            <v>LX</v>
          </cell>
          <cell r="W353" t="str">
            <v>B</v>
          </cell>
          <cell r="X353" t="str">
            <v>14_26B</v>
          </cell>
          <cell r="Y353">
            <v>2220</v>
          </cell>
          <cell r="Z353">
            <v>2287</v>
          </cell>
          <cell r="AA353">
            <v>2650</v>
          </cell>
        </row>
        <row r="354">
          <cell r="T354" t="str">
            <v>FLX16_18B</v>
          </cell>
          <cell r="U354" t="str">
            <v>F</v>
          </cell>
          <cell r="V354" t="str">
            <v>LX</v>
          </cell>
          <cell r="W354" t="str">
            <v>B</v>
          </cell>
          <cell r="X354" t="str">
            <v>16_18B</v>
          </cell>
          <cell r="Y354">
            <v>2125</v>
          </cell>
          <cell r="Z354">
            <v>2189</v>
          </cell>
          <cell r="AA354">
            <v>2465</v>
          </cell>
        </row>
        <row r="355">
          <cell r="T355" t="str">
            <v>FLX16_20B</v>
          </cell>
          <cell r="U355" t="str">
            <v>F</v>
          </cell>
          <cell r="V355" t="str">
            <v>LX</v>
          </cell>
          <cell r="W355" t="str">
            <v>B</v>
          </cell>
          <cell r="X355" t="str">
            <v>16_20B</v>
          </cell>
          <cell r="Y355">
            <v>2105</v>
          </cell>
          <cell r="Z355">
            <v>2168</v>
          </cell>
          <cell r="AA355">
            <v>2485</v>
          </cell>
        </row>
        <row r="356">
          <cell r="T356" t="str">
            <v>FLX16_22B</v>
          </cell>
          <cell r="U356" t="str">
            <v>F</v>
          </cell>
          <cell r="V356" t="str">
            <v>LX</v>
          </cell>
          <cell r="W356" t="str">
            <v>B</v>
          </cell>
          <cell r="X356" t="str">
            <v>16_22B</v>
          </cell>
          <cell r="Y356">
            <v>2105</v>
          </cell>
          <cell r="Z356">
            <v>2168</v>
          </cell>
          <cell r="AA356">
            <v>2495</v>
          </cell>
        </row>
        <row r="357">
          <cell r="T357" t="str">
            <v>FLX16_24B</v>
          </cell>
          <cell r="U357" t="str">
            <v>F</v>
          </cell>
          <cell r="V357" t="str">
            <v>LX</v>
          </cell>
          <cell r="W357" t="str">
            <v>B</v>
          </cell>
          <cell r="X357" t="str">
            <v>16_24B</v>
          </cell>
          <cell r="Y357">
            <v>2220</v>
          </cell>
          <cell r="Z357">
            <v>2287</v>
          </cell>
          <cell r="AA357">
            <v>2630</v>
          </cell>
        </row>
        <row r="358">
          <cell r="T358" t="str">
            <v>FLX16_26B</v>
          </cell>
          <cell r="U358" t="str">
            <v>F</v>
          </cell>
          <cell r="V358" t="str">
            <v>LX</v>
          </cell>
          <cell r="W358" t="str">
            <v>B</v>
          </cell>
          <cell r="X358" t="str">
            <v>16_26B</v>
          </cell>
          <cell r="Y358">
            <v>2235</v>
          </cell>
          <cell r="Z358">
            <v>2302</v>
          </cell>
          <cell r="AA358">
            <v>2650</v>
          </cell>
        </row>
        <row r="359">
          <cell r="T359" t="str">
            <v>FLX18_20B</v>
          </cell>
          <cell r="U359" t="str">
            <v>F</v>
          </cell>
          <cell r="V359" t="str">
            <v>LX</v>
          </cell>
          <cell r="W359" t="str">
            <v>B</v>
          </cell>
          <cell r="X359" t="str">
            <v>18_20B</v>
          </cell>
          <cell r="Y359">
            <v>2135</v>
          </cell>
          <cell r="Z359">
            <v>2199</v>
          </cell>
          <cell r="AA359">
            <v>2485</v>
          </cell>
        </row>
        <row r="360">
          <cell r="T360" t="str">
            <v>FLX18_22B</v>
          </cell>
          <cell r="U360" t="str">
            <v>F</v>
          </cell>
          <cell r="V360" t="str">
            <v>LX</v>
          </cell>
          <cell r="W360" t="str">
            <v>B</v>
          </cell>
          <cell r="X360" t="str">
            <v>18_22B</v>
          </cell>
          <cell r="Y360">
            <v>2125</v>
          </cell>
          <cell r="Z360">
            <v>2189</v>
          </cell>
          <cell r="AA360">
            <v>2495</v>
          </cell>
        </row>
        <row r="361">
          <cell r="T361" t="str">
            <v>FLX18_24B</v>
          </cell>
          <cell r="U361" t="str">
            <v>F</v>
          </cell>
          <cell r="V361" t="str">
            <v>LX</v>
          </cell>
          <cell r="W361" t="str">
            <v>B</v>
          </cell>
          <cell r="X361" t="str">
            <v>18_24B</v>
          </cell>
          <cell r="Y361">
            <v>2245</v>
          </cell>
          <cell r="Z361">
            <v>2312</v>
          </cell>
          <cell r="AA361">
            <v>2630</v>
          </cell>
        </row>
        <row r="362">
          <cell r="T362" t="str">
            <v>FLX20_20B</v>
          </cell>
          <cell r="U362" t="str">
            <v>F</v>
          </cell>
          <cell r="V362" t="str">
            <v>LX</v>
          </cell>
          <cell r="W362" t="str">
            <v>B</v>
          </cell>
          <cell r="X362" t="str">
            <v>20_20B</v>
          </cell>
          <cell r="Y362">
            <v>2195</v>
          </cell>
          <cell r="Z362">
            <v>2260</v>
          </cell>
          <cell r="AA362">
            <v>2485</v>
          </cell>
        </row>
        <row r="363">
          <cell r="T363" t="str">
            <v>FLX20_22B</v>
          </cell>
          <cell r="U363" t="str">
            <v>F</v>
          </cell>
          <cell r="V363" t="str">
            <v>LX</v>
          </cell>
          <cell r="W363" t="str">
            <v>B</v>
          </cell>
          <cell r="X363" t="str">
            <v>20_22B</v>
          </cell>
          <cell r="Y363">
            <v>2160</v>
          </cell>
          <cell r="Z363">
            <v>2225</v>
          </cell>
          <cell r="AA363">
            <v>2495</v>
          </cell>
        </row>
        <row r="364">
          <cell r="T364" t="str">
            <v>FLX20_24B</v>
          </cell>
          <cell r="U364" t="str">
            <v>F</v>
          </cell>
          <cell r="V364" t="str">
            <v>LX</v>
          </cell>
          <cell r="W364" t="str">
            <v>B</v>
          </cell>
          <cell r="X364" t="str">
            <v>20_24B</v>
          </cell>
          <cell r="Y364">
            <v>2305</v>
          </cell>
          <cell r="Z364">
            <v>2374</v>
          </cell>
          <cell r="AA364">
            <v>2630</v>
          </cell>
        </row>
        <row r="365">
          <cell r="T365" t="str">
            <v>FLX12_14F</v>
          </cell>
          <cell r="U365" t="str">
            <v>F</v>
          </cell>
          <cell r="V365" t="str">
            <v>LX</v>
          </cell>
          <cell r="W365" t="str">
            <v>F</v>
          </cell>
          <cell r="X365" t="str">
            <v>12_14F</v>
          </cell>
          <cell r="Y365">
            <v>1270</v>
          </cell>
          <cell r="Z365">
            <v>1308.1000000000001</v>
          </cell>
          <cell r="AA365">
            <v>1599</v>
          </cell>
        </row>
        <row r="366">
          <cell r="T366" t="str">
            <v>FLX13_14F</v>
          </cell>
          <cell r="U366" t="str">
            <v>F</v>
          </cell>
          <cell r="V366" t="str">
            <v>LX</v>
          </cell>
          <cell r="W366" t="str">
            <v>F</v>
          </cell>
          <cell r="X366" t="str">
            <v>13_14F</v>
          </cell>
          <cell r="Y366">
            <v>1285</v>
          </cell>
          <cell r="Z366">
            <v>1323.55</v>
          </cell>
          <cell r="AA366">
            <v>1599</v>
          </cell>
        </row>
        <row r="367">
          <cell r="T367" t="str">
            <v>FLX13_15F</v>
          </cell>
          <cell r="U367" t="str">
            <v>F</v>
          </cell>
          <cell r="V367" t="str">
            <v>LX</v>
          </cell>
          <cell r="W367" t="str">
            <v>F</v>
          </cell>
          <cell r="X367" t="str">
            <v>13_15F</v>
          </cell>
          <cell r="Y367">
            <v>1350</v>
          </cell>
          <cell r="Z367">
            <v>1390.5</v>
          </cell>
          <cell r="AA367">
            <v>1658</v>
          </cell>
        </row>
        <row r="368">
          <cell r="T368" t="str">
            <v>FLX13_16F</v>
          </cell>
          <cell r="U368" t="str">
            <v>F</v>
          </cell>
          <cell r="V368" t="str">
            <v>LX</v>
          </cell>
          <cell r="W368" t="str">
            <v>F</v>
          </cell>
          <cell r="X368" t="str">
            <v>13_16F</v>
          </cell>
          <cell r="Y368">
            <v>1330</v>
          </cell>
          <cell r="Z368">
            <v>1369.9</v>
          </cell>
          <cell r="AA368">
            <v>1685</v>
          </cell>
        </row>
        <row r="369">
          <cell r="T369" t="str">
            <v>FLX14_14F</v>
          </cell>
          <cell r="U369" t="str">
            <v>F</v>
          </cell>
          <cell r="V369" t="str">
            <v>LX</v>
          </cell>
          <cell r="W369" t="str">
            <v>F</v>
          </cell>
          <cell r="X369" t="str">
            <v>14_14F</v>
          </cell>
          <cell r="Y369">
            <v>1295</v>
          </cell>
          <cell r="Z369">
            <v>1333.8500000000001</v>
          </cell>
          <cell r="AA369">
            <v>1599</v>
          </cell>
        </row>
        <row r="370">
          <cell r="T370" t="str">
            <v>FLX14_15F</v>
          </cell>
          <cell r="U370" t="str">
            <v>F</v>
          </cell>
          <cell r="V370" t="str">
            <v>LX</v>
          </cell>
          <cell r="W370" t="str">
            <v>F</v>
          </cell>
          <cell r="X370" t="str">
            <v>14_15F</v>
          </cell>
          <cell r="Y370">
            <v>1350</v>
          </cell>
          <cell r="Z370">
            <v>1390.5</v>
          </cell>
          <cell r="AA370">
            <v>1658</v>
          </cell>
        </row>
        <row r="371">
          <cell r="T371" t="str">
            <v>FLX14_16F</v>
          </cell>
          <cell r="U371" t="str">
            <v>F</v>
          </cell>
          <cell r="V371" t="str">
            <v>LX</v>
          </cell>
          <cell r="W371" t="str">
            <v>F</v>
          </cell>
          <cell r="X371" t="str">
            <v>14_16F</v>
          </cell>
          <cell r="Y371">
            <v>1340</v>
          </cell>
          <cell r="Z371">
            <v>1380.2</v>
          </cell>
          <cell r="AA371">
            <v>1685</v>
          </cell>
        </row>
        <row r="372">
          <cell r="T372" t="str">
            <v>FLX15_16F</v>
          </cell>
          <cell r="U372" t="str">
            <v>F</v>
          </cell>
          <cell r="V372" t="str">
            <v>LX</v>
          </cell>
          <cell r="W372" t="str">
            <v>F</v>
          </cell>
          <cell r="X372" t="str">
            <v>15_16F</v>
          </cell>
          <cell r="Y372">
            <v>1350</v>
          </cell>
          <cell r="Z372">
            <v>1390.5</v>
          </cell>
          <cell r="AA372">
            <v>1685</v>
          </cell>
        </row>
        <row r="373">
          <cell r="T373" t="str">
            <v>FLX16_16F</v>
          </cell>
          <cell r="U373" t="str">
            <v>F</v>
          </cell>
          <cell r="V373" t="str">
            <v>LX</v>
          </cell>
          <cell r="W373" t="str">
            <v>F</v>
          </cell>
          <cell r="X373" t="str">
            <v>16_16F</v>
          </cell>
          <cell r="Y373">
            <v>1375</v>
          </cell>
          <cell r="Z373">
            <v>1416.25</v>
          </cell>
          <cell r="AA373">
            <v>1685</v>
          </cell>
        </row>
        <row r="374">
          <cell r="T374" t="str">
            <v>FLX16_18F</v>
          </cell>
          <cell r="U374" t="str">
            <v>F</v>
          </cell>
          <cell r="V374" t="str">
            <v>LX</v>
          </cell>
          <cell r="W374" t="str">
            <v>F</v>
          </cell>
          <cell r="X374" t="str">
            <v>16_18F</v>
          </cell>
          <cell r="Y374">
            <v>1495</v>
          </cell>
          <cell r="Z374">
            <v>1539.8500000000001</v>
          </cell>
          <cell r="AA374">
            <v>1815</v>
          </cell>
        </row>
        <row r="375">
          <cell r="T375" t="str">
            <v>FLX10_14S</v>
          </cell>
          <cell r="U375" t="str">
            <v>F</v>
          </cell>
          <cell r="V375" t="str">
            <v>LX</v>
          </cell>
          <cell r="W375" t="str">
            <v>S</v>
          </cell>
          <cell r="X375" t="str">
            <v>10_14S</v>
          </cell>
          <cell r="Y375">
            <v>1310</v>
          </cell>
          <cell r="Z375">
            <v>1349</v>
          </cell>
          <cell r="AA375">
            <v>1415</v>
          </cell>
        </row>
        <row r="376">
          <cell r="T376" t="str">
            <v>FLX5_14S</v>
          </cell>
          <cell r="U376" t="str">
            <v>F</v>
          </cell>
          <cell r="V376" t="str">
            <v>LX</v>
          </cell>
          <cell r="W376" t="str">
            <v>S</v>
          </cell>
          <cell r="X376" t="str">
            <v>5_14S</v>
          </cell>
          <cell r="Y376">
            <v>1190</v>
          </cell>
          <cell r="Z376">
            <v>1226</v>
          </cell>
          <cell r="AA376">
            <v>1091</v>
          </cell>
        </row>
        <row r="377">
          <cell r="T377" t="str">
            <v>FLX5_14x8S</v>
          </cell>
          <cell r="U377" t="str">
            <v>F</v>
          </cell>
          <cell r="V377" t="str">
            <v>LX</v>
          </cell>
          <cell r="W377" t="str">
            <v>S</v>
          </cell>
          <cell r="X377" t="str">
            <v>5_14x8S</v>
          </cell>
          <cell r="Y377">
            <v>1190</v>
          </cell>
          <cell r="Z377">
            <v>1226</v>
          </cell>
          <cell r="AA377">
            <v>1091</v>
          </cell>
        </row>
        <row r="378">
          <cell r="T378" t="str">
            <v>FLX6_12S</v>
          </cell>
          <cell r="U378" t="str">
            <v>F</v>
          </cell>
          <cell r="V378" t="str">
            <v>LX</v>
          </cell>
          <cell r="W378" t="str">
            <v>S</v>
          </cell>
          <cell r="X378" t="str">
            <v>6_12S</v>
          </cell>
          <cell r="Y378">
            <v>1165</v>
          </cell>
          <cell r="Z378">
            <v>1200</v>
          </cell>
          <cell r="AA378">
            <v>1102</v>
          </cell>
        </row>
        <row r="379">
          <cell r="T379" t="str">
            <v>FLX6_13S</v>
          </cell>
          <cell r="U379" t="str">
            <v>F</v>
          </cell>
          <cell r="V379" t="str">
            <v>LX</v>
          </cell>
          <cell r="W379" t="str">
            <v>S</v>
          </cell>
          <cell r="X379" t="str">
            <v>6_13S</v>
          </cell>
          <cell r="Y379">
            <v>1170</v>
          </cell>
          <cell r="Z379">
            <v>1205</v>
          </cell>
          <cell r="AA379">
            <v>1129</v>
          </cell>
        </row>
        <row r="380">
          <cell r="T380" t="str">
            <v>FLX6H_14S</v>
          </cell>
          <cell r="U380" t="str">
            <v>F</v>
          </cell>
          <cell r="V380" t="str">
            <v>LX</v>
          </cell>
          <cell r="W380" t="str">
            <v>S</v>
          </cell>
          <cell r="X380" t="str">
            <v>6H_14S</v>
          </cell>
          <cell r="Y380">
            <v>1205</v>
          </cell>
          <cell r="Z380">
            <v>1241</v>
          </cell>
          <cell r="AA380">
            <v>1167</v>
          </cell>
        </row>
        <row r="381">
          <cell r="T381" t="str">
            <v>FLX6H_14x8S</v>
          </cell>
          <cell r="U381" t="str">
            <v>F</v>
          </cell>
          <cell r="V381" t="str">
            <v>LX</v>
          </cell>
          <cell r="W381" t="str">
            <v>S</v>
          </cell>
          <cell r="X381" t="str">
            <v>6H_14x8S</v>
          </cell>
          <cell r="Y381">
            <v>1205</v>
          </cell>
          <cell r="Z381">
            <v>1241</v>
          </cell>
          <cell r="AA381">
            <v>1167</v>
          </cell>
        </row>
        <row r="382">
          <cell r="T382" t="str">
            <v>FLX7_14S</v>
          </cell>
          <cell r="U382" t="str">
            <v>F</v>
          </cell>
          <cell r="V382" t="str">
            <v>LX</v>
          </cell>
          <cell r="W382" t="str">
            <v>S</v>
          </cell>
          <cell r="X382" t="str">
            <v>7_14S</v>
          </cell>
          <cell r="Y382">
            <v>1265</v>
          </cell>
          <cell r="Z382">
            <v>1303</v>
          </cell>
          <cell r="AA382">
            <v>1366</v>
          </cell>
        </row>
        <row r="383">
          <cell r="T383" t="str">
            <v>FLX8_14S</v>
          </cell>
          <cell r="U383" t="str">
            <v>F</v>
          </cell>
          <cell r="V383" t="str">
            <v>LX</v>
          </cell>
          <cell r="W383" t="str">
            <v>S</v>
          </cell>
          <cell r="X383" t="str">
            <v>8_14S</v>
          </cell>
          <cell r="Y383">
            <v>1265</v>
          </cell>
          <cell r="Z383">
            <v>1303</v>
          </cell>
          <cell r="AA383">
            <v>1366</v>
          </cell>
        </row>
        <row r="384">
          <cell r="T384" t="str">
            <v>FLX10_12T</v>
          </cell>
          <cell r="U384" t="str">
            <v>F</v>
          </cell>
          <cell r="V384" t="str">
            <v>LX</v>
          </cell>
          <cell r="W384" t="str">
            <v>T</v>
          </cell>
          <cell r="X384" t="str">
            <v>10_12T</v>
          </cell>
          <cell r="Y384">
            <v>1095</v>
          </cell>
          <cell r="Z384">
            <v>1128</v>
          </cell>
          <cell r="AA384">
            <v>1385</v>
          </cell>
        </row>
        <row r="385">
          <cell r="T385" t="str">
            <v>FLX10_13T</v>
          </cell>
          <cell r="U385" t="str">
            <v>F</v>
          </cell>
          <cell r="V385" t="str">
            <v>LX</v>
          </cell>
          <cell r="W385" t="str">
            <v>T</v>
          </cell>
          <cell r="X385" t="str">
            <v>10_13T</v>
          </cell>
          <cell r="Y385">
            <v>1100</v>
          </cell>
          <cell r="Z385">
            <v>1133</v>
          </cell>
          <cell r="AA385">
            <v>1395</v>
          </cell>
        </row>
        <row r="386">
          <cell r="T386" t="str">
            <v>FLX10_14T</v>
          </cell>
          <cell r="U386" t="str">
            <v>F</v>
          </cell>
          <cell r="V386" t="str">
            <v>LX</v>
          </cell>
          <cell r="W386" t="str">
            <v>T</v>
          </cell>
          <cell r="X386" t="str">
            <v>10_14T</v>
          </cell>
          <cell r="Y386">
            <v>1215</v>
          </cell>
          <cell r="Z386">
            <v>1251</v>
          </cell>
          <cell r="AA386">
            <v>1515</v>
          </cell>
        </row>
        <row r="387">
          <cell r="T387" t="str">
            <v>FLX11_12T</v>
          </cell>
          <cell r="U387" t="str">
            <v>F</v>
          </cell>
          <cell r="V387" t="str">
            <v>LX</v>
          </cell>
          <cell r="W387" t="str">
            <v>T</v>
          </cell>
          <cell r="X387" t="str">
            <v>11_12T</v>
          </cell>
          <cell r="Y387">
            <v>1100</v>
          </cell>
          <cell r="Z387">
            <v>1133</v>
          </cell>
          <cell r="AA387">
            <v>1385</v>
          </cell>
        </row>
        <row r="388">
          <cell r="T388" t="str">
            <v>FLX11_13T</v>
          </cell>
          <cell r="U388" t="str">
            <v>F</v>
          </cell>
          <cell r="V388" t="str">
            <v>LX</v>
          </cell>
          <cell r="W388" t="str">
            <v>T</v>
          </cell>
          <cell r="X388" t="str">
            <v>11_13T</v>
          </cell>
          <cell r="Y388">
            <v>1105</v>
          </cell>
          <cell r="Z388">
            <v>1138</v>
          </cell>
          <cell r="AA388">
            <v>1395</v>
          </cell>
        </row>
        <row r="389">
          <cell r="T389" t="str">
            <v>FLX11_14T</v>
          </cell>
          <cell r="U389" t="str">
            <v>F</v>
          </cell>
          <cell r="V389" t="str">
            <v>LX</v>
          </cell>
          <cell r="W389" t="str">
            <v>T</v>
          </cell>
          <cell r="X389" t="str">
            <v>11_14T</v>
          </cell>
          <cell r="Y389">
            <v>1215</v>
          </cell>
          <cell r="Z389">
            <v>1251</v>
          </cell>
          <cell r="AA389">
            <v>1515</v>
          </cell>
        </row>
        <row r="390">
          <cell r="T390" t="str">
            <v>FLX12_13T</v>
          </cell>
          <cell r="U390" t="str">
            <v>F</v>
          </cell>
          <cell r="V390" t="str">
            <v>LX</v>
          </cell>
          <cell r="W390" t="str">
            <v>T</v>
          </cell>
          <cell r="X390" t="str">
            <v>12_13T</v>
          </cell>
          <cell r="Y390">
            <v>1125</v>
          </cell>
          <cell r="Z390">
            <v>1159</v>
          </cell>
          <cell r="AA390">
            <v>1395</v>
          </cell>
        </row>
        <row r="391">
          <cell r="T391" t="str">
            <v>FLX12_14T</v>
          </cell>
          <cell r="U391" t="str">
            <v>F</v>
          </cell>
          <cell r="V391" t="str">
            <v>LX</v>
          </cell>
          <cell r="W391" t="str">
            <v>T</v>
          </cell>
          <cell r="X391" t="str">
            <v>12_14T</v>
          </cell>
          <cell r="Y391">
            <v>1215</v>
          </cell>
          <cell r="Z391">
            <v>1251</v>
          </cell>
          <cell r="AA391">
            <v>1515</v>
          </cell>
        </row>
        <row r="392">
          <cell r="T392" t="str">
            <v>FLX12_15T</v>
          </cell>
          <cell r="U392" t="str">
            <v>F</v>
          </cell>
          <cell r="V392" t="str">
            <v>LX</v>
          </cell>
          <cell r="W392" t="str">
            <v>T</v>
          </cell>
          <cell r="X392" t="str">
            <v>12_15T</v>
          </cell>
          <cell r="Y392">
            <v>1270</v>
          </cell>
          <cell r="Z392">
            <v>1308</v>
          </cell>
          <cell r="AA392">
            <v>1575</v>
          </cell>
        </row>
        <row r="393">
          <cell r="T393" t="str">
            <v>FLX13_14T</v>
          </cell>
          <cell r="U393" t="str">
            <v>F</v>
          </cell>
          <cell r="V393" t="str">
            <v>LX</v>
          </cell>
          <cell r="W393" t="str">
            <v>T</v>
          </cell>
          <cell r="X393" t="str">
            <v>13_14T</v>
          </cell>
          <cell r="Y393">
            <v>1215</v>
          </cell>
          <cell r="Z393">
            <v>1251</v>
          </cell>
          <cell r="AA393">
            <v>1515</v>
          </cell>
        </row>
        <row r="394">
          <cell r="T394" t="str">
            <v>FLX13_15T</v>
          </cell>
          <cell r="U394" t="str">
            <v>F</v>
          </cell>
          <cell r="V394" t="str">
            <v>LX</v>
          </cell>
          <cell r="W394" t="str">
            <v>T</v>
          </cell>
          <cell r="X394" t="str">
            <v>13_15T</v>
          </cell>
          <cell r="Y394">
            <v>1270</v>
          </cell>
          <cell r="Z394">
            <v>1308</v>
          </cell>
          <cell r="AA394">
            <v>1575</v>
          </cell>
        </row>
        <row r="395">
          <cell r="T395" t="str">
            <v>FLX13_16T</v>
          </cell>
          <cell r="U395" t="str">
            <v>F</v>
          </cell>
          <cell r="V395" t="str">
            <v>LX</v>
          </cell>
          <cell r="W395" t="str">
            <v>T</v>
          </cell>
          <cell r="X395" t="str">
            <v>13_16T</v>
          </cell>
          <cell r="Y395">
            <v>1300</v>
          </cell>
          <cell r="Z395">
            <v>1339</v>
          </cell>
          <cell r="AA395">
            <v>1650</v>
          </cell>
        </row>
        <row r="396">
          <cell r="T396" t="str">
            <v>FLX14_14T</v>
          </cell>
          <cell r="U396" t="str">
            <v>F</v>
          </cell>
          <cell r="V396" t="str">
            <v>LX</v>
          </cell>
          <cell r="W396" t="str">
            <v>T</v>
          </cell>
          <cell r="X396" t="str">
            <v>14_14T</v>
          </cell>
          <cell r="Y396">
            <v>1215</v>
          </cell>
          <cell r="Z396">
            <v>1251</v>
          </cell>
          <cell r="AA396">
            <v>1515</v>
          </cell>
        </row>
        <row r="397">
          <cell r="T397" t="str">
            <v>FLX14_15T</v>
          </cell>
          <cell r="U397" t="str">
            <v>F</v>
          </cell>
          <cell r="V397" t="str">
            <v>LX</v>
          </cell>
          <cell r="W397" t="str">
            <v>T</v>
          </cell>
          <cell r="X397" t="str">
            <v>14_15T</v>
          </cell>
          <cell r="Y397">
            <v>1270</v>
          </cell>
          <cell r="Z397">
            <v>1308</v>
          </cell>
          <cell r="AA397">
            <v>1575</v>
          </cell>
        </row>
        <row r="398">
          <cell r="T398" t="str">
            <v>FLX14_16T</v>
          </cell>
          <cell r="U398" t="str">
            <v>F</v>
          </cell>
          <cell r="V398" t="str">
            <v>LX</v>
          </cell>
          <cell r="W398" t="str">
            <v>T</v>
          </cell>
          <cell r="X398" t="str">
            <v>14_16T</v>
          </cell>
          <cell r="Y398">
            <v>1300</v>
          </cell>
          <cell r="Z398">
            <v>1339</v>
          </cell>
          <cell r="AA398">
            <v>1650</v>
          </cell>
        </row>
        <row r="399">
          <cell r="T399" t="str">
            <v>FLX15_16T</v>
          </cell>
          <cell r="U399" t="str">
            <v>F</v>
          </cell>
          <cell r="V399" t="str">
            <v>LX</v>
          </cell>
          <cell r="W399" t="str">
            <v>T</v>
          </cell>
          <cell r="X399" t="str">
            <v>15_16T</v>
          </cell>
          <cell r="Y399">
            <v>1300</v>
          </cell>
          <cell r="Z399">
            <v>1339</v>
          </cell>
          <cell r="AA399">
            <v>1650</v>
          </cell>
        </row>
        <row r="400">
          <cell r="T400" t="str">
            <v>FLX16_16T</v>
          </cell>
          <cell r="U400" t="str">
            <v>F</v>
          </cell>
          <cell r="V400" t="str">
            <v>LX</v>
          </cell>
          <cell r="W400" t="str">
            <v>T</v>
          </cell>
          <cell r="X400" t="str">
            <v>16_16T</v>
          </cell>
          <cell r="Y400">
            <v>1300</v>
          </cell>
          <cell r="Z400">
            <v>1339</v>
          </cell>
          <cell r="AA400">
            <v>1650</v>
          </cell>
        </row>
        <row r="401">
          <cell r="T401" t="str">
            <v>FLX7_10T</v>
          </cell>
          <cell r="U401" t="str">
            <v>F</v>
          </cell>
          <cell r="V401" t="str">
            <v>LX</v>
          </cell>
          <cell r="W401" t="str">
            <v>T</v>
          </cell>
          <cell r="X401" t="str">
            <v>7_10T</v>
          </cell>
          <cell r="Y401">
            <v>1175</v>
          </cell>
          <cell r="Z401">
            <v>1210</v>
          </cell>
          <cell r="AA401">
            <v>1495</v>
          </cell>
        </row>
        <row r="402">
          <cell r="T402" t="str">
            <v>FLX7H_10T</v>
          </cell>
          <cell r="U402" t="str">
            <v>F</v>
          </cell>
          <cell r="V402" t="str">
            <v>LX</v>
          </cell>
          <cell r="W402" t="str">
            <v>T</v>
          </cell>
          <cell r="X402" t="str">
            <v>7H_10T</v>
          </cell>
          <cell r="AA402">
            <v>1495</v>
          </cell>
        </row>
        <row r="403">
          <cell r="T403" t="str">
            <v>FLX8_10T</v>
          </cell>
          <cell r="U403" t="str">
            <v>F</v>
          </cell>
          <cell r="V403" t="str">
            <v>LX</v>
          </cell>
          <cell r="W403" t="str">
            <v>T</v>
          </cell>
          <cell r="X403" t="str">
            <v>8_10T</v>
          </cell>
          <cell r="Y403">
            <v>1195</v>
          </cell>
          <cell r="Z403">
            <v>1231</v>
          </cell>
          <cell r="AA403">
            <v>1495</v>
          </cell>
        </row>
        <row r="404">
          <cell r="T404" t="str">
            <v>FLX8_12T</v>
          </cell>
          <cell r="U404" t="str">
            <v>F</v>
          </cell>
          <cell r="V404" t="str">
            <v>LX</v>
          </cell>
          <cell r="W404" t="str">
            <v>T</v>
          </cell>
          <cell r="X404" t="str">
            <v>8_12T</v>
          </cell>
          <cell r="Y404">
            <v>1085</v>
          </cell>
          <cell r="Z404">
            <v>1118</v>
          </cell>
          <cell r="AA404">
            <v>1385</v>
          </cell>
        </row>
        <row r="405">
          <cell r="T405" t="str">
            <v>FLX9_10T</v>
          </cell>
          <cell r="U405" t="str">
            <v>F</v>
          </cell>
          <cell r="V405" t="str">
            <v>LX</v>
          </cell>
          <cell r="W405" t="str">
            <v>T</v>
          </cell>
          <cell r="X405" t="str">
            <v>9_10T</v>
          </cell>
          <cell r="Y405">
            <v>1210</v>
          </cell>
          <cell r="Z405">
            <v>1246</v>
          </cell>
          <cell r="AA405">
            <v>1495</v>
          </cell>
        </row>
        <row r="406">
          <cell r="T406" t="str">
            <v>FLX9_12T</v>
          </cell>
          <cell r="U406" t="str">
            <v>F</v>
          </cell>
          <cell r="V406" t="str">
            <v>LX</v>
          </cell>
          <cell r="W406" t="str">
            <v>T</v>
          </cell>
          <cell r="X406" t="str">
            <v>9_12T</v>
          </cell>
          <cell r="Y406">
            <v>1090</v>
          </cell>
          <cell r="Z406">
            <v>1123</v>
          </cell>
          <cell r="AA406">
            <v>1385</v>
          </cell>
        </row>
        <row r="407">
          <cell r="T407" t="str">
            <v>FLX9_13T</v>
          </cell>
          <cell r="U407" t="str">
            <v>F</v>
          </cell>
          <cell r="V407" t="str">
            <v>LX</v>
          </cell>
          <cell r="W407" t="str">
            <v>T</v>
          </cell>
          <cell r="X407" t="str">
            <v>9_13T</v>
          </cell>
          <cell r="Y407">
            <v>1095</v>
          </cell>
          <cell r="Z407">
            <v>1128</v>
          </cell>
          <cell r="AA407">
            <v>1395</v>
          </cell>
        </row>
        <row r="408">
          <cell r="T408" t="str">
            <v>DLM12_18B</v>
          </cell>
          <cell r="U408" t="str">
            <v>D</v>
          </cell>
          <cell r="V408" t="str">
            <v>LM</v>
          </cell>
          <cell r="W408" t="str">
            <v>B</v>
          </cell>
          <cell r="X408" t="str">
            <v>12_18B</v>
          </cell>
          <cell r="AA408">
            <v>2265</v>
          </cell>
        </row>
        <row r="409">
          <cell r="T409" t="str">
            <v>DLM12_20B</v>
          </cell>
          <cell r="U409" t="str">
            <v>D</v>
          </cell>
          <cell r="V409" t="str">
            <v>LM</v>
          </cell>
          <cell r="W409" t="str">
            <v>B</v>
          </cell>
          <cell r="X409" t="str">
            <v>12_20B</v>
          </cell>
          <cell r="AA409">
            <v>2285</v>
          </cell>
        </row>
        <row r="410">
          <cell r="T410" t="str">
            <v>DLM12_22B</v>
          </cell>
          <cell r="U410" t="str">
            <v>D</v>
          </cell>
          <cell r="V410" t="str">
            <v>LM</v>
          </cell>
          <cell r="W410" t="str">
            <v>B</v>
          </cell>
          <cell r="X410" t="str">
            <v>12_22B</v>
          </cell>
          <cell r="AA410">
            <v>2295</v>
          </cell>
        </row>
        <row r="411">
          <cell r="T411" t="str">
            <v>DLM12_24B</v>
          </cell>
          <cell r="U411" t="str">
            <v>D</v>
          </cell>
          <cell r="V411" t="str">
            <v>LM</v>
          </cell>
          <cell r="W411" t="str">
            <v>B</v>
          </cell>
          <cell r="X411" t="str">
            <v>12_24B</v>
          </cell>
          <cell r="AA411">
            <v>2430</v>
          </cell>
        </row>
        <row r="412">
          <cell r="T412" t="str">
            <v>DLM12_26B</v>
          </cell>
          <cell r="U412" t="str">
            <v>D</v>
          </cell>
          <cell r="V412" t="str">
            <v>LM</v>
          </cell>
          <cell r="W412" t="str">
            <v>B</v>
          </cell>
          <cell r="X412" t="str">
            <v>12_26B</v>
          </cell>
          <cell r="AA412">
            <v>2450</v>
          </cell>
        </row>
        <row r="413">
          <cell r="T413" t="str">
            <v>DLM14_18B</v>
          </cell>
          <cell r="U413" t="str">
            <v>D</v>
          </cell>
          <cell r="V413" t="str">
            <v>LM</v>
          </cell>
          <cell r="W413" t="str">
            <v>B</v>
          </cell>
          <cell r="X413" t="str">
            <v>14_18B</v>
          </cell>
          <cell r="AA413">
            <v>2265</v>
          </cell>
        </row>
        <row r="414">
          <cell r="T414" t="str">
            <v>DLM14_20B</v>
          </cell>
          <cell r="U414" t="str">
            <v>D</v>
          </cell>
          <cell r="V414" t="str">
            <v>LM</v>
          </cell>
          <cell r="W414" t="str">
            <v>B</v>
          </cell>
          <cell r="X414" t="str">
            <v>14_20B</v>
          </cell>
          <cell r="AA414">
            <v>2285</v>
          </cell>
        </row>
        <row r="415">
          <cell r="T415" t="str">
            <v>DLM14_22B</v>
          </cell>
          <cell r="U415" t="str">
            <v>D</v>
          </cell>
          <cell r="V415" t="str">
            <v>LM</v>
          </cell>
          <cell r="W415" t="str">
            <v>B</v>
          </cell>
          <cell r="X415" t="str">
            <v>14_22B</v>
          </cell>
          <cell r="AA415">
            <v>2295</v>
          </cell>
        </row>
        <row r="416">
          <cell r="T416" t="str">
            <v>DLM14_24B</v>
          </cell>
          <cell r="U416" t="str">
            <v>D</v>
          </cell>
          <cell r="V416" t="str">
            <v>LM</v>
          </cell>
          <cell r="W416" t="str">
            <v>B</v>
          </cell>
          <cell r="X416" t="str">
            <v>14_24B</v>
          </cell>
          <cell r="AA416">
            <v>2430</v>
          </cell>
        </row>
        <row r="417">
          <cell r="T417" t="str">
            <v>DLM14_26B</v>
          </cell>
          <cell r="U417" t="str">
            <v>D</v>
          </cell>
          <cell r="V417" t="str">
            <v>LM</v>
          </cell>
          <cell r="W417" t="str">
            <v>B</v>
          </cell>
          <cell r="X417" t="str">
            <v>14_26B</v>
          </cell>
          <cell r="AA417">
            <v>2450</v>
          </cell>
        </row>
        <row r="418">
          <cell r="T418" t="str">
            <v>DLM16_18B</v>
          </cell>
          <cell r="U418" t="str">
            <v>D</v>
          </cell>
          <cell r="V418" t="str">
            <v>LM</v>
          </cell>
          <cell r="W418" t="str">
            <v>B</v>
          </cell>
          <cell r="X418" t="str">
            <v>16_18B</v>
          </cell>
          <cell r="AA418">
            <v>2265</v>
          </cell>
        </row>
        <row r="419">
          <cell r="T419" t="str">
            <v>DLM16_20B</v>
          </cell>
          <cell r="U419" t="str">
            <v>D</v>
          </cell>
          <cell r="V419" t="str">
            <v>LM</v>
          </cell>
          <cell r="W419" t="str">
            <v>B</v>
          </cell>
          <cell r="X419" t="str">
            <v>16_20B</v>
          </cell>
          <cell r="AA419">
            <v>2285</v>
          </cell>
        </row>
        <row r="420">
          <cell r="T420" t="str">
            <v>DLM16_22B</v>
          </cell>
          <cell r="U420" t="str">
            <v>D</v>
          </cell>
          <cell r="V420" t="str">
            <v>LM</v>
          </cell>
          <cell r="W420" t="str">
            <v>B</v>
          </cell>
          <cell r="X420" t="str">
            <v>16_22B</v>
          </cell>
          <cell r="AA420">
            <v>2295</v>
          </cell>
        </row>
        <row r="421">
          <cell r="T421" t="str">
            <v>DLM16_24B</v>
          </cell>
          <cell r="U421" t="str">
            <v>D</v>
          </cell>
          <cell r="V421" t="str">
            <v>LM</v>
          </cell>
          <cell r="W421" t="str">
            <v>B</v>
          </cell>
          <cell r="X421" t="str">
            <v>16_24B</v>
          </cell>
          <cell r="AA421">
            <v>2430</v>
          </cell>
        </row>
        <row r="422">
          <cell r="T422" t="str">
            <v>DLM16_26B</v>
          </cell>
          <cell r="U422" t="str">
            <v>D</v>
          </cell>
          <cell r="V422" t="str">
            <v>LM</v>
          </cell>
          <cell r="W422" t="str">
            <v>B</v>
          </cell>
          <cell r="X422" t="str">
            <v>16_26B</v>
          </cell>
          <cell r="AA422">
            <v>2450</v>
          </cell>
        </row>
        <row r="423">
          <cell r="T423" t="str">
            <v>DLM18_20B</v>
          </cell>
          <cell r="U423" t="str">
            <v>D</v>
          </cell>
          <cell r="V423" t="str">
            <v>LM</v>
          </cell>
          <cell r="W423" t="str">
            <v>B</v>
          </cell>
          <cell r="X423" t="str">
            <v>18_20B</v>
          </cell>
          <cell r="AA423">
            <v>2285</v>
          </cell>
        </row>
        <row r="424">
          <cell r="T424" t="str">
            <v>DLM18_22B</v>
          </cell>
          <cell r="U424" t="str">
            <v>D</v>
          </cell>
          <cell r="V424" t="str">
            <v>LM</v>
          </cell>
          <cell r="W424" t="str">
            <v>B</v>
          </cell>
          <cell r="X424" t="str">
            <v>18_22B</v>
          </cell>
          <cell r="AA424">
            <v>2295</v>
          </cell>
        </row>
        <row r="425">
          <cell r="T425" t="str">
            <v>DLM18_24B</v>
          </cell>
          <cell r="U425" t="str">
            <v>D</v>
          </cell>
          <cell r="V425" t="str">
            <v>LM</v>
          </cell>
          <cell r="W425" t="str">
            <v>B</v>
          </cell>
          <cell r="X425" t="str">
            <v>18_24B</v>
          </cell>
          <cell r="AA425">
            <v>2430</v>
          </cell>
        </row>
        <row r="426">
          <cell r="T426" t="str">
            <v>DLM20_20B</v>
          </cell>
          <cell r="U426" t="str">
            <v>D</v>
          </cell>
          <cell r="V426" t="str">
            <v>LM</v>
          </cell>
          <cell r="W426" t="str">
            <v>B</v>
          </cell>
          <cell r="X426" t="str">
            <v>20_20B</v>
          </cell>
          <cell r="AA426">
            <v>2285</v>
          </cell>
        </row>
        <row r="427">
          <cell r="T427" t="str">
            <v>DLM20_22B</v>
          </cell>
          <cell r="U427" t="str">
            <v>D</v>
          </cell>
          <cell r="V427" t="str">
            <v>LM</v>
          </cell>
          <cell r="W427" t="str">
            <v>B</v>
          </cell>
          <cell r="X427" t="str">
            <v>20_22B</v>
          </cell>
          <cell r="AA427">
            <v>2295</v>
          </cell>
        </row>
        <row r="428">
          <cell r="T428" t="str">
            <v>DLM20_24B</v>
          </cell>
          <cell r="U428" t="str">
            <v>D</v>
          </cell>
          <cell r="V428" t="str">
            <v>LM</v>
          </cell>
          <cell r="W428" t="str">
            <v>B</v>
          </cell>
          <cell r="X428" t="str">
            <v>20_24B</v>
          </cell>
          <cell r="AA428">
            <v>2430</v>
          </cell>
        </row>
        <row r="429">
          <cell r="T429" t="str">
            <v>DLM12_14F</v>
          </cell>
          <cell r="U429" t="str">
            <v>D</v>
          </cell>
          <cell r="V429" t="str">
            <v>LM</v>
          </cell>
          <cell r="W429" t="str">
            <v>F</v>
          </cell>
          <cell r="X429" t="str">
            <v>12_14F</v>
          </cell>
          <cell r="AA429">
            <v>1399</v>
          </cell>
        </row>
        <row r="430">
          <cell r="T430" t="str">
            <v>DLM13_14F</v>
          </cell>
          <cell r="U430" t="str">
            <v>D</v>
          </cell>
          <cell r="V430" t="str">
            <v>LM</v>
          </cell>
          <cell r="W430" t="str">
            <v>F</v>
          </cell>
          <cell r="X430" t="str">
            <v>13_14F</v>
          </cell>
          <cell r="AA430">
            <v>1399</v>
          </cell>
        </row>
        <row r="431">
          <cell r="T431" t="str">
            <v>DLM13_15F</v>
          </cell>
          <cell r="U431" t="str">
            <v>D</v>
          </cell>
          <cell r="V431" t="str">
            <v>LM</v>
          </cell>
          <cell r="W431" t="str">
            <v>F</v>
          </cell>
          <cell r="X431" t="str">
            <v>13_15F</v>
          </cell>
          <cell r="AA431">
            <v>1458</v>
          </cell>
        </row>
        <row r="432">
          <cell r="T432" t="str">
            <v>DLM13_16F</v>
          </cell>
          <cell r="U432" t="str">
            <v>D</v>
          </cell>
          <cell r="V432" t="str">
            <v>LM</v>
          </cell>
          <cell r="W432" t="str">
            <v>F</v>
          </cell>
          <cell r="X432" t="str">
            <v>13_16F</v>
          </cell>
          <cell r="AA432">
            <v>1485</v>
          </cell>
        </row>
        <row r="433">
          <cell r="T433" t="str">
            <v>DLM14_14F</v>
          </cell>
          <cell r="U433" t="str">
            <v>D</v>
          </cell>
          <cell r="V433" t="str">
            <v>LM</v>
          </cell>
          <cell r="W433" t="str">
            <v>F</v>
          </cell>
          <cell r="X433" t="str">
            <v>14_14F</v>
          </cell>
          <cell r="AA433">
            <v>1399</v>
          </cell>
        </row>
        <row r="434">
          <cell r="T434" t="str">
            <v>DLM14_15F</v>
          </cell>
          <cell r="U434" t="str">
            <v>D</v>
          </cell>
          <cell r="V434" t="str">
            <v>LM</v>
          </cell>
          <cell r="W434" t="str">
            <v>F</v>
          </cell>
          <cell r="X434" t="str">
            <v>14_15F</v>
          </cell>
          <cell r="AA434">
            <v>1458</v>
          </cell>
        </row>
        <row r="435">
          <cell r="T435" t="str">
            <v>DLM14_16F</v>
          </cell>
          <cell r="U435" t="str">
            <v>D</v>
          </cell>
          <cell r="V435" t="str">
            <v>LM</v>
          </cell>
          <cell r="W435" t="str">
            <v>F</v>
          </cell>
          <cell r="X435" t="str">
            <v>14_16F</v>
          </cell>
          <cell r="AA435">
            <v>1485</v>
          </cell>
        </row>
        <row r="436">
          <cell r="T436" t="str">
            <v>DLM15_16F</v>
          </cell>
          <cell r="U436" t="str">
            <v>D</v>
          </cell>
          <cell r="V436" t="str">
            <v>LM</v>
          </cell>
          <cell r="W436" t="str">
            <v>F</v>
          </cell>
          <cell r="X436" t="str">
            <v>15_16F</v>
          </cell>
          <cell r="AA436">
            <v>1485</v>
          </cell>
        </row>
        <row r="437">
          <cell r="T437" t="str">
            <v>DLM16_16F</v>
          </cell>
          <cell r="U437" t="str">
            <v>D</v>
          </cell>
          <cell r="V437" t="str">
            <v>LM</v>
          </cell>
          <cell r="W437" t="str">
            <v>F</v>
          </cell>
          <cell r="X437" t="str">
            <v>16_16F</v>
          </cell>
          <cell r="AA437">
            <v>1485</v>
          </cell>
        </row>
        <row r="438">
          <cell r="T438" t="str">
            <v>DLM16_18F</v>
          </cell>
          <cell r="U438" t="str">
            <v>D</v>
          </cell>
          <cell r="V438" t="str">
            <v>LM</v>
          </cell>
          <cell r="W438" t="str">
            <v>F</v>
          </cell>
          <cell r="X438" t="str">
            <v>16_18F</v>
          </cell>
          <cell r="AA438">
            <v>1615</v>
          </cell>
        </row>
        <row r="439">
          <cell r="T439" t="str">
            <v>DLM10_14S</v>
          </cell>
          <cell r="U439" t="str">
            <v>D</v>
          </cell>
          <cell r="V439" t="str">
            <v>LM</v>
          </cell>
          <cell r="W439" t="str">
            <v>S</v>
          </cell>
          <cell r="X439" t="str">
            <v>10_14S</v>
          </cell>
          <cell r="AA439">
            <v>1042</v>
          </cell>
        </row>
        <row r="440">
          <cell r="T440" t="str">
            <v>DLM5_14S</v>
          </cell>
          <cell r="U440" t="str">
            <v>D</v>
          </cell>
          <cell r="V440" t="str">
            <v>LM</v>
          </cell>
          <cell r="W440" t="str">
            <v>S</v>
          </cell>
          <cell r="X440" t="str">
            <v>5_14S</v>
          </cell>
          <cell r="AA440">
            <v>891</v>
          </cell>
        </row>
        <row r="441">
          <cell r="T441" t="str">
            <v>DLM5_14x8S</v>
          </cell>
          <cell r="U441" t="str">
            <v>D</v>
          </cell>
          <cell r="V441" t="str">
            <v>LM</v>
          </cell>
          <cell r="W441" t="str">
            <v>S</v>
          </cell>
          <cell r="X441" t="str">
            <v>5_14x8S</v>
          </cell>
          <cell r="AA441">
            <v>891</v>
          </cell>
        </row>
        <row r="442">
          <cell r="T442" t="str">
            <v>DLM6_12S</v>
          </cell>
          <cell r="U442" t="str">
            <v>D</v>
          </cell>
          <cell r="V442" t="str">
            <v>LM</v>
          </cell>
          <cell r="W442" t="str">
            <v>S</v>
          </cell>
          <cell r="X442" t="str">
            <v>6_12S</v>
          </cell>
          <cell r="AA442">
            <v>902</v>
          </cell>
        </row>
        <row r="443">
          <cell r="T443" t="str">
            <v>DLM6_13S</v>
          </cell>
          <cell r="U443" t="str">
            <v>D</v>
          </cell>
          <cell r="V443" t="str">
            <v>LM</v>
          </cell>
          <cell r="W443" t="str">
            <v>S</v>
          </cell>
          <cell r="X443" t="str">
            <v>6_13S</v>
          </cell>
          <cell r="AA443">
            <v>929</v>
          </cell>
        </row>
        <row r="444">
          <cell r="T444" t="str">
            <v>DLM6H_14S</v>
          </cell>
          <cell r="U444" t="str">
            <v>D</v>
          </cell>
          <cell r="V444" t="str">
            <v>LM</v>
          </cell>
          <cell r="W444" t="str">
            <v>S</v>
          </cell>
          <cell r="X444" t="str">
            <v>6H_14S</v>
          </cell>
          <cell r="AA444">
            <v>967</v>
          </cell>
        </row>
        <row r="445">
          <cell r="T445" t="str">
            <v>DLM6H_14x8S</v>
          </cell>
          <cell r="U445" t="str">
            <v>D</v>
          </cell>
          <cell r="V445" t="str">
            <v>LM</v>
          </cell>
          <cell r="W445" t="str">
            <v>S</v>
          </cell>
          <cell r="X445" t="str">
            <v>6H_14x8S</v>
          </cell>
          <cell r="AA445">
            <v>967</v>
          </cell>
        </row>
        <row r="446">
          <cell r="T446" t="str">
            <v>DLM7_14S</v>
          </cell>
          <cell r="U446" t="str">
            <v>D</v>
          </cell>
          <cell r="V446" t="str">
            <v>LM</v>
          </cell>
          <cell r="W446" t="str">
            <v>S</v>
          </cell>
          <cell r="X446" t="str">
            <v>7_14S</v>
          </cell>
          <cell r="AA446">
            <v>1015</v>
          </cell>
        </row>
        <row r="447">
          <cell r="T447" t="str">
            <v>DLM8_14S</v>
          </cell>
          <cell r="U447" t="str">
            <v>D</v>
          </cell>
          <cell r="V447" t="str">
            <v>LM</v>
          </cell>
          <cell r="W447" t="str">
            <v>S</v>
          </cell>
          <cell r="X447" t="str">
            <v>8_14S</v>
          </cell>
          <cell r="AA447">
            <v>1015</v>
          </cell>
        </row>
        <row r="448">
          <cell r="T448" t="str">
            <v>DLM10_12T</v>
          </cell>
          <cell r="U448" t="str">
            <v>D</v>
          </cell>
          <cell r="V448" t="str">
            <v>LM</v>
          </cell>
          <cell r="W448" t="str">
            <v>T</v>
          </cell>
          <cell r="X448" t="str">
            <v>10_12T</v>
          </cell>
          <cell r="AA448">
            <v>1185</v>
          </cell>
        </row>
        <row r="449">
          <cell r="T449" t="str">
            <v>DLM10_13T</v>
          </cell>
          <cell r="U449" t="str">
            <v>D</v>
          </cell>
          <cell r="V449" t="str">
            <v>LM</v>
          </cell>
          <cell r="W449" t="str">
            <v>T</v>
          </cell>
          <cell r="X449" t="str">
            <v>10_13T</v>
          </cell>
          <cell r="AA449">
            <v>1195</v>
          </cell>
        </row>
        <row r="450">
          <cell r="T450" t="str">
            <v>DLM10_14T</v>
          </cell>
          <cell r="U450" t="str">
            <v>D</v>
          </cell>
          <cell r="V450" t="str">
            <v>LM</v>
          </cell>
          <cell r="W450" t="str">
            <v>T</v>
          </cell>
          <cell r="X450" t="str">
            <v>10_14T</v>
          </cell>
          <cell r="AA450">
            <v>1315</v>
          </cell>
        </row>
        <row r="451">
          <cell r="T451" t="str">
            <v>DLM11_12T</v>
          </cell>
          <cell r="U451" t="str">
            <v>D</v>
          </cell>
          <cell r="V451" t="str">
            <v>LM</v>
          </cell>
          <cell r="W451" t="str">
            <v>T</v>
          </cell>
          <cell r="X451" t="str">
            <v>11_12T</v>
          </cell>
          <cell r="AA451">
            <v>1185</v>
          </cell>
        </row>
        <row r="452">
          <cell r="T452" t="str">
            <v>DLM11_13T</v>
          </cell>
          <cell r="U452" t="str">
            <v>D</v>
          </cell>
          <cell r="V452" t="str">
            <v>LM</v>
          </cell>
          <cell r="W452" t="str">
            <v>T</v>
          </cell>
          <cell r="X452" t="str">
            <v>11_13T</v>
          </cell>
          <cell r="AA452">
            <v>1195</v>
          </cell>
        </row>
        <row r="453">
          <cell r="T453" t="str">
            <v>DLM11_14T</v>
          </cell>
          <cell r="U453" t="str">
            <v>D</v>
          </cell>
          <cell r="V453" t="str">
            <v>LM</v>
          </cell>
          <cell r="W453" t="str">
            <v>T</v>
          </cell>
          <cell r="X453" t="str">
            <v>11_14T</v>
          </cell>
          <cell r="AA453">
            <v>1315</v>
          </cell>
        </row>
        <row r="454">
          <cell r="T454" t="str">
            <v>DLM12_13T</v>
          </cell>
          <cell r="U454" t="str">
            <v>D</v>
          </cell>
          <cell r="V454" t="str">
            <v>LM</v>
          </cell>
          <cell r="W454" t="str">
            <v>T</v>
          </cell>
          <cell r="X454" t="str">
            <v>12_13T</v>
          </cell>
          <cell r="AA454">
            <v>1195</v>
          </cell>
        </row>
        <row r="455">
          <cell r="T455" t="str">
            <v>DLM12_14T</v>
          </cell>
          <cell r="U455" t="str">
            <v>D</v>
          </cell>
          <cell r="V455" t="str">
            <v>LM</v>
          </cell>
          <cell r="W455" t="str">
            <v>T</v>
          </cell>
          <cell r="X455" t="str">
            <v>12_14T</v>
          </cell>
          <cell r="AA455">
            <v>1315</v>
          </cell>
        </row>
        <row r="456">
          <cell r="T456" t="str">
            <v>DLM12_15T</v>
          </cell>
          <cell r="U456" t="str">
            <v>D</v>
          </cell>
          <cell r="V456" t="str">
            <v>LM</v>
          </cell>
          <cell r="W456" t="str">
            <v>T</v>
          </cell>
          <cell r="X456" t="str">
            <v>12_15T</v>
          </cell>
          <cell r="AA456">
            <v>1375</v>
          </cell>
        </row>
        <row r="457">
          <cell r="T457" t="str">
            <v>DLM13_14T</v>
          </cell>
          <cell r="U457" t="str">
            <v>D</v>
          </cell>
          <cell r="V457" t="str">
            <v>LM</v>
          </cell>
          <cell r="W457" t="str">
            <v>T</v>
          </cell>
          <cell r="X457" t="str">
            <v>13_14T</v>
          </cell>
          <cell r="AA457">
            <v>1315</v>
          </cell>
        </row>
        <row r="458">
          <cell r="T458" t="str">
            <v>DLM13_15T</v>
          </cell>
          <cell r="U458" t="str">
            <v>D</v>
          </cell>
          <cell r="V458" t="str">
            <v>LM</v>
          </cell>
          <cell r="W458" t="str">
            <v>T</v>
          </cell>
          <cell r="X458" t="str">
            <v>13_15T</v>
          </cell>
          <cell r="AA458">
            <v>1375</v>
          </cell>
        </row>
        <row r="459">
          <cell r="T459" t="str">
            <v>DLM13_16T</v>
          </cell>
          <cell r="U459" t="str">
            <v>D</v>
          </cell>
          <cell r="V459" t="str">
            <v>LM</v>
          </cell>
          <cell r="W459" t="str">
            <v>T</v>
          </cell>
          <cell r="X459" t="str">
            <v>13_16T</v>
          </cell>
          <cell r="AA459">
            <v>1450</v>
          </cell>
        </row>
        <row r="460">
          <cell r="T460" t="str">
            <v>DLM14_14T</v>
          </cell>
          <cell r="U460" t="str">
            <v>D</v>
          </cell>
          <cell r="V460" t="str">
            <v>LM</v>
          </cell>
          <cell r="W460" t="str">
            <v>T</v>
          </cell>
          <cell r="X460" t="str">
            <v>14_14T</v>
          </cell>
          <cell r="AA460">
            <v>1315</v>
          </cell>
        </row>
        <row r="461">
          <cell r="T461" t="str">
            <v>DLM14_15T</v>
          </cell>
          <cell r="U461" t="str">
            <v>D</v>
          </cell>
          <cell r="V461" t="str">
            <v>LM</v>
          </cell>
          <cell r="W461" t="str">
            <v>T</v>
          </cell>
          <cell r="X461" t="str">
            <v>14_15T</v>
          </cell>
          <cell r="AA461">
            <v>1375</v>
          </cell>
        </row>
        <row r="462">
          <cell r="T462" t="str">
            <v>DLM14_16T</v>
          </cell>
          <cell r="U462" t="str">
            <v>D</v>
          </cell>
          <cell r="V462" t="str">
            <v>LM</v>
          </cell>
          <cell r="W462" t="str">
            <v>T</v>
          </cell>
          <cell r="X462" t="str">
            <v>14_16T</v>
          </cell>
          <cell r="AA462">
            <v>1450</v>
          </cell>
        </row>
        <row r="463">
          <cell r="T463" t="str">
            <v>DLM15_16T</v>
          </cell>
          <cell r="U463" t="str">
            <v>D</v>
          </cell>
          <cell r="V463" t="str">
            <v>LM</v>
          </cell>
          <cell r="W463" t="str">
            <v>T</v>
          </cell>
          <cell r="X463" t="str">
            <v>15_16T</v>
          </cell>
          <cell r="AA463">
            <v>1450</v>
          </cell>
        </row>
        <row r="464">
          <cell r="T464" t="str">
            <v>DLM16_16T</v>
          </cell>
          <cell r="U464" t="str">
            <v>D</v>
          </cell>
          <cell r="V464" t="str">
            <v>LM</v>
          </cell>
          <cell r="W464" t="str">
            <v>T</v>
          </cell>
          <cell r="X464" t="str">
            <v>16_16T</v>
          </cell>
          <cell r="AA464">
            <v>1450</v>
          </cell>
        </row>
        <row r="465">
          <cell r="T465" t="str">
            <v>DLM7_10T</v>
          </cell>
          <cell r="U465" t="str">
            <v>D</v>
          </cell>
          <cell r="V465" t="str">
            <v>LM</v>
          </cell>
          <cell r="W465" t="str">
            <v>T</v>
          </cell>
          <cell r="X465" t="str">
            <v>7_10T</v>
          </cell>
          <cell r="AA465">
            <v>1295</v>
          </cell>
        </row>
        <row r="466">
          <cell r="T466" t="str">
            <v>DLM7H_10T</v>
          </cell>
          <cell r="U466" t="str">
            <v>D</v>
          </cell>
          <cell r="V466" t="str">
            <v>LM</v>
          </cell>
          <cell r="W466" t="str">
            <v>T</v>
          </cell>
          <cell r="X466" t="str">
            <v>7H_10T</v>
          </cell>
          <cell r="AA466">
            <v>1295</v>
          </cell>
        </row>
        <row r="467">
          <cell r="T467" t="str">
            <v>DLM8_10T</v>
          </cell>
          <cell r="U467" t="str">
            <v>D</v>
          </cell>
          <cell r="V467" t="str">
            <v>LM</v>
          </cell>
          <cell r="W467" t="str">
            <v>T</v>
          </cell>
          <cell r="X467" t="str">
            <v>8_10T</v>
          </cell>
          <cell r="AA467">
            <v>1295</v>
          </cell>
        </row>
        <row r="468">
          <cell r="T468" t="str">
            <v>DLM8_12T</v>
          </cell>
          <cell r="U468" t="str">
            <v>D</v>
          </cell>
          <cell r="V468" t="str">
            <v>LM</v>
          </cell>
          <cell r="W468" t="str">
            <v>T</v>
          </cell>
          <cell r="X468" t="str">
            <v>8_12T</v>
          </cell>
          <cell r="AA468">
            <v>1185</v>
          </cell>
        </row>
        <row r="469">
          <cell r="T469" t="str">
            <v>DLM9_10T</v>
          </cell>
          <cell r="U469" t="str">
            <v>D</v>
          </cell>
          <cell r="V469" t="str">
            <v>LM</v>
          </cell>
          <cell r="W469" t="str">
            <v>T</v>
          </cell>
          <cell r="X469" t="str">
            <v>9_10T</v>
          </cell>
          <cell r="AA469">
            <v>1295</v>
          </cell>
        </row>
        <row r="470">
          <cell r="T470" t="str">
            <v>DLM9_12T</v>
          </cell>
          <cell r="U470" t="str">
            <v>D</v>
          </cell>
          <cell r="V470" t="str">
            <v>LM</v>
          </cell>
          <cell r="W470" t="str">
            <v>T</v>
          </cell>
          <cell r="X470" t="str">
            <v>9_12T</v>
          </cell>
          <cell r="AA470">
            <v>1185</v>
          </cell>
        </row>
        <row r="471">
          <cell r="T471" t="str">
            <v>DLM9_13T</v>
          </cell>
          <cell r="U471" t="str">
            <v>D</v>
          </cell>
          <cell r="V471" t="str">
            <v>LM</v>
          </cell>
          <cell r="W471" t="str">
            <v>T</v>
          </cell>
          <cell r="X471" t="str">
            <v>9_13T</v>
          </cell>
          <cell r="AA471">
            <v>1195</v>
          </cell>
        </row>
        <row r="472">
          <cell r="T472" t="str">
            <v>FLM12_18B</v>
          </cell>
          <cell r="U472" t="str">
            <v>F</v>
          </cell>
          <cell r="V472" t="str">
            <v>LM</v>
          </cell>
          <cell r="W472" t="str">
            <v>B</v>
          </cell>
          <cell r="X472" t="str">
            <v>12_18B</v>
          </cell>
          <cell r="AA472">
            <v>2265</v>
          </cell>
        </row>
        <row r="473">
          <cell r="T473" t="str">
            <v>FLM12_20B</v>
          </cell>
          <cell r="U473" t="str">
            <v>F</v>
          </cell>
          <cell r="V473" t="str">
            <v>LM</v>
          </cell>
          <cell r="W473" t="str">
            <v>B</v>
          </cell>
          <cell r="X473" t="str">
            <v>12_20B</v>
          </cell>
          <cell r="AA473">
            <v>2285</v>
          </cell>
        </row>
        <row r="474">
          <cell r="T474" t="str">
            <v>FLM12_22B</v>
          </cell>
          <cell r="U474" t="str">
            <v>F</v>
          </cell>
          <cell r="V474" t="str">
            <v>LM</v>
          </cell>
          <cell r="W474" t="str">
            <v>B</v>
          </cell>
          <cell r="X474" t="str">
            <v>12_22B</v>
          </cell>
          <cell r="AA474">
            <v>2295</v>
          </cell>
        </row>
        <row r="475">
          <cell r="T475" t="str">
            <v>FLM12_24B</v>
          </cell>
          <cell r="U475" t="str">
            <v>F</v>
          </cell>
          <cell r="V475" t="str">
            <v>LM</v>
          </cell>
          <cell r="W475" t="str">
            <v>B</v>
          </cell>
          <cell r="X475" t="str">
            <v>12_24B</v>
          </cell>
          <cell r="AA475">
            <v>2430</v>
          </cell>
        </row>
        <row r="476">
          <cell r="T476" t="str">
            <v>FLM12_26B</v>
          </cell>
          <cell r="U476" t="str">
            <v>F</v>
          </cell>
          <cell r="V476" t="str">
            <v>LM</v>
          </cell>
          <cell r="W476" t="str">
            <v>B</v>
          </cell>
          <cell r="X476" t="str">
            <v>12_26B</v>
          </cell>
          <cell r="AA476">
            <v>2450</v>
          </cell>
        </row>
        <row r="477">
          <cell r="T477" t="str">
            <v>FLM14_18B</v>
          </cell>
          <cell r="U477" t="str">
            <v>F</v>
          </cell>
          <cell r="V477" t="str">
            <v>LM</v>
          </cell>
          <cell r="W477" t="str">
            <v>B</v>
          </cell>
          <cell r="X477" t="str">
            <v>14_18B</v>
          </cell>
          <cell r="AA477">
            <v>2265</v>
          </cell>
        </row>
        <row r="478">
          <cell r="T478" t="str">
            <v>FLM14_20B</v>
          </cell>
          <cell r="U478" t="str">
            <v>F</v>
          </cell>
          <cell r="V478" t="str">
            <v>LM</v>
          </cell>
          <cell r="W478" t="str">
            <v>B</v>
          </cell>
          <cell r="X478" t="str">
            <v>14_20B</v>
          </cell>
          <cell r="AA478">
            <v>2285</v>
          </cell>
        </row>
        <row r="479">
          <cell r="T479" t="str">
            <v>FLM14_22B</v>
          </cell>
          <cell r="U479" t="str">
            <v>F</v>
          </cell>
          <cell r="V479" t="str">
            <v>LM</v>
          </cell>
          <cell r="W479" t="str">
            <v>B</v>
          </cell>
          <cell r="X479" t="str">
            <v>14_22B</v>
          </cell>
          <cell r="AA479">
            <v>2295</v>
          </cell>
        </row>
        <row r="480">
          <cell r="T480" t="str">
            <v>FLM14_24B</v>
          </cell>
          <cell r="U480" t="str">
            <v>F</v>
          </cell>
          <cell r="V480" t="str">
            <v>LM</v>
          </cell>
          <cell r="W480" t="str">
            <v>B</v>
          </cell>
          <cell r="X480" t="str">
            <v>14_24B</v>
          </cell>
          <cell r="AA480">
            <v>2430</v>
          </cell>
        </row>
        <row r="481">
          <cell r="T481" t="str">
            <v>FLM14_26B</v>
          </cell>
          <cell r="U481" t="str">
            <v>F</v>
          </cell>
          <cell r="V481" t="str">
            <v>LM</v>
          </cell>
          <cell r="W481" t="str">
            <v>B</v>
          </cell>
          <cell r="X481" t="str">
            <v>14_26B</v>
          </cell>
          <cell r="AA481">
            <v>2450</v>
          </cell>
        </row>
        <row r="482">
          <cell r="T482" t="str">
            <v>FLM16_18B</v>
          </cell>
          <cell r="U482" t="str">
            <v>F</v>
          </cell>
          <cell r="V482" t="str">
            <v>LM</v>
          </cell>
          <cell r="W482" t="str">
            <v>B</v>
          </cell>
          <cell r="X482" t="str">
            <v>16_18B</v>
          </cell>
          <cell r="AA482">
            <v>2265</v>
          </cell>
        </row>
        <row r="483">
          <cell r="T483" t="str">
            <v>FLM16_20B</v>
          </cell>
          <cell r="U483" t="str">
            <v>F</v>
          </cell>
          <cell r="V483" t="str">
            <v>LM</v>
          </cell>
          <cell r="W483" t="str">
            <v>B</v>
          </cell>
          <cell r="X483" t="str">
            <v>16_20B</v>
          </cell>
          <cell r="AA483">
            <v>2285</v>
          </cell>
        </row>
        <row r="484">
          <cell r="T484" t="str">
            <v>FLM16_22B</v>
          </cell>
          <cell r="U484" t="str">
            <v>F</v>
          </cell>
          <cell r="V484" t="str">
            <v>LM</v>
          </cell>
          <cell r="W484" t="str">
            <v>B</v>
          </cell>
          <cell r="X484" t="str">
            <v>16_22B</v>
          </cell>
          <cell r="AA484">
            <v>2295</v>
          </cell>
        </row>
        <row r="485">
          <cell r="T485" t="str">
            <v>FLM16_24B</v>
          </cell>
          <cell r="U485" t="str">
            <v>F</v>
          </cell>
          <cell r="V485" t="str">
            <v>LM</v>
          </cell>
          <cell r="W485" t="str">
            <v>B</v>
          </cell>
          <cell r="X485" t="str">
            <v>16_24B</v>
          </cell>
          <cell r="AA485">
            <v>2430</v>
          </cell>
        </row>
        <row r="486">
          <cell r="T486" t="str">
            <v>FLM16_26B</v>
          </cell>
          <cell r="U486" t="str">
            <v>F</v>
          </cell>
          <cell r="V486" t="str">
            <v>LM</v>
          </cell>
          <cell r="W486" t="str">
            <v>B</v>
          </cell>
          <cell r="X486" t="str">
            <v>16_26B</v>
          </cell>
          <cell r="AA486">
            <v>2450</v>
          </cell>
        </row>
        <row r="487">
          <cell r="T487" t="str">
            <v>FLM18_20B</v>
          </cell>
          <cell r="U487" t="str">
            <v>F</v>
          </cell>
          <cell r="V487" t="str">
            <v>LM</v>
          </cell>
          <cell r="W487" t="str">
            <v>B</v>
          </cell>
          <cell r="X487" t="str">
            <v>18_20B</v>
          </cell>
          <cell r="AA487">
            <v>2285</v>
          </cell>
        </row>
        <row r="488">
          <cell r="T488" t="str">
            <v>FLM18_22B</v>
          </cell>
          <cell r="U488" t="str">
            <v>F</v>
          </cell>
          <cell r="V488" t="str">
            <v>LM</v>
          </cell>
          <cell r="W488" t="str">
            <v>B</v>
          </cell>
          <cell r="X488" t="str">
            <v>18_22B</v>
          </cell>
          <cell r="AA488">
            <v>2295</v>
          </cell>
        </row>
        <row r="489">
          <cell r="T489" t="str">
            <v>FLM18_24B</v>
          </cell>
          <cell r="U489" t="str">
            <v>F</v>
          </cell>
          <cell r="V489" t="str">
            <v>LM</v>
          </cell>
          <cell r="W489" t="str">
            <v>B</v>
          </cell>
          <cell r="X489" t="str">
            <v>18_24B</v>
          </cell>
          <cell r="AA489">
            <v>2430</v>
          </cell>
        </row>
        <row r="490">
          <cell r="T490" t="str">
            <v>FLM20_20B</v>
          </cell>
          <cell r="U490" t="str">
            <v>F</v>
          </cell>
          <cell r="V490" t="str">
            <v>LM</v>
          </cell>
          <cell r="W490" t="str">
            <v>B</v>
          </cell>
          <cell r="X490" t="str">
            <v>20_20B</v>
          </cell>
          <cell r="AA490">
            <v>2285</v>
          </cell>
        </row>
        <row r="491">
          <cell r="T491" t="str">
            <v>FLM20_22B</v>
          </cell>
          <cell r="U491" t="str">
            <v>F</v>
          </cell>
          <cell r="V491" t="str">
            <v>LM</v>
          </cell>
          <cell r="W491" t="str">
            <v>B</v>
          </cell>
          <cell r="X491" t="str">
            <v>20_22B</v>
          </cell>
          <cell r="AA491">
            <v>2295</v>
          </cell>
        </row>
        <row r="492">
          <cell r="T492" t="str">
            <v>FLM20_24B</v>
          </cell>
          <cell r="U492" t="str">
            <v>F</v>
          </cell>
          <cell r="V492" t="str">
            <v>LM</v>
          </cell>
          <cell r="W492" t="str">
            <v>B</v>
          </cell>
          <cell r="X492" t="str">
            <v>20_24B</v>
          </cell>
          <cell r="AA492">
            <v>2430</v>
          </cell>
        </row>
        <row r="493">
          <cell r="T493" t="str">
            <v>FLM12_14F</v>
          </cell>
          <cell r="U493" t="str">
            <v>F</v>
          </cell>
          <cell r="V493" t="str">
            <v>LM</v>
          </cell>
          <cell r="W493" t="str">
            <v>F</v>
          </cell>
          <cell r="X493" t="str">
            <v>12_14F</v>
          </cell>
          <cell r="AA493">
            <v>1399</v>
          </cell>
        </row>
        <row r="494">
          <cell r="T494" t="str">
            <v>FLM13_14F</v>
          </cell>
          <cell r="U494" t="str">
            <v>F</v>
          </cell>
          <cell r="V494" t="str">
            <v>LM</v>
          </cell>
          <cell r="W494" t="str">
            <v>F</v>
          </cell>
          <cell r="X494" t="str">
            <v>13_14F</v>
          </cell>
          <cell r="AA494">
            <v>1399</v>
          </cell>
        </row>
        <row r="495">
          <cell r="T495" t="str">
            <v>FLM13_15F</v>
          </cell>
          <cell r="U495" t="str">
            <v>F</v>
          </cell>
          <cell r="V495" t="str">
            <v>LM</v>
          </cell>
          <cell r="W495" t="str">
            <v>F</v>
          </cell>
          <cell r="X495" t="str">
            <v>13_15F</v>
          </cell>
          <cell r="AA495">
            <v>1458</v>
          </cell>
        </row>
        <row r="496">
          <cell r="T496" t="str">
            <v>FLM13_16F</v>
          </cell>
          <cell r="U496" t="str">
            <v>F</v>
          </cell>
          <cell r="V496" t="str">
            <v>LM</v>
          </cell>
          <cell r="W496" t="str">
            <v>F</v>
          </cell>
          <cell r="X496" t="str">
            <v>13_16F</v>
          </cell>
          <cell r="AA496">
            <v>1485</v>
          </cell>
        </row>
        <row r="497">
          <cell r="T497" t="str">
            <v>FLM14_14F</v>
          </cell>
          <cell r="U497" t="str">
            <v>F</v>
          </cell>
          <cell r="V497" t="str">
            <v>LM</v>
          </cell>
          <cell r="W497" t="str">
            <v>F</v>
          </cell>
          <cell r="X497" t="str">
            <v>14_14F</v>
          </cell>
          <cell r="AA497">
            <v>1399</v>
          </cell>
        </row>
        <row r="498">
          <cell r="T498" t="str">
            <v>FLM14_15F</v>
          </cell>
          <cell r="U498" t="str">
            <v>F</v>
          </cell>
          <cell r="V498" t="str">
            <v>LM</v>
          </cell>
          <cell r="W498" t="str">
            <v>F</v>
          </cell>
          <cell r="X498" t="str">
            <v>14_15F</v>
          </cell>
          <cell r="AA498">
            <v>1458</v>
          </cell>
        </row>
        <row r="499">
          <cell r="T499" t="str">
            <v>FLM14_16F</v>
          </cell>
          <cell r="U499" t="str">
            <v>F</v>
          </cell>
          <cell r="V499" t="str">
            <v>LM</v>
          </cell>
          <cell r="W499" t="str">
            <v>F</v>
          </cell>
          <cell r="X499" t="str">
            <v>14_16F</v>
          </cell>
          <cell r="AA499">
            <v>1485</v>
          </cell>
        </row>
        <row r="500">
          <cell r="T500" t="str">
            <v>FLM15_16F</v>
          </cell>
          <cell r="U500" t="str">
            <v>F</v>
          </cell>
          <cell r="V500" t="str">
            <v>LM</v>
          </cell>
          <cell r="W500" t="str">
            <v>F</v>
          </cell>
          <cell r="X500" t="str">
            <v>15_16F</v>
          </cell>
          <cell r="AA500">
            <v>1485</v>
          </cell>
        </row>
        <row r="501">
          <cell r="T501" t="str">
            <v>FLM16_16F</v>
          </cell>
          <cell r="U501" t="str">
            <v>F</v>
          </cell>
          <cell r="V501" t="str">
            <v>LM</v>
          </cell>
          <cell r="W501" t="str">
            <v>F</v>
          </cell>
          <cell r="X501" t="str">
            <v>16_16F</v>
          </cell>
          <cell r="AA501">
            <v>1485</v>
          </cell>
        </row>
        <row r="502">
          <cell r="T502" t="str">
            <v>FLM16_18F</v>
          </cell>
          <cell r="U502" t="str">
            <v>F</v>
          </cell>
          <cell r="V502" t="str">
            <v>LM</v>
          </cell>
          <cell r="W502" t="str">
            <v>F</v>
          </cell>
          <cell r="X502" t="str">
            <v>16_18F</v>
          </cell>
          <cell r="AA502">
            <v>1615</v>
          </cell>
        </row>
        <row r="503">
          <cell r="T503" t="str">
            <v>FLM10_14S</v>
          </cell>
          <cell r="U503" t="str">
            <v>F</v>
          </cell>
          <cell r="V503" t="str">
            <v>LM</v>
          </cell>
          <cell r="W503" t="str">
            <v>S</v>
          </cell>
          <cell r="X503" t="str">
            <v>10_14S</v>
          </cell>
          <cell r="AA503">
            <v>1042</v>
          </cell>
        </row>
        <row r="504">
          <cell r="T504" t="str">
            <v>FLM5_14S</v>
          </cell>
          <cell r="U504" t="str">
            <v>F</v>
          </cell>
          <cell r="V504" t="str">
            <v>LM</v>
          </cell>
          <cell r="W504" t="str">
            <v>S</v>
          </cell>
          <cell r="X504" t="str">
            <v>5_14S</v>
          </cell>
          <cell r="AA504">
            <v>891</v>
          </cell>
        </row>
        <row r="505">
          <cell r="T505" t="str">
            <v>FLM5_14x8S</v>
          </cell>
          <cell r="U505" t="str">
            <v>F</v>
          </cell>
          <cell r="V505" t="str">
            <v>LM</v>
          </cell>
          <cell r="W505" t="str">
            <v>S</v>
          </cell>
          <cell r="X505" t="str">
            <v>5_14x8S</v>
          </cell>
          <cell r="AA505">
            <v>891</v>
          </cell>
        </row>
        <row r="506">
          <cell r="T506" t="str">
            <v>FLM6_12S</v>
          </cell>
          <cell r="U506" t="str">
            <v>F</v>
          </cell>
          <cell r="V506" t="str">
            <v>LM</v>
          </cell>
          <cell r="W506" t="str">
            <v>S</v>
          </cell>
          <cell r="X506" t="str">
            <v>6_12S</v>
          </cell>
          <cell r="AA506">
            <v>902</v>
          </cell>
        </row>
        <row r="507">
          <cell r="T507" t="str">
            <v>FLM6_13S</v>
          </cell>
          <cell r="U507" t="str">
            <v>F</v>
          </cell>
          <cell r="V507" t="str">
            <v>LM</v>
          </cell>
          <cell r="W507" t="str">
            <v>S</v>
          </cell>
          <cell r="X507" t="str">
            <v>6_13S</v>
          </cell>
          <cell r="AA507">
            <v>929</v>
          </cell>
        </row>
        <row r="508">
          <cell r="T508" t="str">
            <v>FLM6H_14S</v>
          </cell>
          <cell r="U508" t="str">
            <v>F</v>
          </cell>
          <cell r="V508" t="str">
            <v>LM</v>
          </cell>
          <cell r="W508" t="str">
            <v>S</v>
          </cell>
          <cell r="X508" t="str">
            <v>6H_14S</v>
          </cell>
          <cell r="AA508">
            <v>967</v>
          </cell>
        </row>
        <row r="509">
          <cell r="T509" t="str">
            <v>FLM6H_14x8S</v>
          </cell>
          <cell r="U509" t="str">
            <v>F</v>
          </cell>
          <cell r="V509" t="str">
            <v>LM</v>
          </cell>
          <cell r="W509" t="str">
            <v>S</v>
          </cell>
          <cell r="X509" t="str">
            <v>6H_14x8S</v>
          </cell>
          <cell r="AA509">
            <v>967</v>
          </cell>
        </row>
        <row r="510">
          <cell r="T510" t="str">
            <v>FLM7_14S</v>
          </cell>
          <cell r="U510" t="str">
            <v>F</v>
          </cell>
          <cell r="V510" t="str">
            <v>LM</v>
          </cell>
          <cell r="W510" t="str">
            <v>S</v>
          </cell>
          <cell r="X510" t="str">
            <v>7_14S</v>
          </cell>
          <cell r="AA510">
            <v>1015</v>
          </cell>
        </row>
        <row r="511">
          <cell r="T511" t="str">
            <v>FLM8_14S</v>
          </cell>
          <cell r="U511" t="str">
            <v>F</v>
          </cell>
          <cell r="V511" t="str">
            <v>LM</v>
          </cell>
          <cell r="W511" t="str">
            <v>S</v>
          </cell>
          <cell r="X511" t="str">
            <v>8_14S</v>
          </cell>
          <cell r="AA511">
            <v>1015</v>
          </cell>
        </row>
        <row r="512">
          <cell r="T512" t="str">
            <v>FLM10_12T</v>
          </cell>
          <cell r="U512" t="str">
            <v>F</v>
          </cell>
          <cell r="V512" t="str">
            <v>LM</v>
          </cell>
          <cell r="W512" t="str">
            <v>T</v>
          </cell>
          <cell r="X512" t="str">
            <v>10_12T</v>
          </cell>
          <cell r="AA512">
            <v>1185</v>
          </cell>
        </row>
        <row r="513">
          <cell r="T513" t="str">
            <v>FLM10_13T</v>
          </cell>
          <cell r="U513" t="str">
            <v>F</v>
          </cell>
          <cell r="V513" t="str">
            <v>LM</v>
          </cell>
          <cell r="W513" t="str">
            <v>T</v>
          </cell>
          <cell r="X513" t="str">
            <v>10_13T</v>
          </cell>
          <cell r="AA513">
            <v>1195</v>
          </cell>
        </row>
        <row r="514">
          <cell r="T514" t="str">
            <v>FLM10_14T</v>
          </cell>
          <cell r="U514" t="str">
            <v>F</v>
          </cell>
          <cell r="V514" t="str">
            <v>LM</v>
          </cell>
          <cell r="W514" t="str">
            <v>T</v>
          </cell>
          <cell r="X514" t="str">
            <v>10_14T</v>
          </cell>
          <cell r="AA514">
            <v>1315</v>
          </cell>
        </row>
        <row r="515">
          <cell r="T515" t="str">
            <v>FLM11_12T</v>
          </cell>
          <cell r="U515" t="str">
            <v>F</v>
          </cell>
          <cell r="V515" t="str">
            <v>LM</v>
          </cell>
          <cell r="W515" t="str">
            <v>T</v>
          </cell>
          <cell r="X515" t="str">
            <v>11_12T</v>
          </cell>
          <cell r="AA515">
            <v>1185</v>
          </cell>
        </row>
        <row r="516">
          <cell r="T516" t="str">
            <v>FLM11_13T</v>
          </cell>
          <cell r="U516" t="str">
            <v>F</v>
          </cell>
          <cell r="V516" t="str">
            <v>LM</v>
          </cell>
          <cell r="W516" t="str">
            <v>T</v>
          </cell>
          <cell r="X516" t="str">
            <v>11_13T</v>
          </cell>
          <cell r="AA516">
            <v>1195</v>
          </cell>
        </row>
        <row r="517">
          <cell r="T517" t="str">
            <v>FLM11_14T</v>
          </cell>
          <cell r="U517" t="str">
            <v>F</v>
          </cell>
          <cell r="V517" t="str">
            <v>LM</v>
          </cell>
          <cell r="W517" t="str">
            <v>T</v>
          </cell>
          <cell r="X517" t="str">
            <v>11_14T</v>
          </cell>
          <cell r="AA517">
            <v>1315</v>
          </cell>
        </row>
        <row r="518">
          <cell r="T518" t="str">
            <v>FLM12_13T</v>
          </cell>
          <cell r="U518" t="str">
            <v>F</v>
          </cell>
          <cell r="V518" t="str">
            <v>LM</v>
          </cell>
          <cell r="W518" t="str">
            <v>T</v>
          </cell>
          <cell r="X518" t="str">
            <v>12_13T</v>
          </cell>
          <cell r="AA518">
            <v>1195</v>
          </cell>
        </row>
        <row r="519">
          <cell r="T519" t="str">
            <v>FLM12_14T</v>
          </cell>
          <cell r="U519" t="str">
            <v>F</v>
          </cell>
          <cell r="V519" t="str">
            <v>LM</v>
          </cell>
          <cell r="W519" t="str">
            <v>T</v>
          </cell>
          <cell r="X519" t="str">
            <v>12_14T</v>
          </cell>
          <cell r="AA519">
            <v>1315</v>
          </cell>
        </row>
        <row r="520">
          <cell r="T520" t="str">
            <v>FLM12_15T</v>
          </cell>
          <cell r="U520" t="str">
            <v>F</v>
          </cell>
          <cell r="V520" t="str">
            <v>LM</v>
          </cell>
          <cell r="W520" t="str">
            <v>T</v>
          </cell>
          <cell r="X520" t="str">
            <v>12_15T</v>
          </cell>
          <cell r="AA520">
            <v>1375</v>
          </cell>
        </row>
        <row r="521">
          <cell r="T521" t="str">
            <v>FLM13_14T</v>
          </cell>
          <cell r="U521" t="str">
            <v>F</v>
          </cell>
          <cell r="V521" t="str">
            <v>LM</v>
          </cell>
          <cell r="W521" t="str">
            <v>T</v>
          </cell>
          <cell r="X521" t="str">
            <v>13_14T</v>
          </cell>
          <cell r="AA521">
            <v>1315</v>
          </cell>
        </row>
        <row r="522">
          <cell r="T522" t="str">
            <v>FLM13_15T</v>
          </cell>
          <cell r="U522" t="str">
            <v>F</v>
          </cell>
          <cell r="V522" t="str">
            <v>LM</v>
          </cell>
          <cell r="W522" t="str">
            <v>T</v>
          </cell>
          <cell r="X522" t="str">
            <v>13_15T</v>
          </cell>
          <cell r="AA522">
            <v>1375</v>
          </cell>
        </row>
        <row r="523">
          <cell r="T523" t="str">
            <v>FLM13_16T</v>
          </cell>
          <cell r="U523" t="str">
            <v>F</v>
          </cell>
          <cell r="V523" t="str">
            <v>LM</v>
          </cell>
          <cell r="W523" t="str">
            <v>T</v>
          </cell>
          <cell r="X523" t="str">
            <v>13_16T</v>
          </cell>
          <cell r="AA523">
            <v>1450</v>
          </cell>
        </row>
        <row r="524">
          <cell r="T524" t="str">
            <v>FLM14_14T</v>
          </cell>
          <cell r="U524" t="str">
            <v>F</v>
          </cell>
          <cell r="V524" t="str">
            <v>LM</v>
          </cell>
          <cell r="W524" t="str">
            <v>T</v>
          </cell>
          <cell r="X524" t="str">
            <v>14_14T</v>
          </cell>
          <cell r="AA524">
            <v>1315</v>
          </cell>
        </row>
        <row r="525">
          <cell r="T525" t="str">
            <v>FLM14_15T</v>
          </cell>
          <cell r="U525" t="str">
            <v>F</v>
          </cell>
          <cell r="V525" t="str">
            <v>LM</v>
          </cell>
          <cell r="W525" t="str">
            <v>T</v>
          </cell>
          <cell r="X525" t="str">
            <v>14_15T</v>
          </cell>
          <cell r="AA525">
            <v>1375</v>
          </cell>
        </row>
        <row r="526">
          <cell r="T526" t="str">
            <v>FLM14_16T</v>
          </cell>
          <cell r="U526" t="str">
            <v>F</v>
          </cell>
          <cell r="V526" t="str">
            <v>LM</v>
          </cell>
          <cell r="W526" t="str">
            <v>T</v>
          </cell>
          <cell r="X526" t="str">
            <v>14_16T</v>
          </cell>
          <cell r="AA526">
            <v>1450</v>
          </cell>
        </row>
        <row r="527">
          <cell r="T527" t="str">
            <v>FLM15_16T</v>
          </cell>
          <cell r="U527" t="str">
            <v>F</v>
          </cell>
          <cell r="V527" t="str">
            <v>LM</v>
          </cell>
          <cell r="W527" t="str">
            <v>T</v>
          </cell>
          <cell r="X527" t="str">
            <v>15_16T</v>
          </cell>
          <cell r="AA527">
            <v>1450</v>
          </cell>
        </row>
        <row r="528">
          <cell r="T528" t="str">
            <v>FLM16_16T</v>
          </cell>
          <cell r="U528" t="str">
            <v>F</v>
          </cell>
          <cell r="V528" t="str">
            <v>LM</v>
          </cell>
          <cell r="W528" t="str">
            <v>T</v>
          </cell>
          <cell r="X528" t="str">
            <v>16_16T</v>
          </cell>
          <cell r="AA528">
            <v>1450</v>
          </cell>
        </row>
        <row r="529">
          <cell r="T529" t="str">
            <v>FLM7_10T</v>
          </cell>
          <cell r="U529" t="str">
            <v>F</v>
          </cell>
          <cell r="V529" t="str">
            <v>LM</v>
          </cell>
          <cell r="W529" t="str">
            <v>T</v>
          </cell>
          <cell r="X529" t="str">
            <v>7_10T</v>
          </cell>
          <cell r="AA529">
            <v>1295</v>
          </cell>
        </row>
        <row r="530">
          <cell r="T530" t="str">
            <v>FLM7H_10T</v>
          </cell>
          <cell r="U530" t="str">
            <v>F</v>
          </cell>
          <cell r="V530" t="str">
            <v>LM</v>
          </cell>
          <cell r="W530" t="str">
            <v>T</v>
          </cell>
          <cell r="X530" t="str">
            <v>7H_10T</v>
          </cell>
          <cell r="AA530">
            <v>1295</v>
          </cell>
        </row>
        <row r="531">
          <cell r="T531" t="str">
            <v>FLM8_10T</v>
          </cell>
          <cell r="U531" t="str">
            <v>F</v>
          </cell>
          <cell r="V531" t="str">
            <v>LM</v>
          </cell>
          <cell r="W531" t="str">
            <v>T</v>
          </cell>
          <cell r="X531" t="str">
            <v>8_10T</v>
          </cell>
          <cell r="AA531">
            <v>1295</v>
          </cell>
        </row>
        <row r="532">
          <cell r="T532" t="str">
            <v>FLM8_12T</v>
          </cell>
          <cell r="U532" t="str">
            <v>F</v>
          </cell>
          <cell r="V532" t="str">
            <v>LM</v>
          </cell>
          <cell r="W532" t="str">
            <v>T</v>
          </cell>
          <cell r="X532" t="str">
            <v>8_12T</v>
          </cell>
          <cell r="AA532">
            <v>1185</v>
          </cell>
        </row>
        <row r="533">
          <cell r="T533" t="str">
            <v>FLM9_10T</v>
          </cell>
          <cell r="U533" t="str">
            <v>F</v>
          </cell>
          <cell r="V533" t="str">
            <v>LM</v>
          </cell>
          <cell r="W533" t="str">
            <v>T</v>
          </cell>
          <cell r="X533" t="str">
            <v>9_10T</v>
          </cell>
          <cell r="AA533">
            <v>1295</v>
          </cell>
        </row>
        <row r="534">
          <cell r="T534" t="str">
            <v>FLM9_12T</v>
          </cell>
          <cell r="U534" t="str">
            <v>F</v>
          </cell>
          <cell r="V534" t="str">
            <v>LM</v>
          </cell>
          <cell r="W534" t="str">
            <v>T</v>
          </cell>
          <cell r="X534" t="str">
            <v>9_12T</v>
          </cell>
          <cell r="AA534">
            <v>1185</v>
          </cell>
        </row>
        <row r="535">
          <cell r="T535" t="str">
            <v>FLM9_13T</v>
          </cell>
          <cell r="U535" t="str">
            <v>F</v>
          </cell>
          <cell r="V535" t="str">
            <v>LM</v>
          </cell>
          <cell r="W535" t="str">
            <v>T</v>
          </cell>
          <cell r="X535" t="str">
            <v>9_13T</v>
          </cell>
          <cell r="AA535">
            <v>1195</v>
          </cell>
        </row>
      </sheetData>
      <sheetData sheetId="8">
        <row r="6">
          <cell r="Q6" t="str">
            <v>L8LB06</v>
          </cell>
          <cell r="R6" t="str">
            <v>L8</v>
          </cell>
          <cell r="S6" t="str">
            <v>LB</v>
          </cell>
          <cell r="T6" t="str">
            <v>06</v>
          </cell>
          <cell r="U6">
            <v>0</v>
          </cell>
          <cell r="V6">
            <v>0</v>
          </cell>
          <cell r="W6">
            <v>0</v>
          </cell>
        </row>
        <row r="7">
          <cell r="Q7" t="str">
            <v>L8LF06</v>
          </cell>
          <cell r="R7" t="str">
            <v>L8</v>
          </cell>
          <cell r="S7" t="str">
            <v>LF</v>
          </cell>
          <cell r="T7" t="str">
            <v>06</v>
          </cell>
          <cell r="U7">
            <v>0</v>
          </cell>
          <cell r="V7">
            <v>0</v>
          </cell>
          <cell r="W7">
            <v>0</v>
          </cell>
        </row>
        <row r="8">
          <cell r="Q8" t="str">
            <v>L8LS06</v>
          </cell>
          <cell r="R8" t="str">
            <v>L8</v>
          </cell>
          <cell r="S8" t="str">
            <v>LS</v>
          </cell>
          <cell r="T8" t="str">
            <v>06</v>
          </cell>
          <cell r="U8">
            <v>0</v>
          </cell>
          <cell r="V8">
            <v>0</v>
          </cell>
          <cell r="W8">
            <v>0</v>
          </cell>
        </row>
        <row r="9">
          <cell r="Q9" t="str">
            <v>L8LSb06</v>
          </cell>
          <cell r="R9" t="str">
            <v>L8</v>
          </cell>
          <cell r="S9" t="str">
            <v>LSb</v>
          </cell>
          <cell r="T9" t="str">
            <v>06</v>
          </cell>
          <cell r="U9">
            <v>0</v>
          </cell>
          <cell r="V9">
            <v>0</v>
          </cell>
          <cell r="W9">
            <v>0</v>
          </cell>
        </row>
        <row r="10">
          <cell r="Q10" t="str">
            <v>L8LT06</v>
          </cell>
          <cell r="R10" t="str">
            <v>L8</v>
          </cell>
          <cell r="S10" t="str">
            <v>LT</v>
          </cell>
          <cell r="T10" t="str">
            <v>06</v>
          </cell>
          <cell r="U10">
            <v>0</v>
          </cell>
          <cell r="V10">
            <v>0</v>
          </cell>
          <cell r="W10">
            <v>0</v>
          </cell>
        </row>
        <row r="11">
          <cell r="Q11" t="str">
            <v>L8LB26</v>
          </cell>
          <cell r="R11" t="str">
            <v>L8</v>
          </cell>
          <cell r="S11" t="str">
            <v>LB</v>
          </cell>
          <cell r="T11">
            <v>26</v>
          </cell>
          <cell r="U11">
            <v>0</v>
          </cell>
          <cell r="V11">
            <v>0</v>
          </cell>
          <cell r="W11">
            <v>0</v>
          </cell>
        </row>
        <row r="12">
          <cell r="Q12" t="str">
            <v>L8LF26</v>
          </cell>
          <cell r="R12" t="str">
            <v>L8</v>
          </cell>
          <cell r="S12" t="str">
            <v>LF</v>
          </cell>
          <cell r="T12">
            <v>26</v>
          </cell>
          <cell r="U12">
            <v>0</v>
          </cell>
          <cell r="V12">
            <v>0</v>
          </cell>
          <cell r="W12">
            <v>0</v>
          </cell>
        </row>
        <row r="13">
          <cell r="Q13" t="str">
            <v>L8LS26</v>
          </cell>
          <cell r="R13" t="str">
            <v>L8</v>
          </cell>
          <cell r="S13" t="str">
            <v>LS</v>
          </cell>
          <cell r="T13">
            <v>26</v>
          </cell>
          <cell r="U13">
            <v>0</v>
          </cell>
          <cell r="V13">
            <v>0</v>
          </cell>
          <cell r="W13">
            <v>0</v>
          </cell>
        </row>
        <row r="14">
          <cell r="Q14" t="str">
            <v>L8LSb26</v>
          </cell>
          <cell r="R14" t="str">
            <v>L8</v>
          </cell>
          <cell r="S14" t="str">
            <v>LSb</v>
          </cell>
          <cell r="T14">
            <v>26</v>
          </cell>
          <cell r="U14">
            <v>0</v>
          </cell>
          <cell r="V14">
            <v>0</v>
          </cell>
          <cell r="W14">
            <v>0</v>
          </cell>
        </row>
        <row r="15">
          <cell r="Q15" t="str">
            <v>L8LT26</v>
          </cell>
          <cell r="R15" t="str">
            <v>L8</v>
          </cell>
          <cell r="S15" t="str">
            <v>LT</v>
          </cell>
          <cell r="T15">
            <v>26</v>
          </cell>
          <cell r="U15">
            <v>0</v>
          </cell>
          <cell r="V15">
            <v>0</v>
          </cell>
          <cell r="W15">
            <v>0</v>
          </cell>
        </row>
        <row r="16">
          <cell r="Q16" t="str">
            <v>L8LB27</v>
          </cell>
          <cell r="R16" t="str">
            <v>L8</v>
          </cell>
          <cell r="S16" t="str">
            <v>LB</v>
          </cell>
          <cell r="T16">
            <v>27</v>
          </cell>
          <cell r="U16">
            <v>0</v>
          </cell>
          <cell r="V16">
            <v>0</v>
          </cell>
          <cell r="W16">
            <v>0</v>
          </cell>
        </row>
        <row r="17">
          <cell r="Q17" t="str">
            <v>L8LF27</v>
          </cell>
          <cell r="R17" t="str">
            <v>L8</v>
          </cell>
          <cell r="S17" t="str">
            <v>LF</v>
          </cell>
          <cell r="T17">
            <v>27</v>
          </cell>
          <cell r="U17">
            <v>0</v>
          </cell>
          <cell r="V17">
            <v>0</v>
          </cell>
          <cell r="W17">
            <v>0</v>
          </cell>
        </row>
        <row r="18">
          <cell r="Q18" t="str">
            <v>L8LS27</v>
          </cell>
          <cell r="R18" t="str">
            <v>L8</v>
          </cell>
          <cell r="S18" t="str">
            <v>LS</v>
          </cell>
          <cell r="T18">
            <v>27</v>
          </cell>
          <cell r="U18">
            <v>0</v>
          </cell>
          <cell r="V18">
            <v>0</v>
          </cell>
          <cell r="W18">
            <v>0</v>
          </cell>
        </row>
        <row r="19">
          <cell r="Q19" t="str">
            <v>L8LSb27</v>
          </cell>
          <cell r="R19" t="str">
            <v>L8</v>
          </cell>
          <cell r="S19" t="str">
            <v>LSb</v>
          </cell>
          <cell r="T19">
            <v>27</v>
          </cell>
          <cell r="U19">
            <v>0</v>
          </cell>
          <cell r="V19">
            <v>0</v>
          </cell>
          <cell r="W19">
            <v>0</v>
          </cell>
        </row>
        <row r="20">
          <cell r="Q20" t="str">
            <v>L8LT27</v>
          </cell>
          <cell r="R20" t="str">
            <v>L8</v>
          </cell>
          <cell r="S20" t="str">
            <v>LT</v>
          </cell>
          <cell r="T20">
            <v>27</v>
          </cell>
          <cell r="U20">
            <v>0</v>
          </cell>
          <cell r="V20">
            <v>0</v>
          </cell>
          <cell r="W20">
            <v>0</v>
          </cell>
        </row>
        <row r="21">
          <cell r="Q21" t="str">
            <v>L8LB32</v>
          </cell>
          <cell r="R21" t="str">
            <v>L8</v>
          </cell>
          <cell r="S21" t="str">
            <v>LB</v>
          </cell>
          <cell r="T21">
            <v>32</v>
          </cell>
          <cell r="U21">
            <v>0</v>
          </cell>
          <cell r="V21">
            <v>0</v>
          </cell>
          <cell r="W21">
            <v>0</v>
          </cell>
        </row>
        <row r="22">
          <cell r="Q22" t="str">
            <v>L8LF32</v>
          </cell>
          <cell r="R22" t="str">
            <v>L8</v>
          </cell>
          <cell r="S22" t="str">
            <v>LF</v>
          </cell>
          <cell r="T22">
            <v>32</v>
          </cell>
          <cell r="U22">
            <v>0</v>
          </cell>
          <cell r="V22">
            <v>0</v>
          </cell>
          <cell r="W22">
            <v>0</v>
          </cell>
        </row>
        <row r="23">
          <cell r="Q23" t="str">
            <v>L8LS32</v>
          </cell>
          <cell r="R23" t="str">
            <v>L8</v>
          </cell>
          <cell r="S23" t="str">
            <v>LS</v>
          </cell>
          <cell r="T23">
            <v>32</v>
          </cell>
          <cell r="U23">
            <v>0</v>
          </cell>
          <cell r="V23">
            <v>0</v>
          </cell>
          <cell r="W23">
            <v>0</v>
          </cell>
        </row>
        <row r="24">
          <cell r="Q24" t="str">
            <v>L8LSb32</v>
          </cell>
          <cell r="R24" t="str">
            <v>L8</v>
          </cell>
          <cell r="S24" t="str">
            <v>LSb</v>
          </cell>
          <cell r="T24">
            <v>32</v>
          </cell>
          <cell r="U24">
            <v>0</v>
          </cell>
          <cell r="V24">
            <v>0</v>
          </cell>
          <cell r="W24">
            <v>0</v>
          </cell>
        </row>
        <row r="25">
          <cell r="Q25" t="str">
            <v>L8LT32</v>
          </cell>
          <cell r="R25" t="str">
            <v>L8</v>
          </cell>
          <cell r="S25" t="str">
            <v>LT</v>
          </cell>
          <cell r="T25">
            <v>32</v>
          </cell>
          <cell r="U25">
            <v>0</v>
          </cell>
          <cell r="V25">
            <v>0</v>
          </cell>
          <cell r="W25">
            <v>0</v>
          </cell>
        </row>
        <row r="26">
          <cell r="Q26" t="str">
            <v>L8LB33</v>
          </cell>
          <cell r="R26" t="str">
            <v>L8</v>
          </cell>
          <cell r="S26" t="str">
            <v>LB</v>
          </cell>
          <cell r="T26">
            <v>33</v>
          </cell>
          <cell r="U26">
            <v>0</v>
          </cell>
          <cell r="V26">
            <v>0</v>
          </cell>
          <cell r="W26">
            <v>0</v>
          </cell>
        </row>
        <row r="27">
          <cell r="Q27" t="str">
            <v>L8LF33</v>
          </cell>
          <cell r="R27" t="str">
            <v>L8</v>
          </cell>
          <cell r="S27" t="str">
            <v>LF</v>
          </cell>
          <cell r="T27">
            <v>33</v>
          </cell>
          <cell r="U27">
            <v>0</v>
          </cell>
          <cell r="V27">
            <v>0</v>
          </cell>
          <cell r="W27">
            <v>0</v>
          </cell>
        </row>
        <row r="28">
          <cell r="Q28" t="str">
            <v>L8LS33</v>
          </cell>
          <cell r="R28" t="str">
            <v>L8</v>
          </cell>
          <cell r="S28" t="str">
            <v>LS</v>
          </cell>
          <cell r="T28">
            <v>33</v>
          </cell>
          <cell r="U28">
            <v>0</v>
          </cell>
          <cell r="V28">
            <v>0</v>
          </cell>
          <cell r="W28">
            <v>0</v>
          </cell>
        </row>
        <row r="29">
          <cell r="Q29" t="str">
            <v>L8LSb33</v>
          </cell>
          <cell r="R29" t="str">
            <v>L8</v>
          </cell>
          <cell r="S29" t="str">
            <v>LSb</v>
          </cell>
          <cell r="T29">
            <v>33</v>
          </cell>
          <cell r="U29">
            <v>0</v>
          </cell>
          <cell r="V29">
            <v>0</v>
          </cell>
          <cell r="W29">
            <v>0</v>
          </cell>
        </row>
        <row r="30">
          <cell r="Q30" t="str">
            <v>L8LT33</v>
          </cell>
          <cell r="R30" t="str">
            <v>L8</v>
          </cell>
          <cell r="S30" t="str">
            <v>LT</v>
          </cell>
          <cell r="T30">
            <v>33</v>
          </cell>
          <cell r="U30">
            <v>0</v>
          </cell>
          <cell r="V30">
            <v>0</v>
          </cell>
          <cell r="W30">
            <v>0</v>
          </cell>
        </row>
        <row r="31">
          <cell r="Q31" t="str">
            <v>L8LB35</v>
          </cell>
          <cell r="R31" t="str">
            <v>L8</v>
          </cell>
          <cell r="S31" t="str">
            <v>LB</v>
          </cell>
          <cell r="T31">
            <v>35</v>
          </cell>
          <cell r="U31">
            <v>0</v>
          </cell>
          <cell r="V31">
            <v>0</v>
          </cell>
          <cell r="W31">
            <v>0</v>
          </cell>
        </row>
        <row r="32">
          <cell r="Q32" t="str">
            <v>L8LF35</v>
          </cell>
          <cell r="R32" t="str">
            <v>L8</v>
          </cell>
          <cell r="S32" t="str">
            <v>LF</v>
          </cell>
          <cell r="T32">
            <v>35</v>
          </cell>
          <cell r="U32">
            <v>0</v>
          </cell>
          <cell r="V32">
            <v>0</v>
          </cell>
          <cell r="W32">
            <v>0</v>
          </cell>
        </row>
        <row r="33">
          <cell r="Q33" t="str">
            <v>L8LS35</v>
          </cell>
          <cell r="R33" t="str">
            <v>L8</v>
          </cell>
          <cell r="S33" t="str">
            <v>LS</v>
          </cell>
          <cell r="T33">
            <v>35</v>
          </cell>
          <cell r="U33">
            <v>0</v>
          </cell>
          <cell r="V33">
            <v>0</v>
          </cell>
          <cell r="W33">
            <v>0</v>
          </cell>
        </row>
        <row r="34">
          <cell r="Q34" t="str">
            <v>L8LSb35</v>
          </cell>
          <cell r="R34" t="str">
            <v>L8</v>
          </cell>
          <cell r="S34" t="str">
            <v>LSb</v>
          </cell>
          <cell r="T34">
            <v>35</v>
          </cell>
          <cell r="U34">
            <v>0</v>
          </cell>
          <cell r="V34">
            <v>0</v>
          </cell>
          <cell r="W34">
            <v>0</v>
          </cell>
        </row>
        <row r="35">
          <cell r="Q35" t="str">
            <v>L8LT35</v>
          </cell>
          <cell r="R35" t="str">
            <v>L8</v>
          </cell>
          <cell r="S35" t="str">
            <v>LT</v>
          </cell>
          <cell r="T35">
            <v>35</v>
          </cell>
          <cell r="U35">
            <v>0</v>
          </cell>
          <cell r="V35">
            <v>0</v>
          </cell>
          <cell r="W35">
            <v>0</v>
          </cell>
        </row>
        <row r="36">
          <cell r="Q36" t="str">
            <v>L8LB36</v>
          </cell>
          <cell r="R36" t="str">
            <v>L8</v>
          </cell>
          <cell r="S36" t="str">
            <v>LB</v>
          </cell>
          <cell r="T36">
            <v>36</v>
          </cell>
          <cell r="U36">
            <v>0</v>
          </cell>
          <cell r="V36">
            <v>0</v>
          </cell>
          <cell r="W36">
            <v>0</v>
          </cell>
        </row>
        <row r="37">
          <cell r="Q37" t="str">
            <v>L8LF36</v>
          </cell>
          <cell r="R37" t="str">
            <v>L8</v>
          </cell>
          <cell r="S37" t="str">
            <v>LF</v>
          </cell>
          <cell r="T37">
            <v>36</v>
          </cell>
          <cell r="U37">
            <v>0</v>
          </cell>
          <cell r="V37">
            <v>0</v>
          </cell>
          <cell r="W37">
            <v>0</v>
          </cell>
        </row>
        <row r="38">
          <cell r="Q38" t="str">
            <v>L8LS36</v>
          </cell>
          <cell r="R38" t="str">
            <v>L8</v>
          </cell>
          <cell r="S38" t="str">
            <v>LS</v>
          </cell>
          <cell r="T38">
            <v>36</v>
          </cell>
          <cell r="U38">
            <v>0</v>
          </cell>
          <cell r="V38">
            <v>0</v>
          </cell>
          <cell r="W38">
            <v>0</v>
          </cell>
        </row>
        <row r="39">
          <cell r="Q39" t="str">
            <v>L8LSb36</v>
          </cell>
          <cell r="R39" t="str">
            <v>L8</v>
          </cell>
          <cell r="S39" t="str">
            <v>LSb</v>
          </cell>
          <cell r="T39">
            <v>36</v>
          </cell>
          <cell r="U39">
            <v>0</v>
          </cell>
          <cell r="V39">
            <v>0</v>
          </cell>
          <cell r="W39">
            <v>0</v>
          </cell>
        </row>
        <row r="40">
          <cell r="Q40" t="str">
            <v>L8LT36</v>
          </cell>
          <cell r="R40" t="str">
            <v>L8</v>
          </cell>
          <cell r="S40" t="str">
            <v>LT</v>
          </cell>
          <cell r="T40">
            <v>36</v>
          </cell>
          <cell r="U40">
            <v>0</v>
          </cell>
          <cell r="V40">
            <v>0</v>
          </cell>
          <cell r="W40">
            <v>0</v>
          </cell>
        </row>
        <row r="41">
          <cell r="Q41" t="str">
            <v>L8LB37</v>
          </cell>
          <cell r="R41" t="str">
            <v>L8</v>
          </cell>
          <cell r="S41" t="str">
            <v>LB</v>
          </cell>
          <cell r="T41">
            <v>37</v>
          </cell>
          <cell r="U41">
            <v>0</v>
          </cell>
          <cell r="V41">
            <v>0</v>
          </cell>
          <cell r="W41">
            <v>0</v>
          </cell>
        </row>
        <row r="42">
          <cell r="Q42" t="str">
            <v>L8LF37</v>
          </cell>
          <cell r="R42" t="str">
            <v>L8</v>
          </cell>
          <cell r="S42" t="str">
            <v>LF</v>
          </cell>
          <cell r="T42">
            <v>37</v>
          </cell>
          <cell r="U42">
            <v>0</v>
          </cell>
          <cell r="V42">
            <v>0</v>
          </cell>
          <cell r="W42">
            <v>0</v>
          </cell>
        </row>
        <row r="43">
          <cell r="Q43" t="str">
            <v>L8LS37</v>
          </cell>
          <cell r="R43" t="str">
            <v>L8</v>
          </cell>
          <cell r="S43" t="str">
            <v>LS</v>
          </cell>
          <cell r="T43">
            <v>37</v>
          </cell>
          <cell r="U43">
            <v>0</v>
          </cell>
          <cell r="V43">
            <v>0</v>
          </cell>
          <cell r="W43">
            <v>0</v>
          </cell>
        </row>
        <row r="44">
          <cell r="Q44" t="str">
            <v>L8LSb37</v>
          </cell>
          <cell r="R44" t="str">
            <v>L8</v>
          </cell>
          <cell r="S44" t="str">
            <v>LSb</v>
          </cell>
          <cell r="T44">
            <v>37</v>
          </cell>
          <cell r="U44">
            <v>0</v>
          </cell>
          <cell r="V44">
            <v>0</v>
          </cell>
          <cell r="W44">
            <v>0</v>
          </cell>
        </row>
        <row r="45">
          <cell r="Q45" t="str">
            <v>L8LT37</v>
          </cell>
          <cell r="R45" t="str">
            <v>L8</v>
          </cell>
          <cell r="S45" t="str">
            <v>LT</v>
          </cell>
          <cell r="T45">
            <v>37</v>
          </cell>
          <cell r="U45">
            <v>0</v>
          </cell>
          <cell r="V45">
            <v>0</v>
          </cell>
          <cell r="W45">
            <v>0</v>
          </cell>
        </row>
        <row r="46">
          <cell r="Q46" t="str">
            <v>L8LB45</v>
          </cell>
          <cell r="R46" t="str">
            <v>L8</v>
          </cell>
          <cell r="S46" t="str">
            <v>LB</v>
          </cell>
          <cell r="T46">
            <v>45</v>
          </cell>
          <cell r="U46">
            <v>0</v>
          </cell>
          <cell r="V46">
            <v>0</v>
          </cell>
          <cell r="W46">
            <v>0</v>
          </cell>
        </row>
        <row r="47">
          <cell r="Q47" t="str">
            <v>L8LF45</v>
          </cell>
          <cell r="R47" t="str">
            <v>L8</v>
          </cell>
          <cell r="S47" t="str">
            <v>LF</v>
          </cell>
          <cell r="T47">
            <v>45</v>
          </cell>
          <cell r="U47">
            <v>0</v>
          </cell>
          <cell r="V47">
            <v>0</v>
          </cell>
          <cell r="W47">
            <v>0</v>
          </cell>
        </row>
        <row r="48">
          <cell r="Q48" t="str">
            <v>L8LS45</v>
          </cell>
          <cell r="R48" t="str">
            <v>L8</v>
          </cell>
          <cell r="S48" t="str">
            <v>LS</v>
          </cell>
          <cell r="T48">
            <v>45</v>
          </cell>
          <cell r="U48">
            <v>0</v>
          </cell>
          <cell r="V48">
            <v>0</v>
          </cell>
          <cell r="W48">
            <v>0</v>
          </cell>
        </row>
        <row r="49">
          <cell r="Q49" t="str">
            <v>L8LSb45</v>
          </cell>
          <cell r="R49" t="str">
            <v>L8</v>
          </cell>
          <cell r="S49" t="str">
            <v>LSb</v>
          </cell>
          <cell r="T49">
            <v>45</v>
          </cell>
          <cell r="U49">
            <v>0</v>
          </cell>
          <cell r="V49">
            <v>0</v>
          </cell>
          <cell r="W49">
            <v>0</v>
          </cell>
        </row>
        <row r="50">
          <cell r="Q50" t="str">
            <v>L8LT45</v>
          </cell>
          <cell r="R50" t="str">
            <v>L8</v>
          </cell>
          <cell r="S50" t="str">
            <v>LT</v>
          </cell>
          <cell r="T50">
            <v>45</v>
          </cell>
          <cell r="U50">
            <v>0</v>
          </cell>
          <cell r="V50">
            <v>0</v>
          </cell>
          <cell r="W50">
            <v>0</v>
          </cell>
        </row>
        <row r="51">
          <cell r="Q51" t="str">
            <v>L8LB46</v>
          </cell>
          <cell r="R51" t="str">
            <v>L8</v>
          </cell>
          <cell r="S51" t="str">
            <v>LB</v>
          </cell>
          <cell r="T51">
            <v>46</v>
          </cell>
          <cell r="U51">
            <v>0</v>
          </cell>
          <cell r="V51">
            <v>0</v>
          </cell>
          <cell r="W51">
            <v>0</v>
          </cell>
        </row>
        <row r="52">
          <cell r="Q52" t="str">
            <v>L8LF46</v>
          </cell>
          <cell r="R52" t="str">
            <v>L8</v>
          </cell>
          <cell r="S52" t="str">
            <v>LF</v>
          </cell>
          <cell r="T52">
            <v>46</v>
          </cell>
          <cell r="U52">
            <v>0</v>
          </cell>
          <cell r="V52">
            <v>0</v>
          </cell>
          <cell r="W52">
            <v>0</v>
          </cell>
        </row>
        <row r="53">
          <cell r="Q53" t="str">
            <v>L8LS46</v>
          </cell>
          <cell r="R53" t="str">
            <v>L8</v>
          </cell>
          <cell r="S53" t="str">
            <v>LS</v>
          </cell>
          <cell r="T53">
            <v>46</v>
          </cell>
          <cell r="U53">
            <v>0</v>
          </cell>
          <cell r="V53">
            <v>0</v>
          </cell>
          <cell r="W53">
            <v>0</v>
          </cell>
        </row>
        <row r="54">
          <cell r="Q54" t="str">
            <v>L8LSb46</v>
          </cell>
          <cell r="R54" t="str">
            <v>L8</v>
          </cell>
          <cell r="S54" t="str">
            <v>LSb</v>
          </cell>
          <cell r="T54">
            <v>46</v>
          </cell>
          <cell r="U54">
            <v>0</v>
          </cell>
          <cell r="V54">
            <v>0</v>
          </cell>
          <cell r="W54">
            <v>0</v>
          </cell>
        </row>
        <row r="55">
          <cell r="Q55" t="str">
            <v>L8LT46</v>
          </cell>
          <cell r="R55" t="str">
            <v>L8</v>
          </cell>
          <cell r="S55" t="str">
            <v>LT</v>
          </cell>
          <cell r="T55">
            <v>46</v>
          </cell>
          <cell r="U55">
            <v>0</v>
          </cell>
          <cell r="V55">
            <v>0</v>
          </cell>
          <cell r="W55">
            <v>0</v>
          </cell>
        </row>
        <row r="56">
          <cell r="Q56" t="str">
            <v>L8LB50</v>
          </cell>
          <cell r="R56" t="str">
            <v>L8</v>
          </cell>
          <cell r="S56" t="str">
            <v>LB</v>
          </cell>
          <cell r="T56">
            <v>50</v>
          </cell>
          <cell r="U56">
            <v>200</v>
          </cell>
          <cell r="V56">
            <v>200</v>
          </cell>
          <cell r="W56">
            <v>200</v>
          </cell>
        </row>
        <row r="57">
          <cell r="Q57" t="str">
            <v>L8LF50</v>
          </cell>
          <cell r="R57" t="str">
            <v>L8</v>
          </cell>
          <cell r="S57" t="str">
            <v>LF</v>
          </cell>
          <cell r="T57">
            <v>50</v>
          </cell>
          <cell r="U57">
            <v>200</v>
          </cell>
          <cell r="V57">
            <v>200</v>
          </cell>
          <cell r="W57">
            <v>200</v>
          </cell>
        </row>
        <row r="58">
          <cell r="Q58" t="str">
            <v>L8LS50</v>
          </cell>
          <cell r="R58" t="str">
            <v>L8</v>
          </cell>
          <cell r="S58" t="str">
            <v>LS</v>
          </cell>
          <cell r="T58">
            <v>50</v>
          </cell>
          <cell r="U58">
            <v>200</v>
          </cell>
          <cell r="V58">
            <v>200</v>
          </cell>
          <cell r="W58">
            <v>200</v>
          </cell>
        </row>
        <row r="59">
          <cell r="Q59" t="str">
            <v>L8LSb50</v>
          </cell>
          <cell r="R59" t="str">
            <v>L8</v>
          </cell>
          <cell r="S59" t="str">
            <v>LSb</v>
          </cell>
          <cell r="T59">
            <v>50</v>
          </cell>
          <cell r="U59">
            <v>200</v>
          </cell>
          <cell r="V59">
            <v>200</v>
          </cell>
          <cell r="W59">
            <v>200</v>
          </cell>
        </row>
        <row r="60">
          <cell r="Q60" t="str">
            <v>L8LT50</v>
          </cell>
          <cell r="R60" t="str">
            <v>L8</v>
          </cell>
          <cell r="S60" t="str">
            <v>LT</v>
          </cell>
          <cell r="T60">
            <v>50</v>
          </cell>
          <cell r="U60">
            <v>200</v>
          </cell>
          <cell r="V60">
            <v>200</v>
          </cell>
          <cell r="W60">
            <v>200</v>
          </cell>
        </row>
        <row r="61">
          <cell r="Q61" t="str">
            <v>L8LB51</v>
          </cell>
          <cell r="R61" t="str">
            <v>L8</v>
          </cell>
          <cell r="S61" t="str">
            <v>LB</v>
          </cell>
          <cell r="T61">
            <v>51</v>
          </cell>
          <cell r="U61">
            <v>50</v>
          </cell>
          <cell r="V61">
            <v>50</v>
          </cell>
          <cell r="W61">
            <v>100</v>
          </cell>
        </row>
        <row r="62">
          <cell r="Q62" t="str">
            <v>L8LF51</v>
          </cell>
          <cell r="R62" t="str">
            <v>L8</v>
          </cell>
          <cell r="S62" t="str">
            <v>LF</v>
          </cell>
          <cell r="T62">
            <v>51</v>
          </cell>
          <cell r="U62">
            <v>50</v>
          </cell>
          <cell r="V62">
            <v>50</v>
          </cell>
          <cell r="W62">
            <v>75</v>
          </cell>
        </row>
        <row r="63">
          <cell r="Q63" t="str">
            <v>L8LS51</v>
          </cell>
          <cell r="R63" t="str">
            <v>L8</v>
          </cell>
          <cell r="S63" t="str">
            <v>LS</v>
          </cell>
          <cell r="T63">
            <v>51</v>
          </cell>
          <cell r="U63">
            <v>50</v>
          </cell>
          <cell r="V63">
            <v>50</v>
          </cell>
          <cell r="W63">
            <v>50</v>
          </cell>
        </row>
        <row r="64">
          <cell r="Q64" t="str">
            <v>L8LSb51</v>
          </cell>
          <cell r="R64" t="str">
            <v>L8</v>
          </cell>
          <cell r="S64" t="str">
            <v>LSb</v>
          </cell>
          <cell r="T64">
            <v>51</v>
          </cell>
          <cell r="U64">
            <v>50</v>
          </cell>
          <cell r="V64">
            <v>50</v>
          </cell>
          <cell r="W64">
            <v>50</v>
          </cell>
        </row>
        <row r="65">
          <cell r="Q65" t="str">
            <v>L8LT51</v>
          </cell>
          <cell r="R65" t="str">
            <v>L8</v>
          </cell>
          <cell r="S65" t="str">
            <v>LT</v>
          </cell>
          <cell r="T65">
            <v>51</v>
          </cell>
          <cell r="U65">
            <v>50</v>
          </cell>
          <cell r="V65">
            <v>50</v>
          </cell>
          <cell r="W65">
            <v>50</v>
          </cell>
        </row>
        <row r="66">
          <cell r="Q66" t="str">
            <v>L8LB52</v>
          </cell>
          <cell r="R66" t="str">
            <v>L8</v>
          </cell>
          <cell r="S66" t="str">
            <v>LB</v>
          </cell>
          <cell r="T66">
            <v>52</v>
          </cell>
          <cell r="U66">
            <v>0</v>
          </cell>
          <cell r="V66">
            <v>0</v>
          </cell>
          <cell r="W66">
            <v>0</v>
          </cell>
        </row>
        <row r="67">
          <cell r="Q67" t="str">
            <v>L8LF52</v>
          </cell>
          <cell r="R67" t="str">
            <v>L8</v>
          </cell>
          <cell r="S67" t="str">
            <v>LF</v>
          </cell>
          <cell r="T67">
            <v>52</v>
          </cell>
          <cell r="U67">
            <v>0</v>
          </cell>
          <cell r="V67">
            <v>0</v>
          </cell>
          <cell r="W67">
            <v>0</v>
          </cell>
        </row>
        <row r="68">
          <cell r="Q68" t="str">
            <v>L8LS52</v>
          </cell>
          <cell r="R68" t="str">
            <v>L8</v>
          </cell>
          <cell r="S68" t="str">
            <v>LS</v>
          </cell>
          <cell r="T68">
            <v>52</v>
          </cell>
          <cell r="U68">
            <v>0</v>
          </cell>
          <cell r="V68">
            <v>0</v>
          </cell>
          <cell r="W68">
            <v>0</v>
          </cell>
        </row>
        <row r="69">
          <cell r="Q69" t="str">
            <v>L8LSb52</v>
          </cell>
          <cell r="R69" t="str">
            <v>L8</v>
          </cell>
          <cell r="S69" t="str">
            <v>LSb</v>
          </cell>
          <cell r="T69">
            <v>52</v>
          </cell>
          <cell r="U69">
            <v>0</v>
          </cell>
          <cell r="V69">
            <v>0</v>
          </cell>
          <cell r="W69">
            <v>0</v>
          </cell>
        </row>
        <row r="70">
          <cell r="Q70" t="str">
            <v>L8LT52</v>
          </cell>
          <cell r="R70" t="str">
            <v>L8</v>
          </cell>
          <cell r="S70" t="str">
            <v>LT</v>
          </cell>
          <cell r="T70">
            <v>52</v>
          </cell>
          <cell r="U70">
            <v>0</v>
          </cell>
          <cell r="V70">
            <v>0</v>
          </cell>
          <cell r="W70">
            <v>0</v>
          </cell>
        </row>
        <row r="71">
          <cell r="Q71" t="str">
            <v>L8LB53</v>
          </cell>
          <cell r="R71" t="str">
            <v>L8</v>
          </cell>
          <cell r="S71" t="str">
            <v>LB</v>
          </cell>
          <cell r="T71">
            <v>53</v>
          </cell>
          <cell r="U71">
            <v>200</v>
          </cell>
          <cell r="V71">
            <v>200</v>
          </cell>
          <cell r="W71">
            <v>200</v>
          </cell>
        </row>
        <row r="72">
          <cell r="Q72" t="str">
            <v>L8LF53</v>
          </cell>
          <cell r="R72" t="str">
            <v>L8</v>
          </cell>
          <cell r="S72" t="str">
            <v>LF</v>
          </cell>
          <cell r="T72">
            <v>53</v>
          </cell>
          <cell r="U72">
            <v>200</v>
          </cell>
          <cell r="V72">
            <v>200</v>
          </cell>
          <cell r="W72">
            <v>200</v>
          </cell>
        </row>
        <row r="73">
          <cell r="Q73" t="str">
            <v>L8LS53</v>
          </cell>
          <cell r="R73" t="str">
            <v>L8</v>
          </cell>
          <cell r="S73" t="str">
            <v>LS</v>
          </cell>
          <cell r="T73">
            <v>53</v>
          </cell>
          <cell r="U73">
            <v>200</v>
          </cell>
          <cell r="V73">
            <v>200</v>
          </cell>
          <cell r="W73">
            <v>200</v>
          </cell>
        </row>
        <row r="74">
          <cell r="Q74" t="str">
            <v>L8LSb53</v>
          </cell>
          <cell r="R74" t="str">
            <v>L8</v>
          </cell>
          <cell r="S74" t="str">
            <v>LSb</v>
          </cell>
          <cell r="T74">
            <v>53</v>
          </cell>
          <cell r="U74">
            <v>200</v>
          </cell>
          <cell r="V74">
            <v>200</v>
          </cell>
          <cell r="W74">
            <v>200</v>
          </cell>
        </row>
        <row r="75">
          <cell r="Q75" t="str">
            <v>L8LT53</v>
          </cell>
          <cell r="R75" t="str">
            <v>L8</v>
          </cell>
          <cell r="S75" t="str">
            <v>LT</v>
          </cell>
          <cell r="T75">
            <v>53</v>
          </cell>
          <cell r="U75">
            <v>200</v>
          </cell>
          <cell r="V75">
            <v>200</v>
          </cell>
          <cell r="W75">
            <v>200</v>
          </cell>
        </row>
        <row r="76">
          <cell r="Q76" t="str">
            <v>L8LB54</v>
          </cell>
          <cell r="R76" t="str">
            <v>L8</v>
          </cell>
          <cell r="S76" t="str">
            <v>LB</v>
          </cell>
          <cell r="T76">
            <v>54</v>
          </cell>
          <cell r="U76">
            <v>0</v>
          </cell>
          <cell r="V76">
            <v>0</v>
          </cell>
          <cell r="W76">
            <v>0</v>
          </cell>
        </row>
        <row r="77">
          <cell r="Q77" t="str">
            <v>L8LF54</v>
          </cell>
          <cell r="R77" t="str">
            <v>L8</v>
          </cell>
          <cell r="S77" t="str">
            <v>LF</v>
          </cell>
          <cell r="T77">
            <v>54</v>
          </cell>
          <cell r="U77">
            <v>0</v>
          </cell>
          <cell r="V77">
            <v>0</v>
          </cell>
          <cell r="W77">
            <v>0</v>
          </cell>
        </row>
        <row r="78">
          <cell r="Q78" t="str">
            <v>L8LS54</v>
          </cell>
          <cell r="R78" t="str">
            <v>L8</v>
          </cell>
          <cell r="S78" t="str">
            <v>LS</v>
          </cell>
          <cell r="T78">
            <v>54</v>
          </cell>
          <cell r="U78">
            <v>0</v>
          </cell>
          <cell r="V78">
            <v>0</v>
          </cell>
          <cell r="W78">
            <v>0</v>
          </cell>
        </row>
        <row r="79">
          <cell r="Q79" t="str">
            <v>L8LSb54</v>
          </cell>
          <cell r="R79" t="str">
            <v>L8</v>
          </cell>
          <cell r="S79" t="str">
            <v>LSb</v>
          </cell>
          <cell r="T79">
            <v>54</v>
          </cell>
          <cell r="U79">
            <v>0</v>
          </cell>
          <cell r="V79">
            <v>0</v>
          </cell>
          <cell r="W79">
            <v>0</v>
          </cell>
        </row>
        <row r="80">
          <cell r="Q80" t="str">
            <v>L8LT54</v>
          </cell>
          <cell r="R80" t="str">
            <v>L8</v>
          </cell>
          <cell r="S80" t="str">
            <v>LT</v>
          </cell>
          <cell r="T80">
            <v>54</v>
          </cell>
          <cell r="U80">
            <v>0</v>
          </cell>
          <cell r="V80">
            <v>0</v>
          </cell>
          <cell r="W80">
            <v>0</v>
          </cell>
        </row>
        <row r="81">
          <cell r="Q81" t="str">
            <v>L8LS57</v>
          </cell>
          <cell r="R81" t="str">
            <v>L8</v>
          </cell>
          <cell r="S81" t="str">
            <v>LS</v>
          </cell>
          <cell r="T81">
            <v>57</v>
          </cell>
          <cell r="U81">
            <v>200</v>
          </cell>
          <cell r="V81">
            <v>200</v>
          </cell>
          <cell r="W81">
            <v>200</v>
          </cell>
        </row>
        <row r="82">
          <cell r="Q82" t="str">
            <v>L8LSb57</v>
          </cell>
          <cell r="R82" t="str">
            <v>L8</v>
          </cell>
          <cell r="S82" t="str">
            <v>LSb</v>
          </cell>
          <cell r="T82">
            <v>57</v>
          </cell>
          <cell r="U82">
            <v>200</v>
          </cell>
          <cell r="V82">
            <v>200</v>
          </cell>
          <cell r="W82">
            <v>200</v>
          </cell>
        </row>
        <row r="83">
          <cell r="Q83" t="str">
            <v>L8LS58</v>
          </cell>
          <cell r="R83" t="str">
            <v>L8</v>
          </cell>
          <cell r="S83" t="str">
            <v>LS</v>
          </cell>
          <cell r="T83">
            <v>58</v>
          </cell>
          <cell r="U83">
            <v>200</v>
          </cell>
          <cell r="V83">
            <v>200</v>
          </cell>
          <cell r="W83">
            <v>200</v>
          </cell>
        </row>
        <row r="84">
          <cell r="Q84" t="str">
            <v>L8LSb58</v>
          </cell>
          <cell r="R84" t="str">
            <v>L8</v>
          </cell>
          <cell r="S84" t="str">
            <v>LSb</v>
          </cell>
          <cell r="T84">
            <v>58</v>
          </cell>
          <cell r="U84">
            <v>200</v>
          </cell>
          <cell r="V84">
            <v>200</v>
          </cell>
          <cell r="W84">
            <v>200</v>
          </cell>
        </row>
        <row r="85">
          <cell r="Q85" t="str">
            <v>L8LS59</v>
          </cell>
          <cell r="R85" t="str">
            <v>L8</v>
          </cell>
          <cell r="S85" t="str">
            <v>LS</v>
          </cell>
          <cell r="T85">
            <v>59</v>
          </cell>
          <cell r="U85">
            <v>200</v>
          </cell>
          <cell r="V85">
            <v>200</v>
          </cell>
          <cell r="W85">
            <v>200</v>
          </cell>
        </row>
        <row r="86">
          <cell r="Q86" t="str">
            <v>L8LSb59</v>
          </cell>
          <cell r="R86" t="str">
            <v>L8</v>
          </cell>
          <cell r="S86" t="str">
            <v>LSb</v>
          </cell>
          <cell r="T86">
            <v>59</v>
          </cell>
          <cell r="U86">
            <v>200</v>
          </cell>
          <cell r="V86">
            <v>200</v>
          </cell>
          <cell r="W86">
            <v>200</v>
          </cell>
        </row>
        <row r="87">
          <cell r="Q87" t="str">
            <v>L8LB61</v>
          </cell>
          <cell r="R87" t="str">
            <v>L8</v>
          </cell>
          <cell r="S87" t="str">
            <v>LB</v>
          </cell>
          <cell r="T87">
            <v>61</v>
          </cell>
          <cell r="U87">
            <v>0</v>
          </cell>
          <cell r="V87">
            <v>0</v>
          </cell>
          <cell r="W87">
            <v>0</v>
          </cell>
        </row>
        <row r="88">
          <cell r="Q88" t="str">
            <v>L8LF61</v>
          </cell>
          <cell r="R88" t="str">
            <v>L8</v>
          </cell>
          <cell r="S88" t="str">
            <v>LF</v>
          </cell>
          <cell r="T88">
            <v>61</v>
          </cell>
          <cell r="U88">
            <v>0</v>
          </cell>
          <cell r="V88">
            <v>0</v>
          </cell>
          <cell r="W88">
            <v>0</v>
          </cell>
        </row>
        <row r="89">
          <cell r="Q89" t="str">
            <v>L8LS61</v>
          </cell>
          <cell r="R89" t="str">
            <v>L8</v>
          </cell>
          <cell r="S89" t="str">
            <v>LS</v>
          </cell>
          <cell r="T89">
            <v>61</v>
          </cell>
          <cell r="U89">
            <v>0</v>
          </cell>
          <cell r="V89">
            <v>0</v>
          </cell>
          <cell r="W89">
            <v>0</v>
          </cell>
        </row>
        <row r="90">
          <cell r="Q90" t="str">
            <v>L8LSb61</v>
          </cell>
          <cell r="R90" t="str">
            <v>L8</v>
          </cell>
          <cell r="S90" t="str">
            <v>LSb</v>
          </cell>
          <cell r="T90">
            <v>61</v>
          </cell>
          <cell r="U90">
            <v>0</v>
          </cell>
          <cell r="V90">
            <v>0</v>
          </cell>
          <cell r="W90">
            <v>0</v>
          </cell>
        </row>
        <row r="91">
          <cell r="Q91" t="str">
            <v>L8LT61</v>
          </cell>
          <cell r="R91" t="str">
            <v>L8</v>
          </cell>
          <cell r="S91" t="str">
            <v>LT</v>
          </cell>
          <cell r="T91">
            <v>61</v>
          </cell>
          <cell r="U91">
            <v>0</v>
          </cell>
          <cell r="V91">
            <v>0</v>
          </cell>
          <cell r="W91">
            <v>0</v>
          </cell>
        </row>
        <row r="92">
          <cell r="Q92" t="str">
            <v>L8LS62</v>
          </cell>
          <cell r="R92" t="str">
            <v>L8</v>
          </cell>
          <cell r="S92" t="str">
            <v>LS</v>
          </cell>
          <cell r="T92">
            <v>62</v>
          </cell>
          <cell r="U92">
            <v>200</v>
          </cell>
          <cell r="V92">
            <v>200</v>
          </cell>
          <cell r="W92">
            <v>200</v>
          </cell>
        </row>
        <row r="93">
          <cell r="Q93" t="str">
            <v>L8LSb62</v>
          </cell>
          <cell r="R93" t="str">
            <v>L8</v>
          </cell>
          <cell r="S93" t="str">
            <v>LSb</v>
          </cell>
          <cell r="T93">
            <v>62</v>
          </cell>
          <cell r="U93">
            <v>200</v>
          </cell>
          <cell r="V93">
            <v>200</v>
          </cell>
          <cell r="W93">
            <v>200</v>
          </cell>
        </row>
        <row r="94">
          <cell r="Q94" t="str">
            <v>L8LS63</v>
          </cell>
          <cell r="R94" t="str">
            <v>L8</v>
          </cell>
          <cell r="S94" t="str">
            <v>LS</v>
          </cell>
          <cell r="T94">
            <v>63</v>
          </cell>
          <cell r="U94">
            <v>200</v>
          </cell>
          <cell r="V94">
            <v>200</v>
          </cell>
          <cell r="W94">
            <v>200</v>
          </cell>
        </row>
        <row r="95">
          <cell r="Q95" t="str">
            <v>L8LSb63</v>
          </cell>
          <cell r="R95" t="str">
            <v>L8</v>
          </cell>
          <cell r="S95" t="str">
            <v>LSb</v>
          </cell>
          <cell r="T95">
            <v>63</v>
          </cell>
          <cell r="U95">
            <v>200</v>
          </cell>
          <cell r="V95">
            <v>200</v>
          </cell>
          <cell r="W95">
            <v>200</v>
          </cell>
        </row>
        <row r="96">
          <cell r="Q96" t="str">
            <v>L8LS65</v>
          </cell>
          <cell r="R96" t="str">
            <v>L8</v>
          </cell>
          <cell r="S96" t="str">
            <v>LS</v>
          </cell>
          <cell r="T96">
            <v>65</v>
          </cell>
          <cell r="U96">
            <v>200</v>
          </cell>
          <cell r="V96">
            <v>200</v>
          </cell>
          <cell r="W96">
            <v>200</v>
          </cell>
        </row>
        <row r="97">
          <cell r="Q97" t="str">
            <v>L8LSb65</v>
          </cell>
          <cell r="R97" t="str">
            <v>L8</v>
          </cell>
          <cell r="S97" t="str">
            <v>LSb</v>
          </cell>
          <cell r="T97">
            <v>65</v>
          </cell>
          <cell r="U97">
            <v>200</v>
          </cell>
          <cell r="V97">
            <v>200</v>
          </cell>
          <cell r="W97">
            <v>200</v>
          </cell>
        </row>
        <row r="98">
          <cell r="Q98" t="str">
            <v>L8LS66</v>
          </cell>
          <cell r="R98" t="str">
            <v>L8</v>
          </cell>
          <cell r="S98" t="str">
            <v>LS</v>
          </cell>
          <cell r="T98">
            <v>66</v>
          </cell>
          <cell r="U98">
            <v>200</v>
          </cell>
          <cell r="V98">
            <v>200</v>
          </cell>
          <cell r="W98">
            <v>200</v>
          </cell>
        </row>
        <row r="99">
          <cell r="Q99" t="str">
            <v>L8LSb66</v>
          </cell>
          <cell r="R99" t="str">
            <v>L8</v>
          </cell>
          <cell r="S99" t="str">
            <v>LSb</v>
          </cell>
          <cell r="T99">
            <v>66</v>
          </cell>
          <cell r="U99">
            <v>200</v>
          </cell>
          <cell r="V99">
            <v>200</v>
          </cell>
          <cell r="W99">
            <v>200</v>
          </cell>
        </row>
        <row r="100">
          <cell r="Q100" t="str">
            <v>L8LS67</v>
          </cell>
          <cell r="R100" t="str">
            <v>L8</v>
          </cell>
          <cell r="S100" t="str">
            <v>LS</v>
          </cell>
          <cell r="T100">
            <v>67</v>
          </cell>
          <cell r="U100">
            <v>200</v>
          </cell>
          <cell r="V100">
            <v>200</v>
          </cell>
          <cell r="W100">
            <v>200</v>
          </cell>
        </row>
        <row r="101">
          <cell r="Q101" t="str">
            <v>L8LSb67</v>
          </cell>
          <cell r="R101" t="str">
            <v>L8</v>
          </cell>
          <cell r="S101" t="str">
            <v>LSb</v>
          </cell>
          <cell r="T101">
            <v>67</v>
          </cell>
          <cell r="U101">
            <v>200</v>
          </cell>
          <cell r="V101">
            <v>200</v>
          </cell>
          <cell r="W101">
            <v>200</v>
          </cell>
        </row>
        <row r="102">
          <cell r="Q102" t="str">
            <v>L8LB68</v>
          </cell>
          <cell r="R102" t="str">
            <v>L8</v>
          </cell>
          <cell r="S102" t="str">
            <v>LB</v>
          </cell>
          <cell r="T102">
            <v>68</v>
          </cell>
          <cell r="U102">
            <v>200</v>
          </cell>
          <cell r="V102">
            <v>200</v>
          </cell>
          <cell r="W102">
            <v>200</v>
          </cell>
        </row>
        <row r="103">
          <cell r="Q103" t="str">
            <v>L8LF68</v>
          </cell>
          <cell r="R103" t="str">
            <v>L8</v>
          </cell>
          <cell r="S103" t="str">
            <v>LF</v>
          </cell>
          <cell r="T103">
            <v>68</v>
          </cell>
          <cell r="U103">
            <v>200</v>
          </cell>
          <cell r="V103">
            <v>200</v>
          </cell>
          <cell r="W103">
            <v>200</v>
          </cell>
        </row>
        <row r="104">
          <cell r="Q104" t="str">
            <v>L8LS68</v>
          </cell>
          <cell r="R104" t="str">
            <v>L8</v>
          </cell>
          <cell r="S104" t="str">
            <v>LS</v>
          </cell>
          <cell r="T104">
            <v>68</v>
          </cell>
          <cell r="U104">
            <v>200</v>
          </cell>
          <cell r="V104">
            <v>200</v>
          </cell>
          <cell r="W104">
            <v>200</v>
          </cell>
        </row>
        <row r="105">
          <cell r="Q105" t="str">
            <v>L8LSb68</v>
          </cell>
          <cell r="R105" t="str">
            <v>L8</v>
          </cell>
          <cell r="S105" t="str">
            <v>LSb</v>
          </cell>
          <cell r="T105">
            <v>68</v>
          </cell>
          <cell r="U105">
            <v>200</v>
          </cell>
          <cell r="V105">
            <v>200</v>
          </cell>
          <cell r="W105">
            <v>200</v>
          </cell>
        </row>
        <row r="106">
          <cell r="Q106" t="str">
            <v>L8LT68</v>
          </cell>
          <cell r="R106" t="str">
            <v>L8</v>
          </cell>
          <cell r="S106" t="str">
            <v>LT</v>
          </cell>
          <cell r="T106">
            <v>68</v>
          </cell>
          <cell r="U106">
            <v>200</v>
          </cell>
          <cell r="V106">
            <v>200</v>
          </cell>
          <cell r="W106">
            <v>200</v>
          </cell>
        </row>
        <row r="107">
          <cell r="Q107" t="str">
            <v>L8LB77</v>
          </cell>
          <cell r="R107" t="str">
            <v>L8</v>
          </cell>
          <cell r="S107" t="str">
            <v>LB</v>
          </cell>
          <cell r="T107">
            <v>77</v>
          </cell>
          <cell r="U107">
            <v>0</v>
          </cell>
          <cell r="V107">
            <v>0</v>
          </cell>
          <cell r="W107">
            <v>0</v>
          </cell>
        </row>
        <row r="108">
          <cell r="Q108" t="str">
            <v>L8LF77</v>
          </cell>
          <cell r="R108" t="str">
            <v>L8</v>
          </cell>
          <cell r="S108" t="str">
            <v>LF</v>
          </cell>
          <cell r="T108">
            <v>77</v>
          </cell>
          <cell r="U108">
            <v>0</v>
          </cell>
          <cell r="V108">
            <v>0</v>
          </cell>
          <cell r="W108">
            <v>0</v>
          </cell>
        </row>
        <row r="109">
          <cell r="Q109" t="str">
            <v>L8LS77</v>
          </cell>
          <cell r="R109" t="str">
            <v>L8</v>
          </cell>
          <cell r="S109" t="str">
            <v>LS</v>
          </cell>
          <cell r="T109">
            <v>77</v>
          </cell>
          <cell r="U109">
            <v>0</v>
          </cell>
          <cell r="V109">
            <v>0</v>
          </cell>
          <cell r="W109">
            <v>0</v>
          </cell>
        </row>
        <row r="110">
          <cell r="Q110" t="str">
            <v>L8LSb77</v>
          </cell>
          <cell r="R110" t="str">
            <v>L8</v>
          </cell>
          <cell r="S110" t="str">
            <v>LSb</v>
          </cell>
          <cell r="T110">
            <v>77</v>
          </cell>
          <cell r="U110">
            <v>0</v>
          </cell>
          <cell r="V110">
            <v>0</v>
          </cell>
          <cell r="W110">
            <v>0</v>
          </cell>
        </row>
        <row r="111">
          <cell r="Q111" t="str">
            <v>L8LT77</v>
          </cell>
          <cell r="R111" t="str">
            <v>L8</v>
          </cell>
          <cell r="S111" t="str">
            <v>LT</v>
          </cell>
          <cell r="T111">
            <v>77</v>
          </cell>
          <cell r="U111">
            <v>0</v>
          </cell>
          <cell r="V111">
            <v>0</v>
          </cell>
          <cell r="W111">
            <v>0</v>
          </cell>
        </row>
        <row r="112">
          <cell r="Q112" t="str">
            <v>L8LB80</v>
          </cell>
          <cell r="R112" t="str">
            <v>L8</v>
          </cell>
          <cell r="S112" t="str">
            <v>LB</v>
          </cell>
          <cell r="T112">
            <v>80</v>
          </cell>
          <cell r="U112">
            <v>0</v>
          </cell>
          <cell r="V112">
            <v>0</v>
          </cell>
          <cell r="W112">
            <v>0</v>
          </cell>
        </row>
        <row r="113">
          <cell r="Q113" t="str">
            <v>L8LF80</v>
          </cell>
          <cell r="R113" t="str">
            <v>L8</v>
          </cell>
          <cell r="S113" t="str">
            <v>LF</v>
          </cell>
          <cell r="T113">
            <v>80</v>
          </cell>
          <cell r="U113">
            <v>0</v>
          </cell>
          <cell r="V113">
            <v>0</v>
          </cell>
          <cell r="W113">
            <v>0</v>
          </cell>
        </row>
        <row r="114">
          <cell r="Q114" t="str">
            <v>L8LS80</v>
          </cell>
          <cell r="R114" t="str">
            <v>L8</v>
          </cell>
          <cell r="S114" t="str">
            <v>LS</v>
          </cell>
          <cell r="T114">
            <v>80</v>
          </cell>
          <cell r="U114">
            <v>0</v>
          </cell>
          <cell r="V114">
            <v>0</v>
          </cell>
          <cell r="W114">
            <v>0</v>
          </cell>
        </row>
        <row r="115">
          <cell r="Q115" t="str">
            <v>L8LSb80</v>
          </cell>
          <cell r="R115" t="str">
            <v>L8</v>
          </cell>
          <cell r="S115" t="str">
            <v>LSb</v>
          </cell>
          <cell r="T115">
            <v>80</v>
          </cell>
          <cell r="U115">
            <v>0</v>
          </cell>
          <cell r="V115">
            <v>0</v>
          </cell>
          <cell r="W115">
            <v>0</v>
          </cell>
        </row>
        <row r="116">
          <cell r="Q116" t="str">
            <v>L8LT80</v>
          </cell>
          <cell r="R116" t="str">
            <v>L8</v>
          </cell>
          <cell r="S116" t="str">
            <v>LT</v>
          </cell>
          <cell r="T116">
            <v>80</v>
          </cell>
          <cell r="U116">
            <v>0</v>
          </cell>
          <cell r="V116">
            <v>0</v>
          </cell>
          <cell r="W116">
            <v>0</v>
          </cell>
        </row>
        <row r="117">
          <cell r="Q117" t="str">
            <v>L8LB81</v>
          </cell>
          <cell r="R117" t="str">
            <v>L8</v>
          </cell>
          <cell r="S117" t="str">
            <v>LB</v>
          </cell>
          <cell r="T117">
            <v>81</v>
          </cell>
          <cell r="U117">
            <v>0</v>
          </cell>
          <cell r="V117">
            <v>0</v>
          </cell>
          <cell r="W117">
            <v>0</v>
          </cell>
        </row>
        <row r="118">
          <cell r="Q118" t="str">
            <v>L8LF81</v>
          </cell>
          <cell r="R118" t="str">
            <v>L8</v>
          </cell>
          <cell r="S118" t="str">
            <v>LF</v>
          </cell>
          <cell r="T118">
            <v>81</v>
          </cell>
          <cell r="U118">
            <v>0</v>
          </cell>
          <cell r="V118">
            <v>0</v>
          </cell>
          <cell r="W118">
            <v>0</v>
          </cell>
        </row>
        <row r="119">
          <cell r="Q119" t="str">
            <v>L8LS81</v>
          </cell>
          <cell r="R119" t="str">
            <v>L8</v>
          </cell>
          <cell r="S119" t="str">
            <v>LS</v>
          </cell>
          <cell r="T119">
            <v>81</v>
          </cell>
          <cell r="U119">
            <v>0</v>
          </cell>
          <cell r="V119">
            <v>0</v>
          </cell>
          <cell r="W119">
            <v>0</v>
          </cell>
        </row>
        <row r="120">
          <cell r="Q120" t="str">
            <v>L8LSb81</v>
          </cell>
          <cell r="R120" t="str">
            <v>L8</v>
          </cell>
          <cell r="S120" t="str">
            <v>LSb</v>
          </cell>
          <cell r="T120">
            <v>81</v>
          </cell>
          <cell r="U120">
            <v>0</v>
          </cell>
          <cell r="V120">
            <v>0</v>
          </cell>
          <cell r="W120">
            <v>0</v>
          </cell>
        </row>
        <row r="121">
          <cell r="Q121" t="str">
            <v>L8LT81</v>
          </cell>
          <cell r="R121" t="str">
            <v>L8</v>
          </cell>
          <cell r="S121" t="str">
            <v>LT</v>
          </cell>
          <cell r="T121">
            <v>81</v>
          </cell>
          <cell r="U121">
            <v>0</v>
          </cell>
          <cell r="V121">
            <v>0</v>
          </cell>
          <cell r="W121">
            <v>0</v>
          </cell>
        </row>
        <row r="122">
          <cell r="Q122" t="str">
            <v>L8LB86</v>
          </cell>
          <cell r="R122" t="str">
            <v>L8</v>
          </cell>
          <cell r="S122" t="str">
            <v>LB</v>
          </cell>
          <cell r="T122">
            <v>86</v>
          </cell>
          <cell r="U122">
            <v>0</v>
          </cell>
          <cell r="V122">
            <v>0</v>
          </cell>
          <cell r="W122">
            <v>0</v>
          </cell>
        </row>
        <row r="123">
          <cell r="Q123" t="str">
            <v>L8LF86</v>
          </cell>
          <cell r="R123" t="str">
            <v>L8</v>
          </cell>
          <cell r="S123" t="str">
            <v>LF</v>
          </cell>
          <cell r="T123">
            <v>86</v>
          </cell>
          <cell r="U123">
            <v>0</v>
          </cell>
          <cell r="V123">
            <v>0</v>
          </cell>
          <cell r="W123">
            <v>0</v>
          </cell>
        </row>
        <row r="124">
          <cell r="Q124" t="str">
            <v>L8LS86</v>
          </cell>
          <cell r="R124" t="str">
            <v>L8</v>
          </cell>
          <cell r="S124" t="str">
            <v>LS</v>
          </cell>
          <cell r="T124">
            <v>86</v>
          </cell>
          <cell r="U124">
            <v>0</v>
          </cell>
          <cell r="V124">
            <v>0</v>
          </cell>
          <cell r="W124">
            <v>0</v>
          </cell>
        </row>
        <row r="125">
          <cell r="Q125" t="str">
            <v>L8LSb86</v>
          </cell>
          <cell r="R125" t="str">
            <v>L8</v>
          </cell>
          <cell r="S125" t="str">
            <v>LSb</v>
          </cell>
          <cell r="T125">
            <v>86</v>
          </cell>
          <cell r="U125">
            <v>0</v>
          </cell>
          <cell r="V125">
            <v>0</v>
          </cell>
          <cell r="W125">
            <v>0</v>
          </cell>
        </row>
        <row r="126">
          <cell r="Q126" t="str">
            <v>L8LT86</v>
          </cell>
          <cell r="R126" t="str">
            <v>L8</v>
          </cell>
          <cell r="S126" t="str">
            <v>LT</v>
          </cell>
          <cell r="T126">
            <v>86</v>
          </cell>
          <cell r="U126">
            <v>0</v>
          </cell>
          <cell r="V126">
            <v>0</v>
          </cell>
          <cell r="W126">
            <v>0</v>
          </cell>
        </row>
        <row r="127">
          <cell r="Q127" t="str">
            <v>L8LB87</v>
          </cell>
          <cell r="R127" t="str">
            <v>L8</v>
          </cell>
          <cell r="S127" t="str">
            <v>LB</v>
          </cell>
          <cell r="T127">
            <v>87</v>
          </cell>
          <cell r="U127">
            <v>0</v>
          </cell>
          <cell r="V127">
            <v>0</v>
          </cell>
          <cell r="W127">
            <v>0</v>
          </cell>
        </row>
        <row r="128">
          <cell r="Q128" t="str">
            <v>L8LF87</v>
          </cell>
          <cell r="R128" t="str">
            <v>L8</v>
          </cell>
          <cell r="S128" t="str">
            <v>LF</v>
          </cell>
          <cell r="T128">
            <v>87</v>
          </cell>
          <cell r="U128">
            <v>0</v>
          </cell>
          <cell r="V128">
            <v>0</v>
          </cell>
          <cell r="W128">
            <v>0</v>
          </cell>
        </row>
        <row r="129">
          <cell r="Q129" t="str">
            <v>L8LS87</v>
          </cell>
          <cell r="R129" t="str">
            <v>L8</v>
          </cell>
          <cell r="S129" t="str">
            <v>LS</v>
          </cell>
          <cell r="T129">
            <v>87</v>
          </cell>
          <cell r="U129">
            <v>0</v>
          </cell>
          <cell r="V129">
            <v>0</v>
          </cell>
          <cell r="W129">
            <v>0</v>
          </cell>
        </row>
        <row r="130">
          <cell r="Q130" t="str">
            <v>L8LSb87</v>
          </cell>
          <cell r="R130" t="str">
            <v>L8</v>
          </cell>
          <cell r="S130" t="str">
            <v>LSb</v>
          </cell>
          <cell r="T130">
            <v>87</v>
          </cell>
          <cell r="U130">
            <v>0</v>
          </cell>
          <cell r="V130">
            <v>0</v>
          </cell>
          <cell r="W130">
            <v>0</v>
          </cell>
        </row>
        <row r="131">
          <cell r="Q131" t="str">
            <v>L8LT87</v>
          </cell>
          <cell r="R131" t="str">
            <v>L8</v>
          </cell>
          <cell r="S131" t="str">
            <v>LT</v>
          </cell>
          <cell r="T131">
            <v>87</v>
          </cell>
          <cell r="U131">
            <v>0</v>
          </cell>
          <cell r="V131">
            <v>0</v>
          </cell>
          <cell r="W131">
            <v>0</v>
          </cell>
        </row>
        <row r="132">
          <cell r="Q132" t="str">
            <v>L8LB88</v>
          </cell>
          <cell r="R132" t="str">
            <v>L8</v>
          </cell>
          <cell r="S132" t="str">
            <v>LB</v>
          </cell>
          <cell r="T132">
            <v>88</v>
          </cell>
          <cell r="U132">
            <v>0</v>
          </cell>
          <cell r="V132">
            <v>0</v>
          </cell>
          <cell r="W132">
            <v>0</v>
          </cell>
        </row>
        <row r="133">
          <cell r="Q133" t="str">
            <v>L8LF88</v>
          </cell>
          <cell r="R133" t="str">
            <v>L8</v>
          </cell>
          <cell r="S133" t="str">
            <v>LF</v>
          </cell>
          <cell r="T133">
            <v>88</v>
          </cell>
          <cell r="U133">
            <v>0</v>
          </cell>
          <cell r="V133">
            <v>0</v>
          </cell>
          <cell r="W133">
            <v>0</v>
          </cell>
        </row>
        <row r="134">
          <cell r="Q134" t="str">
            <v>L8LS88</v>
          </cell>
          <cell r="R134" t="str">
            <v>L8</v>
          </cell>
          <cell r="S134" t="str">
            <v>LS</v>
          </cell>
          <cell r="T134">
            <v>88</v>
          </cell>
          <cell r="U134">
            <v>0</v>
          </cell>
          <cell r="V134">
            <v>0</v>
          </cell>
          <cell r="W134">
            <v>0</v>
          </cell>
        </row>
        <row r="135">
          <cell r="Q135" t="str">
            <v>L8LSb88</v>
          </cell>
          <cell r="R135" t="str">
            <v>L8</v>
          </cell>
          <cell r="S135" t="str">
            <v>LSb</v>
          </cell>
          <cell r="T135">
            <v>88</v>
          </cell>
          <cell r="U135">
            <v>0</v>
          </cell>
          <cell r="V135">
            <v>0</v>
          </cell>
          <cell r="W135">
            <v>0</v>
          </cell>
        </row>
        <row r="136">
          <cell r="Q136" t="str">
            <v>L8LT88</v>
          </cell>
          <cell r="R136" t="str">
            <v>L8</v>
          </cell>
          <cell r="S136" t="str">
            <v>LT</v>
          </cell>
          <cell r="T136">
            <v>88</v>
          </cell>
          <cell r="U136">
            <v>0</v>
          </cell>
          <cell r="V136">
            <v>0</v>
          </cell>
          <cell r="W136">
            <v>0</v>
          </cell>
        </row>
        <row r="137">
          <cell r="Q137" t="str">
            <v>L8LB89</v>
          </cell>
          <cell r="R137" t="str">
            <v>L8</v>
          </cell>
          <cell r="S137" t="str">
            <v>LB</v>
          </cell>
          <cell r="T137">
            <v>89</v>
          </cell>
          <cell r="U137">
            <v>0</v>
          </cell>
          <cell r="V137">
            <v>0</v>
          </cell>
          <cell r="W137">
            <v>0</v>
          </cell>
        </row>
        <row r="138">
          <cell r="Q138" t="str">
            <v>L8LF89</v>
          </cell>
          <cell r="R138" t="str">
            <v>L8</v>
          </cell>
          <cell r="S138" t="str">
            <v>LF</v>
          </cell>
          <cell r="T138">
            <v>89</v>
          </cell>
          <cell r="U138">
            <v>0</v>
          </cell>
          <cell r="V138">
            <v>0</v>
          </cell>
          <cell r="W138">
            <v>0</v>
          </cell>
        </row>
        <row r="139">
          <cell r="Q139" t="str">
            <v>L8LS89</v>
          </cell>
          <cell r="R139" t="str">
            <v>L8</v>
          </cell>
          <cell r="S139" t="str">
            <v>LS</v>
          </cell>
          <cell r="T139">
            <v>89</v>
          </cell>
          <cell r="U139">
            <v>0</v>
          </cell>
          <cell r="V139">
            <v>0</v>
          </cell>
          <cell r="W139">
            <v>0</v>
          </cell>
        </row>
        <row r="140">
          <cell r="Q140" t="str">
            <v>L8LSb89</v>
          </cell>
          <cell r="R140" t="str">
            <v>L8</v>
          </cell>
          <cell r="S140" t="str">
            <v>LSb</v>
          </cell>
          <cell r="T140">
            <v>89</v>
          </cell>
          <cell r="U140">
            <v>0</v>
          </cell>
          <cell r="V140">
            <v>0</v>
          </cell>
          <cell r="W140">
            <v>0</v>
          </cell>
        </row>
        <row r="141">
          <cell r="Q141" t="str">
            <v>L8LT89</v>
          </cell>
          <cell r="R141" t="str">
            <v>L8</v>
          </cell>
          <cell r="S141" t="str">
            <v>LT</v>
          </cell>
          <cell r="T141">
            <v>89</v>
          </cell>
          <cell r="U141">
            <v>0</v>
          </cell>
          <cell r="V141">
            <v>0</v>
          </cell>
          <cell r="W141">
            <v>0</v>
          </cell>
        </row>
        <row r="142">
          <cell r="Q142" t="str">
            <v>L8LB90</v>
          </cell>
          <cell r="R142" t="str">
            <v>L8</v>
          </cell>
          <cell r="S142" t="str">
            <v>LB</v>
          </cell>
          <cell r="T142">
            <v>90</v>
          </cell>
          <cell r="U142">
            <v>0</v>
          </cell>
          <cell r="V142">
            <v>0</v>
          </cell>
          <cell r="W142">
            <v>0</v>
          </cell>
        </row>
        <row r="143">
          <cell r="Q143" t="str">
            <v>L8LF90</v>
          </cell>
          <cell r="R143" t="str">
            <v>L8</v>
          </cell>
          <cell r="S143" t="str">
            <v>LF</v>
          </cell>
          <cell r="T143">
            <v>90</v>
          </cell>
          <cell r="U143">
            <v>0</v>
          </cell>
          <cell r="V143">
            <v>0</v>
          </cell>
          <cell r="W143">
            <v>0</v>
          </cell>
        </row>
        <row r="144">
          <cell r="Q144" t="str">
            <v>L8LS90</v>
          </cell>
          <cell r="R144" t="str">
            <v>L8</v>
          </cell>
          <cell r="S144" t="str">
            <v>LS</v>
          </cell>
          <cell r="T144">
            <v>90</v>
          </cell>
          <cell r="U144">
            <v>0</v>
          </cell>
          <cell r="V144">
            <v>0</v>
          </cell>
          <cell r="W144">
            <v>0</v>
          </cell>
        </row>
        <row r="145">
          <cell r="Q145" t="str">
            <v>L8LSb90</v>
          </cell>
          <cell r="R145" t="str">
            <v>L8</v>
          </cell>
          <cell r="S145" t="str">
            <v>LSb</v>
          </cell>
          <cell r="T145">
            <v>90</v>
          </cell>
          <cell r="U145">
            <v>0</v>
          </cell>
          <cell r="V145">
            <v>0</v>
          </cell>
          <cell r="W145">
            <v>0</v>
          </cell>
        </row>
        <row r="146">
          <cell r="Q146" t="str">
            <v>L8LT90</v>
          </cell>
          <cell r="R146" t="str">
            <v>L8</v>
          </cell>
          <cell r="S146" t="str">
            <v>LT</v>
          </cell>
          <cell r="T146">
            <v>90</v>
          </cell>
          <cell r="U146">
            <v>0</v>
          </cell>
          <cell r="V146">
            <v>0</v>
          </cell>
          <cell r="W146">
            <v>0</v>
          </cell>
        </row>
        <row r="147">
          <cell r="Q147" t="str">
            <v>L8LB0A</v>
          </cell>
          <cell r="R147" t="str">
            <v>L8</v>
          </cell>
          <cell r="S147" t="str">
            <v>LB</v>
          </cell>
          <cell r="T147" t="str">
            <v>0A</v>
          </cell>
          <cell r="U147">
            <v>50</v>
          </cell>
          <cell r="V147">
            <v>50</v>
          </cell>
          <cell r="W147">
            <v>200</v>
          </cell>
        </row>
        <row r="148">
          <cell r="Q148" t="str">
            <v>L8LF0A</v>
          </cell>
          <cell r="R148" t="str">
            <v>L8</v>
          </cell>
          <cell r="S148" t="str">
            <v>LF</v>
          </cell>
          <cell r="T148" t="str">
            <v>0A</v>
          </cell>
          <cell r="U148">
            <v>50</v>
          </cell>
          <cell r="V148">
            <v>50</v>
          </cell>
          <cell r="W148">
            <v>200</v>
          </cell>
        </row>
        <row r="149">
          <cell r="Q149" t="str">
            <v>L8LS0A</v>
          </cell>
          <cell r="R149" t="str">
            <v>L8</v>
          </cell>
          <cell r="S149" t="str">
            <v>LS</v>
          </cell>
          <cell r="T149" t="str">
            <v>0A</v>
          </cell>
          <cell r="U149">
            <v>50</v>
          </cell>
          <cell r="V149">
            <v>50</v>
          </cell>
          <cell r="W149">
            <v>200</v>
          </cell>
        </row>
        <row r="150">
          <cell r="Q150" t="str">
            <v>L8LSb0A</v>
          </cell>
          <cell r="R150" t="str">
            <v>L8</v>
          </cell>
          <cell r="S150" t="str">
            <v>LSb</v>
          </cell>
          <cell r="T150" t="str">
            <v>0A</v>
          </cell>
          <cell r="U150">
            <v>50</v>
          </cell>
          <cell r="V150">
            <v>50</v>
          </cell>
          <cell r="W150">
            <v>200</v>
          </cell>
        </row>
        <row r="151">
          <cell r="Q151" t="str">
            <v>L8LT0A</v>
          </cell>
          <cell r="R151" t="str">
            <v>L8</v>
          </cell>
          <cell r="S151" t="str">
            <v>LT</v>
          </cell>
          <cell r="T151" t="str">
            <v>0A</v>
          </cell>
          <cell r="U151">
            <v>50</v>
          </cell>
          <cell r="V151">
            <v>50</v>
          </cell>
          <cell r="W151">
            <v>200</v>
          </cell>
        </row>
        <row r="152">
          <cell r="Q152" t="str">
            <v>L8LB0B</v>
          </cell>
          <cell r="R152" t="str">
            <v>L8</v>
          </cell>
          <cell r="S152" t="str">
            <v>LB</v>
          </cell>
          <cell r="T152" t="str">
            <v>0B</v>
          </cell>
          <cell r="U152">
            <v>0</v>
          </cell>
          <cell r="V152">
            <v>0</v>
          </cell>
          <cell r="W152">
            <v>0</v>
          </cell>
        </row>
        <row r="153">
          <cell r="Q153" t="str">
            <v>L8LF0B</v>
          </cell>
          <cell r="R153" t="str">
            <v>L8</v>
          </cell>
          <cell r="S153" t="str">
            <v>LF</v>
          </cell>
          <cell r="T153" t="str">
            <v>0B</v>
          </cell>
          <cell r="U153">
            <v>0</v>
          </cell>
          <cell r="V153">
            <v>0</v>
          </cell>
          <cell r="W153">
            <v>0</v>
          </cell>
        </row>
        <row r="154">
          <cell r="Q154" t="str">
            <v>L8LS0B</v>
          </cell>
          <cell r="R154" t="str">
            <v>L8</v>
          </cell>
          <cell r="S154" t="str">
            <v>LS</v>
          </cell>
          <cell r="T154" t="str">
            <v>0B</v>
          </cell>
          <cell r="U154">
            <v>0</v>
          </cell>
          <cell r="V154">
            <v>0</v>
          </cell>
          <cell r="W154">
            <v>0</v>
          </cell>
        </row>
        <row r="155">
          <cell r="Q155" t="str">
            <v>L8LSb0B</v>
          </cell>
          <cell r="R155" t="str">
            <v>L8</v>
          </cell>
          <cell r="S155" t="str">
            <v>LSb</v>
          </cell>
          <cell r="T155" t="str">
            <v>0B</v>
          </cell>
          <cell r="U155">
            <v>0</v>
          </cell>
          <cell r="V155">
            <v>0</v>
          </cell>
          <cell r="W155">
            <v>0</v>
          </cell>
        </row>
        <row r="156">
          <cell r="Q156" t="str">
            <v>L8LT0B</v>
          </cell>
          <cell r="R156" t="str">
            <v>L8</v>
          </cell>
          <cell r="S156" t="str">
            <v>LT</v>
          </cell>
          <cell r="T156" t="str">
            <v>0B</v>
          </cell>
          <cell r="U156">
            <v>0</v>
          </cell>
          <cell r="V156">
            <v>0</v>
          </cell>
          <cell r="W156">
            <v>0</v>
          </cell>
        </row>
        <row r="157">
          <cell r="Q157" t="str">
            <v>L8LB0C</v>
          </cell>
          <cell r="R157" t="str">
            <v>L8</v>
          </cell>
          <cell r="S157" t="str">
            <v>LB</v>
          </cell>
          <cell r="T157" t="str">
            <v>0C</v>
          </cell>
          <cell r="U157">
            <v>200</v>
          </cell>
          <cell r="V157">
            <v>200</v>
          </cell>
          <cell r="W157">
            <v>200</v>
          </cell>
        </row>
        <row r="158">
          <cell r="Q158" t="str">
            <v>L8LF0C</v>
          </cell>
          <cell r="R158" t="str">
            <v>L8</v>
          </cell>
          <cell r="S158" t="str">
            <v>LF</v>
          </cell>
          <cell r="T158" t="str">
            <v>0C</v>
          </cell>
          <cell r="U158">
            <v>200</v>
          </cell>
          <cell r="V158">
            <v>200</v>
          </cell>
          <cell r="W158">
            <v>200</v>
          </cell>
        </row>
        <row r="159">
          <cell r="Q159" t="str">
            <v>L8LS0C</v>
          </cell>
          <cell r="R159" t="str">
            <v>L8</v>
          </cell>
          <cell r="S159" t="str">
            <v>LS</v>
          </cell>
          <cell r="T159" t="str">
            <v>0C</v>
          </cell>
          <cell r="U159">
            <v>200</v>
          </cell>
          <cell r="V159">
            <v>200</v>
          </cell>
          <cell r="W159">
            <v>200</v>
          </cell>
        </row>
        <row r="160">
          <cell r="Q160" t="str">
            <v>L8LSb0C</v>
          </cell>
          <cell r="R160" t="str">
            <v>L8</v>
          </cell>
          <cell r="S160" t="str">
            <v>LSb</v>
          </cell>
          <cell r="T160" t="str">
            <v>0C</v>
          </cell>
          <cell r="U160">
            <v>200</v>
          </cell>
          <cell r="V160">
            <v>200</v>
          </cell>
          <cell r="W160">
            <v>200</v>
          </cell>
        </row>
        <row r="161">
          <cell r="Q161" t="str">
            <v>L8LT0C</v>
          </cell>
          <cell r="R161" t="str">
            <v>L8</v>
          </cell>
          <cell r="S161" t="str">
            <v>LT</v>
          </cell>
          <cell r="T161" t="str">
            <v>0C</v>
          </cell>
          <cell r="U161">
            <v>200</v>
          </cell>
          <cell r="V161">
            <v>200</v>
          </cell>
          <cell r="W161">
            <v>200</v>
          </cell>
        </row>
        <row r="162">
          <cell r="Q162" t="str">
            <v>L8LB0F</v>
          </cell>
          <cell r="R162" t="str">
            <v>L8</v>
          </cell>
          <cell r="S162" t="str">
            <v>LB</v>
          </cell>
          <cell r="T162" t="str">
            <v>0F</v>
          </cell>
          <cell r="U162">
            <v>0</v>
          </cell>
          <cell r="V162">
            <v>0</v>
          </cell>
          <cell r="W162">
            <v>0</v>
          </cell>
        </row>
        <row r="163">
          <cell r="Q163" t="str">
            <v>L8LF0F</v>
          </cell>
          <cell r="R163" t="str">
            <v>L8</v>
          </cell>
          <cell r="S163" t="str">
            <v>LF</v>
          </cell>
          <cell r="T163" t="str">
            <v>0F</v>
          </cell>
          <cell r="U163">
            <v>0</v>
          </cell>
          <cell r="V163">
            <v>0</v>
          </cell>
          <cell r="W163">
            <v>0</v>
          </cell>
        </row>
        <row r="164">
          <cell r="Q164" t="str">
            <v>L8LS0F</v>
          </cell>
          <cell r="R164" t="str">
            <v>L8</v>
          </cell>
          <cell r="S164" t="str">
            <v>LS</v>
          </cell>
          <cell r="T164" t="str">
            <v>0F</v>
          </cell>
          <cell r="U164">
            <v>0</v>
          </cell>
          <cell r="V164">
            <v>0</v>
          </cell>
          <cell r="W164">
            <v>0</v>
          </cell>
        </row>
        <row r="165">
          <cell r="Q165" t="str">
            <v>L8LSb0F</v>
          </cell>
          <cell r="R165" t="str">
            <v>L8</v>
          </cell>
          <cell r="S165" t="str">
            <v>LSb</v>
          </cell>
          <cell r="T165" t="str">
            <v>0F</v>
          </cell>
          <cell r="U165">
            <v>0</v>
          </cell>
          <cell r="V165">
            <v>0</v>
          </cell>
          <cell r="W165">
            <v>0</v>
          </cell>
        </row>
        <row r="166">
          <cell r="Q166" t="str">
            <v>L8LT0F</v>
          </cell>
          <cell r="R166" t="str">
            <v>L8</v>
          </cell>
          <cell r="S166" t="str">
            <v>LT</v>
          </cell>
          <cell r="T166" t="str">
            <v>0F</v>
          </cell>
          <cell r="U166">
            <v>0</v>
          </cell>
          <cell r="V166">
            <v>0</v>
          </cell>
          <cell r="W166">
            <v>0</v>
          </cell>
        </row>
        <row r="167">
          <cell r="Q167" t="str">
            <v>L8LB0G</v>
          </cell>
          <cell r="R167" t="str">
            <v>L8</v>
          </cell>
          <cell r="S167" t="str">
            <v>LB</v>
          </cell>
          <cell r="T167" t="str">
            <v>0G</v>
          </cell>
          <cell r="U167">
            <v>0</v>
          </cell>
          <cell r="V167">
            <v>0</v>
          </cell>
          <cell r="W167">
            <v>0</v>
          </cell>
        </row>
        <row r="168">
          <cell r="Q168" t="str">
            <v>L8LF0G</v>
          </cell>
          <cell r="R168" t="str">
            <v>L8</v>
          </cell>
          <cell r="S168" t="str">
            <v>LF</v>
          </cell>
          <cell r="T168" t="str">
            <v>0G</v>
          </cell>
          <cell r="U168">
            <v>0</v>
          </cell>
          <cell r="V168">
            <v>0</v>
          </cell>
          <cell r="W168">
            <v>0</v>
          </cell>
        </row>
        <row r="169">
          <cell r="Q169" t="str">
            <v>L8LS0G</v>
          </cell>
          <cell r="R169" t="str">
            <v>L8</v>
          </cell>
          <cell r="S169" t="str">
            <v>LS</v>
          </cell>
          <cell r="T169" t="str">
            <v>0G</v>
          </cell>
          <cell r="U169">
            <v>0</v>
          </cell>
          <cell r="V169">
            <v>0</v>
          </cell>
          <cell r="W169">
            <v>0</v>
          </cell>
        </row>
        <row r="170">
          <cell r="Q170" t="str">
            <v>L8LSb0G</v>
          </cell>
          <cell r="R170" t="str">
            <v>L8</v>
          </cell>
          <cell r="S170" t="str">
            <v>LSb</v>
          </cell>
          <cell r="T170" t="str">
            <v>0G</v>
          </cell>
          <cell r="U170">
            <v>0</v>
          </cell>
          <cell r="V170">
            <v>0</v>
          </cell>
          <cell r="W170">
            <v>0</v>
          </cell>
        </row>
        <row r="171">
          <cell r="Q171" t="str">
            <v>L8LT0G</v>
          </cell>
          <cell r="R171" t="str">
            <v>L8</v>
          </cell>
          <cell r="S171" t="str">
            <v>LT</v>
          </cell>
          <cell r="T171" t="str">
            <v>0G</v>
          </cell>
          <cell r="U171">
            <v>0</v>
          </cell>
          <cell r="V171">
            <v>0</v>
          </cell>
          <cell r="W171">
            <v>0</v>
          </cell>
        </row>
        <row r="172">
          <cell r="Q172" t="str">
            <v>L8LB0L</v>
          </cell>
          <cell r="R172" t="str">
            <v>L8</v>
          </cell>
          <cell r="S172" t="str">
            <v>LB</v>
          </cell>
          <cell r="T172" t="str">
            <v>0L</v>
          </cell>
          <cell r="U172">
            <v>50</v>
          </cell>
          <cell r="V172">
            <v>50</v>
          </cell>
          <cell r="W172">
            <v>200</v>
          </cell>
        </row>
        <row r="173">
          <cell r="Q173" t="str">
            <v>L8LF0L</v>
          </cell>
          <cell r="R173" t="str">
            <v>L8</v>
          </cell>
          <cell r="S173" t="str">
            <v>LF</v>
          </cell>
          <cell r="T173" t="str">
            <v>0L</v>
          </cell>
          <cell r="U173">
            <v>50</v>
          </cell>
          <cell r="V173">
            <v>50</v>
          </cell>
          <cell r="W173">
            <v>200</v>
          </cell>
        </row>
        <row r="174">
          <cell r="Q174" t="str">
            <v>L8LS0L</v>
          </cell>
          <cell r="R174" t="str">
            <v>L8</v>
          </cell>
          <cell r="S174" t="str">
            <v>LS</v>
          </cell>
          <cell r="T174" t="str">
            <v>0L</v>
          </cell>
          <cell r="U174">
            <v>50</v>
          </cell>
          <cell r="V174">
            <v>50</v>
          </cell>
          <cell r="W174">
            <v>200</v>
          </cell>
        </row>
        <row r="175">
          <cell r="Q175" t="str">
            <v>L8LSb0L</v>
          </cell>
          <cell r="R175" t="str">
            <v>L8</v>
          </cell>
          <cell r="S175" t="str">
            <v>LSb</v>
          </cell>
          <cell r="T175" t="str">
            <v>0L</v>
          </cell>
          <cell r="U175">
            <v>50</v>
          </cell>
          <cell r="V175">
            <v>50</v>
          </cell>
          <cell r="W175">
            <v>200</v>
          </cell>
        </row>
        <row r="176">
          <cell r="Q176" t="str">
            <v>L8LT0L</v>
          </cell>
          <cell r="R176" t="str">
            <v>L8</v>
          </cell>
          <cell r="S176" t="str">
            <v>LT</v>
          </cell>
          <cell r="T176" t="str">
            <v>0L</v>
          </cell>
          <cell r="U176">
            <v>50</v>
          </cell>
          <cell r="V176">
            <v>50</v>
          </cell>
          <cell r="W176">
            <v>200</v>
          </cell>
        </row>
        <row r="177">
          <cell r="Q177" t="str">
            <v>L8LB0M</v>
          </cell>
          <cell r="R177" t="str">
            <v>L8</v>
          </cell>
          <cell r="S177" t="str">
            <v>LB</v>
          </cell>
          <cell r="T177" t="str">
            <v>0M</v>
          </cell>
          <cell r="U177">
            <v>50</v>
          </cell>
          <cell r="V177">
            <v>50</v>
          </cell>
          <cell r="W177">
            <v>200</v>
          </cell>
        </row>
        <row r="178">
          <cell r="Q178" t="str">
            <v>L8LF0M</v>
          </cell>
          <cell r="R178" t="str">
            <v>L8</v>
          </cell>
          <cell r="S178" t="str">
            <v>LF</v>
          </cell>
          <cell r="T178" t="str">
            <v>0M</v>
          </cell>
          <cell r="U178">
            <v>50</v>
          </cell>
          <cell r="V178">
            <v>50</v>
          </cell>
          <cell r="W178">
            <v>200</v>
          </cell>
        </row>
        <row r="179">
          <cell r="Q179" t="str">
            <v>L8LS0M</v>
          </cell>
          <cell r="R179" t="str">
            <v>L8</v>
          </cell>
          <cell r="S179" t="str">
            <v>LS</v>
          </cell>
          <cell r="T179" t="str">
            <v>0M</v>
          </cell>
          <cell r="U179">
            <v>50</v>
          </cell>
          <cell r="V179">
            <v>50</v>
          </cell>
          <cell r="W179">
            <v>200</v>
          </cell>
        </row>
        <row r="180">
          <cell r="Q180" t="str">
            <v>L8LSb0M</v>
          </cell>
          <cell r="R180" t="str">
            <v>L8</v>
          </cell>
          <cell r="S180" t="str">
            <v>LSb</v>
          </cell>
          <cell r="T180" t="str">
            <v>0M</v>
          </cell>
          <cell r="U180">
            <v>50</v>
          </cell>
          <cell r="V180">
            <v>50</v>
          </cell>
          <cell r="W180">
            <v>200</v>
          </cell>
        </row>
        <row r="181">
          <cell r="Q181" t="str">
            <v>L8LT0M</v>
          </cell>
          <cell r="R181" t="str">
            <v>L8</v>
          </cell>
          <cell r="S181" t="str">
            <v>LT</v>
          </cell>
          <cell r="T181" t="str">
            <v>0M</v>
          </cell>
          <cell r="U181">
            <v>50</v>
          </cell>
          <cell r="V181">
            <v>50</v>
          </cell>
          <cell r="W181">
            <v>200</v>
          </cell>
        </row>
        <row r="182">
          <cell r="Q182" t="str">
            <v>L8LB0N</v>
          </cell>
          <cell r="R182" t="str">
            <v>L8</v>
          </cell>
          <cell r="S182" t="str">
            <v>LB</v>
          </cell>
          <cell r="T182" t="str">
            <v>0N</v>
          </cell>
          <cell r="U182">
            <v>50</v>
          </cell>
          <cell r="V182">
            <v>50</v>
          </cell>
          <cell r="W182">
            <v>200</v>
          </cell>
        </row>
        <row r="183">
          <cell r="Q183" t="str">
            <v>L8LF0N</v>
          </cell>
          <cell r="R183" t="str">
            <v>L8</v>
          </cell>
          <cell r="S183" t="str">
            <v>LF</v>
          </cell>
          <cell r="T183" t="str">
            <v>0N</v>
          </cell>
          <cell r="U183">
            <v>50</v>
          </cell>
          <cell r="V183">
            <v>50</v>
          </cell>
          <cell r="W183">
            <v>200</v>
          </cell>
        </row>
        <row r="184">
          <cell r="Q184" t="str">
            <v>L8LS0N</v>
          </cell>
          <cell r="R184" t="str">
            <v>L8</v>
          </cell>
          <cell r="S184" t="str">
            <v>LS</v>
          </cell>
          <cell r="T184" t="str">
            <v>0N</v>
          </cell>
          <cell r="U184">
            <v>50</v>
          </cell>
          <cell r="V184">
            <v>50</v>
          </cell>
          <cell r="W184">
            <v>200</v>
          </cell>
        </row>
        <row r="185">
          <cell r="Q185" t="str">
            <v>L8LSb0N</v>
          </cell>
          <cell r="R185" t="str">
            <v>L8</v>
          </cell>
          <cell r="S185" t="str">
            <v>LSb</v>
          </cell>
          <cell r="T185" t="str">
            <v>0N</v>
          </cell>
          <cell r="U185">
            <v>50</v>
          </cell>
          <cell r="V185">
            <v>50</v>
          </cell>
          <cell r="W185">
            <v>200</v>
          </cell>
        </row>
        <row r="186">
          <cell r="Q186" t="str">
            <v>L8LT0N</v>
          </cell>
          <cell r="R186" t="str">
            <v>L8</v>
          </cell>
          <cell r="S186" t="str">
            <v>LT</v>
          </cell>
          <cell r="T186" t="str">
            <v>0N</v>
          </cell>
          <cell r="U186">
            <v>50</v>
          </cell>
          <cell r="V186">
            <v>50</v>
          </cell>
          <cell r="W186">
            <v>200</v>
          </cell>
        </row>
        <row r="187">
          <cell r="Q187" t="str">
            <v>L8LB0P</v>
          </cell>
          <cell r="R187" t="str">
            <v>L8</v>
          </cell>
          <cell r="S187" t="str">
            <v>LB</v>
          </cell>
          <cell r="T187" t="str">
            <v>0P</v>
          </cell>
          <cell r="U187">
            <v>0</v>
          </cell>
          <cell r="V187">
            <v>0</v>
          </cell>
          <cell r="W187">
            <v>0</v>
          </cell>
        </row>
        <row r="188">
          <cell r="Q188" t="str">
            <v>L8LF0P</v>
          </cell>
          <cell r="R188" t="str">
            <v>L8</v>
          </cell>
          <cell r="S188" t="str">
            <v>LF</v>
          </cell>
          <cell r="T188" t="str">
            <v>0P</v>
          </cell>
          <cell r="U188">
            <v>0</v>
          </cell>
          <cell r="V188">
            <v>0</v>
          </cell>
          <cell r="W188">
            <v>0</v>
          </cell>
        </row>
        <row r="189">
          <cell r="Q189" t="str">
            <v>L8LS0P</v>
          </cell>
          <cell r="R189" t="str">
            <v>L8</v>
          </cell>
          <cell r="S189" t="str">
            <v>LS</v>
          </cell>
          <cell r="T189" t="str">
            <v>0P</v>
          </cell>
          <cell r="U189">
            <v>0</v>
          </cell>
          <cell r="V189">
            <v>0</v>
          </cell>
          <cell r="W189">
            <v>0</v>
          </cell>
        </row>
        <row r="190">
          <cell r="Q190" t="str">
            <v>L8LSb0P</v>
          </cell>
          <cell r="R190" t="str">
            <v>L8</v>
          </cell>
          <cell r="S190" t="str">
            <v>LSb</v>
          </cell>
          <cell r="T190" t="str">
            <v>0P</v>
          </cell>
          <cell r="U190">
            <v>0</v>
          </cell>
          <cell r="V190">
            <v>0</v>
          </cell>
          <cell r="W190">
            <v>0</v>
          </cell>
        </row>
        <row r="191">
          <cell r="Q191" t="str">
            <v>L8LT0P</v>
          </cell>
          <cell r="R191" t="str">
            <v>L8</v>
          </cell>
          <cell r="S191" t="str">
            <v>LT</v>
          </cell>
          <cell r="T191" t="str">
            <v>0P</v>
          </cell>
          <cell r="U191">
            <v>0</v>
          </cell>
          <cell r="V191">
            <v>0</v>
          </cell>
          <cell r="W191">
            <v>0</v>
          </cell>
        </row>
        <row r="192">
          <cell r="Q192" t="str">
            <v>L8LB0Q</v>
          </cell>
          <cell r="R192" t="str">
            <v>L8</v>
          </cell>
          <cell r="S192" t="str">
            <v>LB</v>
          </cell>
          <cell r="T192" t="str">
            <v>0Q</v>
          </cell>
          <cell r="U192">
            <v>0</v>
          </cell>
          <cell r="V192">
            <v>0</v>
          </cell>
          <cell r="W192">
            <v>0</v>
          </cell>
        </row>
        <row r="193">
          <cell r="Q193" t="str">
            <v>L8LF0Q</v>
          </cell>
          <cell r="R193" t="str">
            <v>L8</v>
          </cell>
          <cell r="S193" t="str">
            <v>LF</v>
          </cell>
          <cell r="T193" t="str">
            <v>0Q</v>
          </cell>
          <cell r="U193">
            <v>0</v>
          </cell>
          <cell r="V193">
            <v>0</v>
          </cell>
          <cell r="W193">
            <v>0</v>
          </cell>
        </row>
        <row r="194">
          <cell r="Q194" t="str">
            <v>L8LS0Q</v>
          </cell>
          <cell r="R194" t="str">
            <v>L8</v>
          </cell>
          <cell r="S194" t="str">
            <v>LS</v>
          </cell>
          <cell r="T194" t="str">
            <v>0Q</v>
          </cell>
          <cell r="U194">
            <v>0</v>
          </cell>
          <cell r="V194">
            <v>0</v>
          </cell>
          <cell r="W194">
            <v>0</v>
          </cell>
        </row>
        <row r="195">
          <cell r="Q195" t="str">
            <v>L8LSb0Q</v>
          </cell>
          <cell r="R195" t="str">
            <v>L8</v>
          </cell>
          <cell r="S195" t="str">
            <v>LSb</v>
          </cell>
          <cell r="T195" t="str">
            <v>0Q</v>
          </cell>
          <cell r="U195">
            <v>0</v>
          </cell>
          <cell r="V195">
            <v>0</v>
          </cell>
          <cell r="W195">
            <v>0</v>
          </cell>
        </row>
        <row r="196">
          <cell r="Q196" t="str">
            <v>L8LT0Q</v>
          </cell>
          <cell r="R196" t="str">
            <v>L8</v>
          </cell>
          <cell r="S196" t="str">
            <v>LT</v>
          </cell>
          <cell r="T196" t="str">
            <v>0Q</v>
          </cell>
          <cell r="U196">
            <v>0</v>
          </cell>
          <cell r="V196">
            <v>0</v>
          </cell>
          <cell r="W196">
            <v>0</v>
          </cell>
        </row>
        <row r="197">
          <cell r="Q197" t="str">
            <v>L8LB0R</v>
          </cell>
          <cell r="R197" t="str">
            <v>L8</v>
          </cell>
          <cell r="S197" t="str">
            <v>LB</v>
          </cell>
          <cell r="T197" t="str">
            <v>0R</v>
          </cell>
          <cell r="U197">
            <v>0</v>
          </cell>
          <cell r="V197">
            <v>0</v>
          </cell>
          <cell r="W197">
            <v>0</v>
          </cell>
        </row>
        <row r="198">
          <cell r="Q198" t="str">
            <v>L8LF0R</v>
          </cell>
          <cell r="R198" t="str">
            <v>L8</v>
          </cell>
          <cell r="S198" t="str">
            <v>LF</v>
          </cell>
          <cell r="T198" t="str">
            <v>0R</v>
          </cell>
          <cell r="U198">
            <v>0</v>
          </cell>
          <cell r="V198">
            <v>0</v>
          </cell>
          <cell r="W198">
            <v>0</v>
          </cell>
        </row>
        <row r="199">
          <cell r="Q199" t="str">
            <v>L8LS0R</v>
          </cell>
          <cell r="R199" t="str">
            <v>L8</v>
          </cell>
          <cell r="S199" t="str">
            <v>LS</v>
          </cell>
          <cell r="T199" t="str">
            <v>0R</v>
          </cell>
          <cell r="U199">
            <v>0</v>
          </cell>
          <cell r="V199">
            <v>0</v>
          </cell>
          <cell r="W199">
            <v>0</v>
          </cell>
        </row>
        <row r="200">
          <cell r="Q200" t="str">
            <v>L8LSb0R</v>
          </cell>
          <cell r="R200" t="str">
            <v>L8</v>
          </cell>
          <cell r="S200" t="str">
            <v>LSb</v>
          </cell>
          <cell r="T200" t="str">
            <v>0R</v>
          </cell>
          <cell r="U200">
            <v>0</v>
          </cell>
          <cell r="V200">
            <v>0</v>
          </cell>
          <cell r="W200">
            <v>0</v>
          </cell>
        </row>
        <row r="201">
          <cell r="Q201" t="str">
            <v>L8LT0R</v>
          </cell>
          <cell r="R201" t="str">
            <v>L8</v>
          </cell>
          <cell r="S201" t="str">
            <v>LT</v>
          </cell>
          <cell r="T201" t="str">
            <v>0R</v>
          </cell>
          <cell r="U201">
            <v>0</v>
          </cell>
          <cell r="V201">
            <v>0</v>
          </cell>
          <cell r="W201">
            <v>0</v>
          </cell>
        </row>
        <row r="202">
          <cell r="Q202" t="str">
            <v>L8LB0S</v>
          </cell>
          <cell r="R202" t="str">
            <v>L8</v>
          </cell>
          <cell r="S202" t="str">
            <v>LB</v>
          </cell>
          <cell r="T202" t="str">
            <v>0S</v>
          </cell>
          <cell r="U202">
            <v>0</v>
          </cell>
          <cell r="V202">
            <v>0</v>
          </cell>
          <cell r="W202">
            <v>0</v>
          </cell>
        </row>
        <row r="203">
          <cell r="Q203" t="str">
            <v>L8LF0S</v>
          </cell>
          <cell r="R203" t="str">
            <v>L8</v>
          </cell>
          <cell r="S203" t="str">
            <v>LF</v>
          </cell>
          <cell r="T203" t="str">
            <v>0S</v>
          </cell>
          <cell r="U203">
            <v>0</v>
          </cell>
          <cell r="V203">
            <v>0</v>
          </cell>
          <cell r="W203">
            <v>0</v>
          </cell>
        </row>
        <row r="204">
          <cell r="Q204" t="str">
            <v>L8LS0S</v>
          </cell>
          <cell r="R204" t="str">
            <v>L8</v>
          </cell>
          <cell r="S204" t="str">
            <v>LS</v>
          </cell>
          <cell r="T204" t="str">
            <v>0S</v>
          </cell>
          <cell r="U204">
            <v>0</v>
          </cell>
          <cell r="V204">
            <v>0</v>
          </cell>
          <cell r="W204">
            <v>0</v>
          </cell>
        </row>
        <row r="205">
          <cell r="Q205" t="str">
            <v>L8LSb0S</v>
          </cell>
          <cell r="R205" t="str">
            <v>L8</v>
          </cell>
          <cell r="S205" t="str">
            <v>LSb</v>
          </cell>
          <cell r="T205" t="str">
            <v>0S</v>
          </cell>
          <cell r="U205">
            <v>0</v>
          </cell>
          <cell r="V205">
            <v>0</v>
          </cell>
          <cell r="W205">
            <v>0</v>
          </cell>
        </row>
        <row r="206">
          <cell r="Q206" t="str">
            <v>L8LT0S</v>
          </cell>
          <cell r="R206" t="str">
            <v>L8</v>
          </cell>
          <cell r="S206" t="str">
            <v>LT</v>
          </cell>
          <cell r="T206" t="str">
            <v>0S</v>
          </cell>
          <cell r="U206">
            <v>0</v>
          </cell>
          <cell r="V206">
            <v>0</v>
          </cell>
          <cell r="W206">
            <v>0</v>
          </cell>
        </row>
        <row r="207">
          <cell r="Q207" t="str">
            <v>L8LB0T</v>
          </cell>
          <cell r="R207" t="str">
            <v>L8</v>
          </cell>
          <cell r="S207" t="str">
            <v>LB</v>
          </cell>
          <cell r="T207" t="str">
            <v>0T</v>
          </cell>
          <cell r="U207">
            <v>50</v>
          </cell>
          <cell r="V207">
            <v>50</v>
          </cell>
          <cell r="W207">
            <v>200</v>
          </cell>
        </row>
        <row r="208">
          <cell r="Q208" t="str">
            <v>L8LF0T</v>
          </cell>
          <cell r="R208" t="str">
            <v>L8</v>
          </cell>
          <cell r="S208" t="str">
            <v>LF</v>
          </cell>
          <cell r="T208" t="str">
            <v>0T</v>
          </cell>
          <cell r="U208">
            <v>50</v>
          </cell>
          <cell r="V208">
            <v>50</v>
          </cell>
          <cell r="W208">
            <v>200</v>
          </cell>
        </row>
        <row r="209">
          <cell r="Q209" t="str">
            <v>L8LS0T</v>
          </cell>
          <cell r="R209" t="str">
            <v>L8</v>
          </cell>
          <cell r="S209" t="str">
            <v>LS</v>
          </cell>
          <cell r="T209" t="str">
            <v>0T</v>
          </cell>
          <cell r="U209">
            <v>50</v>
          </cell>
          <cell r="V209">
            <v>50</v>
          </cell>
          <cell r="W209">
            <v>200</v>
          </cell>
        </row>
        <row r="210">
          <cell r="Q210" t="str">
            <v>L8LSb0T</v>
          </cell>
          <cell r="R210" t="str">
            <v>L8</v>
          </cell>
          <cell r="S210" t="str">
            <v>LSb</v>
          </cell>
          <cell r="T210" t="str">
            <v>0T</v>
          </cell>
          <cell r="U210">
            <v>50</v>
          </cell>
          <cell r="V210">
            <v>50</v>
          </cell>
          <cell r="W210">
            <v>200</v>
          </cell>
        </row>
        <row r="211">
          <cell r="Q211" t="str">
            <v>L8LT0T</v>
          </cell>
          <cell r="R211" t="str">
            <v>L8</v>
          </cell>
          <cell r="S211" t="str">
            <v>LT</v>
          </cell>
          <cell r="T211" t="str">
            <v>0T</v>
          </cell>
          <cell r="U211">
            <v>50</v>
          </cell>
          <cell r="V211">
            <v>50</v>
          </cell>
          <cell r="W211">
            <v>200</v>
          </cell>
        </row>
        <row r="212">
          <cell r="Q212" t="str">
            <v>L8LB0Y</v>
          </cell>
          <cell r="R212" t="str">
            <v>L8</v>
          </cell>
          <cell r="S212" t="str">
            <v>LB</v>
          </cell>
          <cell r="T212" t="str">
            <v>0Y</v>
          </cell>
          <cell r="U212">
            <v>50</v>
          </cell>
          <cell r="V212">
            <v>50</v>
          </cell>
          <cell r="W212">
            <v>200</v>
          </cell>
        </row>
        <row r="213">
          <cell r="Q213" t="str">
            <v>L8LF0Y</v>
          </cell>
          <cell r="R213" t="str">
            <v>L8</v>
          </cell>
          <cell r="S213" t="str">
            <v>LF</v>
          </cell>
          <cell r="T213" t="str">
            <v>0Y</v>
          </cell>
          <cell r="U213">
            <v>50</v>
          </cell>
          <cell r="V213">
            <v>50</v>
          </cell>
          <cell r="W213">
            <v>200</v>
          </cell>
        </row>
        <row r="214">
          <cell r="Q214" t="str">
            <v>L8LS0Y</v>
          </cell>
          <cell r="R214" t="str">
            <v>L8</v>
          </cell>
          <cell r="S214" t="str">
            <v>LS</v>
          </cell>
          <cell r="T214" t="str">
            <v>0Y</v>
          </cell>
          <cell r="U214">
            <v>50</v>
          </cell>
          <cell r="V214">
            <v>50</v>
          </cell>
          <cell r="W214">
            <v>200</v>
          </cell>
        </row>
        <row r="215">
          <cell r="Q215" t="str">
            <v>L8LSb0Y</v>
          </cell>
          <cell r="R215" t="str">
            <v>L8</v>
          </cell>
          <cell r="S215" t="str">
            <v>LSb</v>
          </cell>
          <cell r="T215" t="str">
            <v>0Y</v>
          </cell>
          <cell r="U215">
            <v>50</v>
          </cell>
          <cell r="V215">
            <v>50</v>
          </cell>
          <cell r="W215">
            <v>200</v>
          </cell>
        </row>
        <row r="216">
          <cell r="Q216" t="str">
            <v>L8LT0Y</v>
          </cell>
          <cell r="R216" t="str">
            <v>L8</v>
          </cell>
          <cell r="S216" t="str">
            <v>LT</v>
          </cell>
          <cell r="T216" t="str">
            <v>0Y</v>
          </cell>
          <cell r="U216">
            <v>50</v>
          </cell>
          <cell r="V216">
            <v>50</v>
          </cell>
          <cell r="W216">
            <v>200</v>
          </cell>
        </row>
        <row r="217">
          <cell r="Q217" t="str">
            <v>L8LB1A</v>
          </cell>
          <cell r="R217" t="str">
            <v>L8</v>
          </cell>
          <cell r="S217" t="str">
            <v>LB</v>
          </cell>
          <cell r="T217" t="str">
            <v>1A</v>
          </cell>
          <cell r="U217">
            <v>50</v>
          </cell>
          <cell r="V217">
            <v>50</v>
          </cell>
          <cell r="W217">
            <v>100</v>
          </cell>
        </row>
        <row r="218">
          <cell r="Q218" t="str">
            <v>L8LF1A</v>
          </cell>
          <cell r="R218" t="str">
            <v>L8</v>
          </cell>
          <cell r="S218" t="str">
            <v>LF</v>
          </cell>
          <cell r="T218" t="str">
            <v>1A</v>
          </cell>
          <cell r="U218">
            <v>50</v>
          </cell>
          <cell r="V218">
            <v>50</v>
          </cell>
          <cell r="W218">
            <v>75</v>
          </cell>
        </row>
        <row r="219">
          <cell r="Q219" t="str">
            <v>L8LS1A</v>
          </cell>
          <cell r="R219" t="str">
            <v>L8</v>
          </cell>
          <cell r="S219" t="str">
            <v>LS</v>
          </cell>
          <cell r="T219" t="str">
            <v>1A</v>
          </cell>
          <cell r="U219">
            <v>50</v>
          </cell>
          <cell r="V219">
            <v>50</v>
          </cell>
          <cell r="W219">
            <v>50</v>
          </cell>
        </row>
        <row r="220">
          <cell r="Q220" t="str">
            <v>L8LSb1A</v>
          </cell>
          <cell r="R220" t="str">
            <v>L8</v>
          </cell>
          <cell r="S220" t="str">
            <v>LSb</v>
          </cell>
          <cell r="T220" t="str">
            <v>1A</v>
          </cell>
          <cell r="U220">
            <v>50</v>
          </cell>
          <cell r="V220">
            <v>50</v>
          </cell>
          <cell r="W220">
            <v>50</v>
          </cell>
        </row>
        <row r="221">
          <cell r="Q221" t="str">
            <v>L8LT1A</v>
          </cell>
          <cell r="R221" t="str">
            <v>L8</v>
          </cell>
          <cell r="S221" t="str">
            <v>LT</v>
          </cell>
          <cell r="T221" t="str">
            <v>1A</v>
          </cell>
          <cell r="U221">
            <v>50</v>
          </cell>
          <cell r="V221">
            <v>50</v>
          </cell>
          <cell r="W221">
            <v>50</v>
          </cell>
        </row>
        <row r="222">
          <cell r="Q222" t="str">
            <v>L8LB1B</v>
          </cell>
          <cell r="R222" t="str">
            <v>L8</v>
          </cell>
          <cell r="S222" t="str">
            <v>LB</v>
          </cell>
          <cell r="T222" t="str">
            <v>1B</v>
          </cell>
          <cell r="U222">
            <v>50</v>
          </cell>
          <cell r="V222">
            <v>50</v>
          </cell>
          <cell r="W222">
            <v>100</v>
          </cell>
        </row>
        <row r="223">
          <cell r="Q223" t="str">
            <v>L8LF1B</v>
          </cell>
          <cell r="R223" t="str">
            <v>L8</v>
          </cell>
          <cell r="S223" t="str">
            <v>LF</v>
          </cell>
          <cell r="T223" t="str">
            <v>1B</v>
          </cell>
          <cell r="U223">
            <v>50</v>
          </cell>
          <cell r="V223">
            <v>50</v>
          </cell>
          <cell r="W223">
            <v>75</v>
          </cell>
        </row>
        <row r="224">
          <cell r="Q224" t="str">
            <v>L8LS1B</v>
          </cell>
          <cell r="R224" t="str">
            <v>L8</v>
          </cell>
          <cell r="S224" t="str">
            <v>LS</v>
          </cell>
          <cell r="T224" t="str">
            <v>1B</v>
          </cell>
          <cell r="U224">
            <v>50</v>
          </cell>
          <cell r="V224">
            <v>50</v>
          </cell>
          <cell r="W224">
            <v>50</v>
          </cell>
        </row>
        <row r="225">
          <cell r="Q225" t="str">
            <v>L8LSb1B</v>
          </cell>
          <cell r="R225" t="str">
            <v>L8</v>
          </cell>
          <cell r="S225" t="str">
            <v>LSb</v>
          </cell>
          <cell r="T225" t="str">
            <v>1B</v>
          </cell>
          <cell r="U225">
            <v>50</v>
          </cell>
          <cell r="V225">
            <v>50</v>
          </cell>
          <cell r="W225">
            <v>50</v>
          </cell>
        </row>
        <row r="226">
          <cell r="Q226" t="str">
            <v>L8LT1B</v>
          </cell>
          <cell r="R226" t="str">
            <v>L8</v>
          </cell>
          <cell r="S226" t="str">
            <v>LT</v>
          </cell>
          <cell r="T226" t="str">
            <v>1B</v>
          </cell>
          <cell r="U226">
            <v>50</v>
          </cell>
          <cell r="V226">
            <v>50</v>
          </cell>
          <cell r="W226">
            <v>50</v>
          </cell>
        </row>
        <row r="227">
          <cell r="Q227" t="str">
            <v>L8LB1C</v>
          </cell>
          <cell r="R227" t="str">
            <v>L8</v>
          </cell>
          <cell r="S227" t="str">
            <v>LB</v>
          </cell>
          <cell r="T227" t="str">
            <v>1C</v>
          </cell>
          <cell r="U227">
            <v>50</v>
          </cell>
          <cell r="V227">
            <v>50</v>
          </cell>
          <cell r="W227">
            <v>100</v>
          </cell>
        </row>
        <row r="228">
          <cell r="Q228" t="str">
            <v>L8LF1C</v>
          </cell>
          <cell r="R228" t="str">
            <v>L8</v>
          </cell>
          <cell r="S228" t="str">
            <v>LF</v>
          </cell>
          <cell r="T228" t="str">
            <v>1C</v>
          </cell>
          <cell r="U228">
            <v>50</v>
          </cell>
          <cell r="V228">
            <v>50</v>
          </cell>
          <cell r="W228">
            <v>75</v>
          </cell>
        </row>
        <row r="229">
          <cell r="Q229" t="str">
            <v>L8LS1C</v>
          </cell>
          <cell r="R229" t="str">
            <v>L8</v>
          </cell>
          <cell r="S229" t="str">
            <v>LS</v>
          </cell>
          <cell r="T229" t="str">
            <v>1C</v>
          </cell>
          <cell r="U229">
            <v>50</v>
          </cell>
          <cell r="V229">
            <v>50</v>
          </cell>
          <cell r="W229">
            <v>50</v>
          </cell>
        </row>
        <row r="230">
          <cell r="Q230" t="str">
            <v>L8LSb1C</v>
          </cell>
          <cell r="R230" t="str">
            <v>L8</v>
          </cell>
          <cell r="S230" t="str">
            <v>LSb</v>
          </cell>
          <cell r="T230" t="str">
            <v>1C</v>
          </cell>
          <cell r="U230">
            <v>50</v>
          </cell>
          <cell r="V230">
            <v>50</v>
          </cell>
          <cell r="W230">
            <v>50</v>
          </cell>
        </row>
        <row r="231">
          <cell r="Q231" t="str">
            <v>L8LT1C</v>
          </cell>
          <cell r="R231" t="str">
            <v>L8</v>
          </cell>
          <cell r="S231" t="str">
            <v>LT</v>
          </cell>
          <cell r="T231" t="str">
            <v>1C</v>
          </cell>
          <cell r="U231">
            <v>50</v>
          </cell>
          <cell r="V231">
            <v>50</v>
          </cell>
          <cell r="W231">
            <v>50</v>
          </cell>
        </row>
        <row r="232">
          <cell r="Q232" t="str">
            <v>L8LB1D</v>
          </cell>
          <cell r="R232" t="str">
            <v>L8</v>
          </cell>
          <cell r="S232" t="str">
            <v>LB</v>
          </cell>
          <cell r="T232" t="str">
            <v>1D</v>
          </cell>
          <cell r="U232">
            <v>50</v>
          </cell>
          <cell r="V232">
            <v>50</v>
          </cell>
          <cell r="W232">
            <v>100</v>
          </cell>
        </row>
        <row r="233">
          <cell r="Q233" t="str">
            <v>L8LF1D</v>
          </cell>
          <cell r="R233" t="str">
            <v>L8</v>
          </cell>
          <cell r="S233" t="str">
            <v>LF</v>
          </cell>
          <cell r="T233" t="str">
            <v>1D</v>
          </cell>
          <cell r="U233">
            <v>50</v>
          </cell>
          <cell r="V233">
            <v>50</v>
          </cell>
          <cell r="W233">
            <v>75</v>
          </cell>
        </row>
        <row r="234">
          <cell r="Q234" t="str">
            <v>L8LS1D</v>
          </cell>
          <cell r="R234" t="str">
            <v>L8</v>
          </cell>
          <cell r="S234" t="str">
            <v>LS</v>
          </cell>
          <cell r="T234" t="str">
            <v>1D</v>
          </cell>
          <cell r="U234">
            <v>50</v>
          </cell>
          <cell r="V234">
            <v>50</v>
          </cell>
          <cell r="W234">
            <v>50</v>
          </cell>
        </row>
        <row r="235">
          <cell r="Q235" t="str">
            <v>L8LSb1D</v>
          </cell>
          <cell r="R235" t="str">
            <v>L8</v>
          </cell>
          <cell r="S235" t="str">
            <v>LSb</v>
          </cell>
          <cell r="T235" t="str">
            <v>1D</v>
          </cell>
          <cell r="U235">
            <v>50</v>
          </cell>
          <cell r="V235">
            <v>50</v>
          </cell>
          <cell r="W235">
            <v>50</v>
          </cell>
        </row>
        <row r="236">
          <cell r="Q236" t="str">
            <v>L8LT1D</v>
          </cell>
          <cell r="R236" t="str">
            <v>L8</v>
          </cell>
          <cell r="S236" t="str">
            <v>LT</v>
          </cell>
          <cell r="T236" t="str">
            <v>1D</v>
          </cell>
          <cell r="U236">
            <v>50</v>
          </cell>
          <cell r="V236">
            <v>50</v>
          </cell>
          <cell r="W236">
            <v>50</v>
          </cell>
        </row>
        <row r="237">
          <cell r="Q237" t="str">
            <v>L8LB1E</v>
          </cell>
          <cell r="R237" t="str">
            <v>L8</v>
          </cell>
          <cell r="S237" t="str">
            <v>LB</v>
          </cell>
          <cell r="T237" t="str">
            <v>1E</v>
          </cell>
          <cell r="U237">
            <v>50</v>
          </cell>
          <cell r="V237">
            <v>50</v>
          </cell>
          <cell r="W237">
            <v>100</v>
          </cell>
        </row>
        <row r="238">
          <cell r="Q238" t="str">
            <v>L8LF1E</v>
          </cell>
          <cell r="R238" t="str">
            <v>L8</v>
          </cell>
          <cell r="S238" t="str">
            <v>LF</v>
          </cell>
          <cell r="T238" t="str">
            <v>1E</v>
          </cell>
          <cell r="U238">
            <v>50</v>
          </cell>
          <cell r="V238">
            <v>50</v>
          </cell>
          <cell r="W238">
            <v>75</v>
          </cell>
        </row>
        <row r="239">
          <cell r="Q239" t="str">
            <v>L8LS1E</v>
          </cell>
          <cell r="R239" t="str">
            <v>L8</v>
          </cell>
          <cell r="S239" t="str">
            <v>LS</v>
          </cell>
          <cell r="T239" t="str">
            <v>1E</v>
          </cell>
          <cell r="U239">
            <v>50</v>
          </cell>
          <cell r="V239">
            <v>50</v>
          </cell>
          <cell r="W239">
            <v>50</v>
          </cell>
        </row>
        <row r="240">
          <cell r="Q240" t="str">
            <v>L8LSb1E</v>
          </cell>
          <cell r="R240" t="str">
            <v>L8</v>
          </cell>
          <cell r="S240" t="str">
            <v>LSb</v>
          </cell>
          <cell r="T240" t="str">
            <v>1E</v>
          </cell>
          <cell r="U240">
            <v>50</v>
          </cell>
          <cell r="V240">
            <v>50</v>
          </cell>
          <cell r="W240">
            <v>50</v>
          </cell>
        </row>
        <row r="241">
          <cell r="Q241" t="str">
            <v>L8LT1E</v>
          </cell>
          <cell r="R241" t="str">
            <v>L8</v>
          </cell>
          <cell r="S241" t="str">
            <v>LT</v>
          </cell>
          <cell r="T241" t="str">
            <v>1E</v>
          </cell>
          <cell r="U241">
            <v>50</v>
          </cell>
          <cell r="V241">
            <v>50</v>
          </cell>
          <cell r="W241">
            <v>50</v>
          </cell>
        </row>
        <row r="242">
          <cell r="Q242" t="str">
            <v>L8LB1F</v>
          </cell>
          <cell r="R242" t="str">
            <v>L8</v>
          </cell>
          <cell r="S242" t="str">
            <v>LB</v>
          </cell>
          <cell r="T242" t="str">
            <v>1F</v>
          </cell>
          <cell r="U242">
            <v>50</v>
          </cell>
          <cell r="V242">
            <v>50</v>
          </cell>
          <cell r="W242">
            <v>100</v>
          </cell>
        </row>
        <row r="243">
          <cell r="Q243" t="str">
            <v>L8LF1F</v>
          </cell>
          <cell r="R243" t="str">
            <v>L8</v>
          </cell>
          <cell r="S243" t="str">
            <v>LF</v>
          </cell>
          <cell r="T243" t="str">
            <v>1F</v>
          </cell>
          <cell r="U243">
            <v>50</v>
          </cell>
          <cell r="V243">
            <v>50</v>
          </cell>
          <cell r="W243">
            <v>75</v>
          </cell>
        </row>
        <row r="244">
          <cell r="Q244" t="str">
            <v>L8LS1F</v>
          </cell>
          <cell r="R244" t="str">
            <v>L8</v>
          </cell>
          <cell r="S244" t="str">
            <v>LS</v>
          </cell>
          <cell r="T244" t="str">
            <v>1F</v>
          </cell>
          <cell r="U244">
            <v>50</v>
          </cell>
          <cell r="V244">
            <v>50</v>
          </cell>
          <cell r="W244">
            <v>50</v>
          </cell>
        </row>
        <row r="245">
          <cell r="Q245" t="str">
            <v>L8LSb1F</v>
          </cell>
          <cell r="R245" t="str">
            <v>L8</v>
          </cell>
          <cell r="S245" t="str">
            <v>LSb</v>
          </cell>
          <cell r="T245" t="str">
            <v>1F</v>
          </cell>
          <cell r="U245">
            <v>50</v>
          </cell>
          <cell r="V245">
            <v>50</v>
          </cell>
          <cell r="W245">
            <v>50</v>
          </cell>
        </row>
        <row r="246">
          <cell r="Q246" t="str">
            <v>L8LT1F</v>
          </cell>
          <cell r="R246" t="str">
            <v>L8</v>
          </cell>
          <cell r="S246" t="str">
            <v>LT</v>
          </cell>
          <cell r="T246" t="str">
            <v>1F</v>
          </cell>
          <cell r="U246">
            <v>50</v>
          </cell>
          <cell r="V246">
            <v>50</v>
          </cell>
          <cell r="W246">
            <v>50</v>
          </cell>
        </row>
        <row r="247">
          <cell r="Q247" t="str">
            <v>L8LB1G</v>
          </cell>
          <cell r="R247" t="str">
            <v>L8</v>
          </cell>
          <cell r="S247" t="str">
            <v>LB</v>
          </cell>
          <cell r="T247" t="str">
            <v>1G</v>
          </cell>
          <cell r="U247">
            <v>50</v>
          </cell>
          <cell r="V247">
            <v>50</v>
          </cell>
          <cell r="W247">
            <v>100</v>
          </cell>
        </row>
        <row r="248">
          <cell r="Q248" t="str">
            <v>L8LF1G</v>
          </cell>
          <cell r="R248" t="str">
            <v>L8</v>
          </cell>
          <cell r="S248" t="str">
            <v>LF</v>
          </cell>
          <cell r="T248" t="str">
            <v>1G</v>
          </cell>
          <cell r="U248">
            <v>50</v>
          </cell>
          <cell r="V248">
            <v>50</v>
          </cell>
          <cell r="W248">
            <v>75</v>
          </cell>
        </row>
        <row r="249">
          <cell r="Q249" t="str">
            <v>L8LS1G</v>
          </cell>
          <cell r="R249" t="str">
            <v>L8</v>
          </cell>
          <cell r="S249" t="str">
            <v>LS</v>
          </cell>
          <cell r="T249" t="str">
            <v>1G</v>
          </cell>
          <cell r="U249">
            <v>50</v>
          </cell>
          <cell r="V249">
            <v>50</v>
          </cell>
          <cell r="W249">
            <v>50</v>
          </cell>
        </row>
        <row r="250">
          <cell r="Q250" t="str">
            <v>L8LSb1G</v>
          </cell>
          <cell r="R250" t="str">
            <v>L8</v>
          </cell>
          <cell r="S250" t="str">
            <v>LSb</v>
          </cell>
          <cell r="T250" t="str">
            <v>1G</v>
          </cell>
          <cell r="U250">
            <v>50</v>
          </cell>
          <cell r="V250">
            <v>50</v>
          </cell>
          <cell r="W250">
            <v>50</v>
          </cell>
        </row>
        <row r="251">
          <cell r="Q251" t="str">
            <v>L8LT1G</v>
          </cell>
          <cell r="R251" t="str">
            <v>L8</v>
          </cell>
          <cell r="S251" t="str">
            <v>LT</v>
          </cell>
          <cell r="T251" t="str">
            <v>1G</v>
          </cell>
          <cell r="U251">
            <v>50</v>
          </cell>
          <cell r="V251">
            <v>50</v>
          </cell>
          <cell r="W251">
            <v>50</v>
          </cell>
        </row>
        <row r="252">
          <cell r="Q252" t="str">
            <v>L8LB1M</v>
          </cell>
          <cell r="R252" t="str">
            <v>L8</v>
          </cell>
          <cell r="S252" t="str">
            <v>LB</v>
          </cell>
          <cell r="T252" t="str">
            <v>1M</v>
          </cell>
          <cell r="U252">
            <v>50</v>
          </cell>
          <cell r="V252">
            <v>50</v>
          </cell>
          <cell r="W252">
            <v>100</v>
          </cell>
        </row>
        <row r="253">
          <cell r="Q253" t="str">
            <v>L8LF1M</v>
          </cell>
          <cell r="R253" t="str">
            <v>L8</v>
          </cell>
          <cell r="S253" t="str">
            <v>LF</v>
          </cell>
          <cell r="T253" t="str">
            <v>1M</v>
          </cell>
          <cell r="U253">
            <v>50</v>
          </cell>
          <cell r="V253">
            <v>50</v>
          </cell>
          <cell r="W253">
            <v>75</v>
          </cell>
        </row>
        <row r="254">
          <cell r="Q254" t="str">
            <v>L8LS1M</v>
          </cell>
          <cell r="R254" t="str">
            <v>L8</v>
          </cell>
          <cell r="S254" t="str">
            <v>LS</v>
          </cell>
          <cell r="T254" t="str">
            <v>1M</v>
          </cell>
          <cell r="U254">
            <v>50</v>
          </cell>
          <cell r="V254">
            <v>50</v>
          </cell>
          <cell r="W254">
            <v>50</v>
          </cell>
        </row>
        <row r="255">
          <cell r="Q255" t="str">
            <v>L8LSb1M</v>
          </cell>
          <cell r="R255" t="str">
            <v>L8</v>
          </cell>
          <cell r="S255" t="str">
            <v>LSb</v>
          </cell>
          <cell r="T255" t="str">
            <v>1M</v>
          </cell>
          <cell r="U255">
            <v>50</v>
          </cell>
          <cell r="V255">
            <v>50</v>
          </cell>
          <cell r="W255">
            <v>50</v>
          </cell>
        </row>
        <row r="256">
          <cell r="Q256" t="str">
            <v>L8LT1M</v>
          </cell>
          <cell r="R256" t="str">
            <v>L8</v>
          </cell>
          <cell r="S256" t="str">
            <v>LT</v>
          </cell>
          <cell r="T256" t="str">
            <v>1M</v>
          </cell>
          <cell r="U256">
            <v>50</v>
          </cell>
          <cell r="V256">
            <v>50</v>
          </cell>
          <cell r="W256">
            <v>50</v>
          </cell>
        </row>
        <row r="257">
          <cell r="Q257" t="str">
            <v>L8LB1P</v>
          </cell>
          <cell r="R257" t="str">
            <v>L8</v>
          </cell>
          <cell r="S257" t="str">
            <v>LB</v>
          </cell>
          <cell r="T257" t="str">
            <v>1P</v>
          </cell>
          <cell r="U257">
            <v>50</v>
          </cell>
          <cell r="V257">
            <v>50</v>
          </cell>
          <cell r="W257">
            <v>100</v>
          </cell>
        </row>
        <row r="258">
          <cell r="Q258" t="str">
            <v>L8LF1P</v>
          </cell>
          <cell r="R258" t="str">
            <v>L8</v>
          </cell>
          <cell r="S258" t="str">
            <v>LF</v>
          </cell>
          <cell r="T258" t="str">
            <v>1P</v>
          </cell>
          <cell r="U258">
            <v>50</v>
          </cell>
          <cell r="V258">
            <v>50</v>
          </cell>
          <cell r="W258">
            <v>75</v>
          </cell>
        </row>
        <row r="259">
          <cell r="Q259" t="str">
            <v>L8LS1P</v>
          </cell>
          <cell r="R259" t="str">
            <v>L8</v>
          </cell>
          <cell r="S259" t="str">
            <v>LS</v>
          </cell>
          <cell r="T259" t="str">
            <v>1P</v>
          </cell>
          <cell r="U259">
            <v>50</v>
          </cell>
          <cell r="V259">
            <v>50</v>
          </cell>
          <cell r="W259">
            <v>50</v>
          </cell>
        </row>
        <row r="260">
          <cell r="Q260" t="str">
            <v>L8LSb1P</v>
          </cell>
          <cell r="R260" t="str">
            <v>L8</v>
          </cell>
          <cell r="S260" t="str">
            <v>LSb</v>
          </cell>
          <cell r="T260" t="str">
            <v>1P</v>
          </cell>
          <cell r="U260">
            <v>50</v>
          </cell>
          <cell r="V260">
            <v>50</v>
          </cell>
          <cell r="W260">
            <v>50</v>
          </cell>
        </row>
        <row r="261">
          <cell r="Q261" t="str">
            <v>L8LT1P</v>
          </cell>
          <cell r="R261" t="str">
            <v>L8</v>
          </cell>
          <cell r="S261" t="str">
            <v>LT</v>
          </cell>
          <cell r="T261" t="str">
            <v>1P</v>
          </cell>
          <cell r="U261">
            <v>50</v>
          </cell>
          <cell r="V261">
            <v>50</v>
          </cell>
          <cell r="W261">
            <v>50</v>
          </cell>
        </row>
        <row r="262">
          <cell r="Q262" t="str">
            <v>L8LB1Q</v>
          </cell>
          <cell r="R262" t="str">
            <v>L8</v>
          </cell>
          <cell r="S262" t="str">
            <v>LB</v>
          </cell>
          <cell r="T262" t="str">
            <v>1Q</v>
          </cell>
          <cell r="U262">
            <v>50</v>
          </cell>
          <cell r="V262">
            <v>50</v>
          </cell>
          <cell r="W262">
            <v>100</v>
          </cell>
        </row>
        <row r="263">
          <cell r="Q263" t="str">
            <v>L8LF1Q</v>
          </cell>
          <cell r="R263" t="str">
            <v>L8</v>
          </cell>
          <cell r="S263" t="str">
            <v>LF</v>
          </cell>
          <cell r="T263" t="str">
            <v>1Q</v>
          </cell>
          <cell r="U263">
            <v>50</v>
          </cell>
          <cell r="V263">
            <v>50</v>
          </cell>
          <cell r="W263">
            <v>75</v>
          </cell>
        </row>
        <row r="264">
          <cell r="Q264" t="str">
            <v>L8LS1Q</v>
          </cell>
          <cell r="R264" t="str">
            <v>L8</v>
          </cell>
          <cell r="S264" t="str">
            <v>LS</v>
          </cell>
          <cell r="T264" t="str">
            <v>1Q</v>
          </cell>
          <cell r="U264">
            <v>50</v>
          </cell>
          <cell r="V264">
            <v>50</v>
          </cell>
          <cell r="W264">
            <v>50</v>
          </cell>
        </row>
        <row r="265">
          <cell r="Q265" t="str">
            <v>L8LSb1Q</v>
          </cell>
          <cell r="R265" t="str">
            <v>L8</v>
          </cell>
          <cell r="S265" t="str">
            <v>LSb</v>
          </cell>
          <cell r="T265" t="str">
            <v>1Q</v>
          </cell>
          <cell r="U265">
            <v>50</v>
          </cell>
          <cell r="V265">
            <v>50</v>
          </cell>
          <cell r="W265">
            <v>50</v>
          </cell>
        </row>
        <row r="266">
          <cell r="Q266" t="str">
            <v>L8LT1Q</v>
          </cell>
          <cell r="R266" t="str">
            <v>L8</v>
          </cell>
          <cell r="S266" t="str">
            <v>LT</v>
          </cell>
          <cell r="T266" t="str">
            <v>1Q</v>
          </cell>
          <cell r="U266">
            <v>50</v>
          </cell>
          <cell r="V266">
            <v>50</v>
          </cell>
          <cell r="W266">
            <v>50</v>
          </cell>
        </row>
        <row r="267">
          <cell r="Q267" t="str">
            <v>L8LB1R</v>
          </cell>
          <cell r="R267" t="str">
            <v>L8</v>
          </cell>
          <cell r="S267" t="str">
            <v>LB</v>
          </cell>
          <cell r="T267" t="str">
            <v>1R</v>
          </cell>
          <cell r="U267">
            <v>50</v>
          </cell>
          <cell r="V267">
            <v>50</v>
          </cell>
          <cell r="W267">
            <v>100</v>
          </cell>
        </row>
        <row r="268">
          <cell r="Q268" t="str">
            <v>L8LF1R</v>
          </cell>
          <cell r="R268" t="str">
            <v>L8</v>
          </cell>
          <cell r="S268" t="str">
            <v>LF</v>
          </cell>
          <cell r="T268" t="str">
            <v>1R</v>
          </cell>
          <cell r="U268">
            <v>50</v>
          </cell>
          <cell r="V268">
            <v>50</v>
          </cell>
          <cell r="W268">
            <v>75</v>
          </cell>
        </row>
        <row r="269">
          <cell r="Q269" t="str">
            <v>L8LS1R</v>
          </cell>
          <cell r="R269" t="str">
            <v>L8</v>
          </cell>
          <cell r="S269" t="str">
            <v>LS</v>
          </cell>
          <cell r="T269" t="str">
            <v>1R</v>
          </cell>
          <cell r="U269">
            <v>50</v>
          </cell>
          <cell r="V269">
            <v>50</v>
          </cell>
          <cell r="W269">
            <v>50</v>
          </cell>
        </row>
        <row r="270">
          <cell r="Q270" t="str">
            <v>L8LSb1R</v>
          </cell>
          <cell r="R270" t="str">
            <v>L8</v>
          </cell>
          <cell r="S270" t="str">
            <v>LSb</v>
          </cell>
          <cell r="T270" t="str">
            <v>1R</v>
          </cell>
          <cell r="U270">
            <v>50</v>
          </cell>
          <cell r="V270">
            <v>50</v>
          </cell>
          <cell r="W270">
            <v>50</v>
          </cell>
        </row>
        <row r="271">
          <cell r="Q271" t="str">
            <v>L8LT1R</v>
          </cell>
          <cell r="R271" t="str">
            <v>L8</v>
          </cell>
          <cell r="S271" t="str">
            <v>LT</v>
          </cell>
          <cell r="T271" t="str">
            <v>1R</v>
          </cell>
          <cell r="U271">
            <v>50</v>
          </cell>
          <cell r="V271">
            <v>50</v>
          </cell>
          <cell r="W271">
            <v>50</v>
          </cell>
        </row>
        <row r="272">
          <cell r="Q272" t="str">
            <v>L8LB1S</v>
          </cell>
          <cell r="R272" t="str">
            <v>L8</v>
          </cell>
          <cell r="S272" t="str">
            <v>LB</v>
          </cell>
          <cell r="T272" t="str">
            <v>1S</v>
          </cell>
          <cell r="U272">
            <v>50</v>
          </cell>
          <cell r="V272">
            <v>50</v>
          </cell>
          <cell r="W272">
            <v>100</v>
          </cell>
        </row>
        <row r="273">
          <cell r="Q273" t="str">
            <v>L8LF1S</v>
          </cell>
          <cell r="R273" t="str">
            <v>L8</v>
          </cell>
          <cell r="S273" t="str">
            <v>LF</v>
          </cell>
          <cell r="T273" t="str">
            <v>1S</v>
          </cell>
          <cell r="U273">
            <v>50</v>
          </cell>
          <cell r="V273">
            <v>50</v>
          </cell>
          <cell r="W273">
            <v>75</v>
          </cell>
        </row>
        <row r="274">
          <cell r="Q274" t="str">
            <v>L8LS1S</v>
          </cell>
          <cell r="R274" t="str">
            <v>L8</v>
          </cell>
          <cell r="S274" t="str">
            <v>LS</v>
          </cell>
          <cell r="T274" t="str">
            <v>1S</v>
          </cell>
          <cell r="U274">
            <v>50</v>
          </cell>
          <cell r="V274">
            <v>50</v>
          </cell>
          <cell r="W274">
            <v>50</v>
          </cell>
        </row>
        <row r="275">
          <cell r="Q275" t="str">
            <v>L8LSb1S</v>
          </cell>
          <cell r="R275" t="str">
            <v>L8</v>
          </cell>
          <cell r="S275" t="str">
            <v>LSb</v>
          </cell>
          <cell r="T275" t="str">
            <v>1S</v>
          </cell>
          <cell r="U275">
            <v>50</v>
          </cell>
          <cell r="V275">
            <v>50</v>
          </cell>
          <cell r="W275">
            <v>50</v>
          </cell>
        </row>
        <row r="276">
          <cell r="Q276" t="str">
            <v>L8LT1S</v>
          </cell>
          <cell r="R276" t="str">
            <v>L8</v>
          </cell>
          <cell r="S276" t="str">
            <v>LT</v>
          </cell>
          <cell r="T276" t="str">
            <v>1S</v>
          </cell>
          <cell r="U276">
            <v>50</v>
          </cell>
          <cell r="V276">
            <v>50</v>
          </cell>
          <cell r="W276">
            <v>50</v>
          </cell>
        </row>
        <row r="277">
          <cell r="Q277" t="str">
            <v>L8LB1V</v>
          </cell>
          <cell r="R277" t="str">
            <v>L8</v>
          </cell>
          <cell r="S277" t="str">
            <v>LB</v>
          </cell>
          <cell r="T277" t="str">
            <v>1V</v>
          </cell>
          <cell r="U277">
            <v>50</v>
          </cell>
          <cell r="V277">
            <v>50</v>
          </cell>
          <cell r="W277">
            <v>100</v>
          </cell>
        </row>
        <row r="278">
          <cell r="Q278" t="str">
            <v>L8LF1V</v>
          </cell>
          <cell r="R278" t="str">
            <v>L8</v>
          </cell>
          <cell r="S278" t="str">
            <v>LF</v>
          </cell>
          <cell r="T278" t="str">
            <v>1V</v>
          </cell>
          <cell r="U278">
            <v>50</v>
          </cell>
          <cell r="V278">
            <v>50</v>
          </cell>
          <cell r="W278">
            <v>75</v>
          </cell>
        </row>
        <row r="279">
          <cell r="Q279" t="str">
            <v>L8LS1V</v>
          </cell>
          <cell r="R279" t="str">
            <v>L8</v>
          </cell>
          <cell r="S279" t="str">
            <v>LS</v>
          </cell>
          <cell r="T279" t="str">
            <v>1V</v>
          </cell>
          <cell r="U279">
            <v>50</v>
          </cell>
          <cell r="V279">
            <v>50</v>
          </cell>
          <cell r="W279">
            <v>50</v>
          </cell>
        </row>
        <row r="280">
          <cell r="Q280" t="str">
            <v>L8LSb1V</v>
          </cell>
          <cell r="R280" t="str">
            <v>L8</v>
          </cell>
          <cell r="S280" t="str">
            <v>LSb</v>
          </cell>
          <cell r="T280" t="str">
            <v>1V</v>
          </cell>
          <cell r="U280">
            <v>50</v>
          </cell>
          <cell r="V280">
            <v>50</v>
          </cell>
          <cell r="W280">
            <v>50</v>
          </cell>
        </row>
        <row r="281">
          <cell r="Q281" t="str">
            <v>L8LT1V</v>
          </cell>
          <cell r="R281" t="str">
            <v>L8</v>
          </cell>
          <cell r="S281" t="str">
            <v>LT</v>
          </cell>
          <cell r="T281" t="str">
            <v>1V</v>
          </cell>
          <cell r="U281">
            <v>50</v>
          </cell>
          <cell r="V281">
            <v>50</v>
          </cell>
          <cell r="W281">
            <v>50</v>
          </cell>
        </row>
        <row r="282">
          <cell r="Q282" t="str">
            <v>L8LB2A</v>
          </cell>
          <cell r="R282" t="str">
            <v>L8</v>
          </cell>
          <cell r="S282" t="str">
            <v>LB</v>
          </cell>
          <cell r="T282" t="str">
            <v>2A</v>
          </cell>
          <cell r="U282">
            <v>0</v>
          </cell>
          <cell r="V282">
            <v>0</v>
          </cell>
          <cell r="W282">
            <v>0</v>
          </cell>
        </row>
        <row r="283">
          <cell r="Q283" t="str">
            <v>L8LF2A</v>
          </cell>
          <cell r="R283" t="str">
            <v>L8</v>
          </cell>
          <cell r="S283" t="str">
            <v>LF</v>
          </cell>
          <cell r="T283" t="str">
            <v>2A</v>
          </cell>
          <cell r="U283">
            <v>0</v>
          </cell>
          <cell r="V283">
            <v>0</v>
          </cell>
          <cell r="W283">
            <v>0</v>
          </cell>
        </row>
        <row r="284">
          <cell r="Q284" t="str">
            <v>L8LS2A</v>
          </cell>
          <cell r="R284" t="str">
            <v>L8</v>
          </cell>
          <cell r="S284" t="str">
            <v>LS</v>
          </cell>
          <cell r="T284" t="str">
            <v>2A</v>
          </cell>
          <cell r="U284">
            <v>0</v>
          </cell>
          <cell r="V284">
            <v>0</v>
          </cell>
          <cell r="W284">
            <v>0</v>
          </cell>
        </row>
        <row r="285">
          <cell r="Q285" t="str">
            <v>L8LSb2A</v>
          </cell>
          <cell r="R285" t="str">
            <v>L8</v>
          </cell>
          <cell r="S285" t="str">
            <v>LSb</v>
          </cell>
          <cell r="T285" t="str">
            <v>2A</v>
          </cell>
          <cell r="U285">
            <v>0</v>
          </cell>
          <cell r="V285">
            <v>0</v>
          </cell>
          <cell r="W285">
            <v>0</v>
          </cell>
        </row>
        <row r="286">
          <cell r="Q286" t="str">
            <v>L8LT2A</v>
          </cell>
          <cell r="R286" t="str">
            <v>L8</v>
          </cell>
          <cell r="S286" t="str">
            <v>LT</v>
          </cell>
          <cell r="T286" t="str">
            <v>2A</v>
          </cell>
          <cell r="U286">
            <v>0</v>
          </cell>
          <cell r="V286">
            <v>0</v>
          </cell>
          <cell r="W286">
            <v>0</v>
          </cell>
        </row>
        <row r="287">
          <cell r="Q287" t="str">
            <v>L8LB2F</v>
          </cell>
          <cell r="R287" t="str">
            <v>L8</v>
          </cell>
          <cell r="S287" t="str">
            <v>LB</v>
          </cell>
          <cell r="T287" t="str">
            <v>2F</v>
          </cell>
          <cell r="U287">
            <v>0</v>
          </cell>
          <cell r="V287">
            <v>0</v>
          </cell>
          <cell r="W287">
            <v>0</v>
          </cell>
        </row>
        <row r="288">
          <cell r="Q288" t="str">
            <v>L8LF2F</v>
          </cell>
          <cell r="R288" t="str">
            <v>L8</v>
          </cell>
          <cell r="S288" t="str">
            <v>LF</v>
          </cell>
          <cell r="T288" t="str">
            <v>2F</v>
          </cell>
          <cell r="U288">
            <v>0</v>
          </cell>
          <cell r="V288">
            <v>0</v>
          </cell>
          <cell r="W288">
            <v>0</v>
          </cell>
        </row>
        <row r="289">
          <cell r="Q289" t="str">
            <v>L8LS2F</v>
          </cell>
          <cell r="R289" t="str">
            <v>L8</v>
          </cell>
          <cell r="S289" t="str">
            <v>LS</v>
          </cell>
          <cell r="T289" t="str">
            <v>2F</v>
          </cell>
          <cell r="U289">
            <v>0</v>
          </cell>
          <cell r="V289">
            <v>0</v>
          </cell>
          <cell r="W289">
            <v>0</v>
          </cell>
        </row>
        <row r="290">
          <cell r="Q290" t="str">
            <v>L8LSb2F</v>
          </cell>
          <cell r="R290" t="str">
            <v>L8</v>
          </cell>
          <cell r="S290" t="str">
            <v>LSb</v>
          </cell>
          <cell r="T290" t="str">
            <v>2F</v>
          </cell>
          <cell r="U290">
            <v>0</v>
          </cell>
          <cell r="V290">
            <v>0</v>
          </cell>
          <cell r="W290">
            <v>0</v>
          </cell>
        </row>
        <row r="291">
          <cell r="Q291" t="str">
            <v>L8LT2F</v>
          </cell>
          <cell r="R291" t="str">
            <v>L8</v>
          </cell>
          <cell r="S291" t="str">
            <v>LT</v>
          </cell>
          <cell r="T291" t="str">
            <v>2F</v>
          </cell>
          <cell r="U291">
            <v>0</v>
          </cell>
          <cell r="V291">
            <v>0</v>
          </cell>
          <cell r="W291">
            <v>0</v>
          </cell>
        </row>
        <row r="292">
          <cell r="Q292" t="str">
            <v>L8LB2P</v>
          </cell>
          <cell r="R292" t="str">
            <v>L8</v>
          </cell>
          <cell r="S292" t="str">
            <v>LB</v>
          </cell>
          <cell r="T292" t="str">
            <v>2P</v>
          </cell>
          <cell r="U292">
            <v>0</v>
          </cell>
          <cell r="V292">
            <v>0</v>
          </cell>
          <cell r="W292">
            <v>0</v>
          </cell>
        </row>
        <row r="293">
          <cell r="Q293" t="str">
            <v>L8LF2P</v>
          </cell>
          <cell r="R293" t="str">
            <v>L8</v>
          </cell>
          <cell r="S293" t="str">
            <v>LF</v>
          </cell>
          <cell r="T293" t="str">
            <v>2P</v>
          </cell>
          <cell r="U293">
            <v>0</v>
          </cell>
          <cell r="V293">
            <v>0</v>
          </cell>
          <cell r="W293">
            <v>0</v>
          </cell>
        </row>
        <row r="294">
          <cell r="Q294" t="str">
            <v>L8LS2P</v>
          </cell>
          <cell r="R294" t="str">
            <v>L8</v>
          </cell>
          <cell r="S294" t="str">
            <v>LS</v>
          </cell>
          <cell r="T294" t="str">
            <v>2P</v>
          </cell>
          <cell r="U294">
            <v>0</v>
          </cell>
          <cell r="V294">
            <v>0</v>
          </cell>
          <cell r="W294">
            <v>0</v>
          </cell>
        </row>
        <row r="295">
          <cell r="Q295" t="str">
            <v>L8LSb2P</v>
          </cell>
          <cell r="R295" t="str">
            <v>L8</v>
          </cell>
          <cell r="S295" t="str">
            <v>LSb</v>
          </cell>
          <cell r="T295" t="str">
            <v>2P</v>
          </cell>
          <cell r="U295">
            <v>0</v>
          </cell>
          <cell r="V295">
            <v>0</v>
          </cell>
          <cell r="W295">
            <v>0</v>
          </cell>
        </row>
        <row r="296">
          <cell r="Q296" t="str">
            <v>L8LT2P</v>
          </cell>
          <cell r="R296" t="str">
            <v>L8</v>
          </cell>
          <cell r="S296" t="str">
            <v>LT</v>
          </cell>
          <cell r="T296" t="str">
            <v>2P</v>
          </cell>
          <cell r="U296">
            <v>0</v>
          </cell>
          <cell r="V296">
            <v>0</v>
          </cell>
          <cell r="W296">
            <v>0</v>
          </cell>
        </row>
        <row r="297">
          <cell r="Q297" t="str">
            <v>L8LB2Q</v>
          </cell>
          <cell r="R297" t="str">
            <v>L8</v>
          </cell>
          <cell r="S297" t="str">
            <v>LB</v>
          </cell>
          <cell r="T297" t="str">
            <v>2Q</v>
          </cell>
          <cell r="U297">
            <v>0</v>
          </cell>
          <cell r="V297">
            <v>0</v>
          </cell>
          <cell r="W297">
            <v>100</v>
          </cell>
        </row>
        <row r="298">
          <cell r="Q298" t="str">
            <v>L8LF2Q</v>
          </cell>
          <cell r="R298" t="str">
            <v>L8</v>
          </cell>
          <cell r="S298" t="str">
            <v>LF</v>
          </cell>
          <cell r="T298" t="str">
            <v>2Q</v>
          </cell>
          <cell r="U298">
            <v>0</v>
          </cell>
          <cell r="V298">
            <v>0</v>
          </cell>
          <cell r="W298">
            <v>75</v>
          </cell>
        </row>
        <row r="299">
          <cell r="Q299" t="str">
            <v>L8LS2Q</v>
          </cell>
          <cell r="R299" t="str">
            <v>L8</v>
          </cell>
          <cell r="S299" t="str">
            <v>LS</v>
          </cell>
          <cell r="T299" t="str">
            <v>2Q</v>
          </cell>
          <cell r="U299">
            <v>0</v>
          </cell>
          <cell r="V299">
            <v>0</v>
          </cell>
          <cell r="W299">
            <v>50</v>
          </cell>
        </row>
        <row r="300">
          <cell r="Q300" t="str">
            <v>L8LSb2Q</v>
          </cell>
          <cell r="R300" t="str">
            <v>L8</v>
          </cell>
          <cell r="S300" t="str">
            <v>LSb</v>
          </cell>
          <cell r="T300" t="str">
            <v>2Q</v>
          </cell>
          <cell r="U300">
            <v>0</v>
          </cell>
          <cell r="V300">
            <v>0</v>
          </cell>
          <cell r="W300">
            <v>50</v>
          </cell>
        </row>
        <row r="301">
          <cell r="Q301" t="str">
            <v>L8LT2Q</v>
          </cell>
          <cell r="R301" t="str">
            <v>L8</v>
          </cell>
          <cell r="S301" t="str">
            <v>LT</v>
          </cell>
          <cell r="T301" t="str">
            <v>2Q</v>
          </cell>
          <cell r="U301">
            <v>0</v>
          </cell>
          <cell r="V301">
            <v>0</v>
          </cell>
          <cell r="W301">
            <v>50</v>
          </cell>
        </row>
        <row r="302">
          <cell r="Q302" t="str">
            <v>L8LB2S</v>
          </cell>
          <cell r="R302" t="str">
            <v>L8</v>
          </cell>
          <cell r="S302" t="str">
            <v>LB</v>
          </cell>
          <cell r="T302" t="str">
            <v>2S</v>
          </cell>
          <cell r="U302">
            <v>50</v>
          </cell>
          <cell r="V302">
            <v>50</v>
          </cell>
          <cell r="W302">
            <v>100</v>
          </cell>
        </row>
        <row r="303">
          <cell r="Q303" t="str">
            <v>L8LF2S</v>
          </cell>
          <cell r="R303" t="str">
            <v>L8</v>
          </cell>
          <cell r="S303" t="str">
            <v>LF</v>
          </cell>
          <cell r="T303" t="str">
            <v>2S</v>
          </cell>
          <cell r="U303">
            <v>50</v>
          </cell>
          <cell r="V303">
            <v>50</v>
          </cell>
          <cell r="W303">
            <v>75</v>
          </cell>
        </row>
        <row r="304">
          <cell r="Q304" t="str">
            <v>L8LS2S</v>
          </cell>
          <cell r="R304" t="str">
            <v>L8</v>
          </cell>
          <cell r="S304" t="str">
            <v>LS</v>
          </cell>
          <cell r="T304" t="str">
            <v>2S</v>
          </cell>
          <cell r="U304">
            <v>50</v>
          </cell>
          <cell r="V304">
            <v>50</v>
          </cell>
          <cell r="W304">
            <v>50</v>
          </cell>
        </row>
        <row r="305">
          <cell r="Q305" t="str">
            <v>L8LSb2S</v>
          </cell>
          <cell r="R305" t="str">
            <v>L8</v>
          </cell>
          <cell r="S305" t="str">
            <v>LSb</v>
          </cell>
          <cell r="T305" t="str">
            <v>2S</v>
          </cell>
          <cell r="U305">
            <v>50</v>
          </cell>
          <cell r="V305">
            <v>50</v>
          </cell>
          <cell r="W305">
            <v>50</v>
          </cell>
        </row>
        <row r="306">
          <cell r="Q306" t="str">
            <v>L8LT2S</v>
          </cell>
          <cell r="R306" t="str">
            <v>L8</v>
          </cell>
          <cell r="S306" t="str">
            <v>LT</v>
          </cell>
          <cell r="T306" t="str">
            <v>2S</v>
          </cell>
          <cell r="U306">
            <v>50</v>
          </cell>
          <cell r="V306">
            <v>50</v>
          </cell>
          <cell r="W306">
            <v>50</v>
          </cell>
        </row>
        <row r="307">
          <cell r="Q307" t="str">
            <v>L8LBAB</v>
          </cell>
          <cell r="R307" t="str">
            <v>L8</v>
          </cell>
          <cell r="S307" t="str">
            <v>LB</v>
          </cell>
          <cell r="T307" t="str">
            <v>AB</v>
          </cell>
          <cell r="U307">
            <v>50</v>
          </cell>
          <cell r="V307">
            <v>50</v>
          </cell>
          <cell r="W307">
            <v>200</v>
          </cell>
        </row>
        <row r="308">
          <cell r="Q308" t="str">
            <v>L8LFAB</v>
          </cell>
          <cell r="R308" t="str">
            <v>L8</v>
          </cell>
          <cell r="S308" t="str">
            <v>LF</v>
          </cell>
          <cell r="T308" t="str">
            <v>AB</v>
          </cell>
          <cell r="U308">
            <v>50</v>
          </cell>
          <cell r="V308">
            <v>50</v>
          </cell>
          <cell r="W308">
            <v>200</v>
          </cell>
        </row>
        <row r="309">
          <cell r="Q309" t="str">
            <v>L8LSAB</v>
          </cell>
          <cell r="R309" t="str">
            <v>L8</v>
          </cell>
          <cell r="S309" t="str">
            <v>LS</v>
          </cell>
          <cell r="T309" t="str">
            <v>AB</v>
          </cell>
          <cell r="U309">
            <v>50</v>
          </cell>
          <cell r="V309">
            <v>50</v>
          </cell>
          <cell r="W309">
            <v>200</v>
          </cell>
        </row>
        <row r="310">
          <cell r="Q310" t="str">
            <v>L8LSbAB</v>
          </cell>
          <cell r="R310" t="str">
            <v>L8</v>
          </cell>
          <cell r="S310" t="str">
            <v>LSb</v>
          </cell>
          <cell r="T310" t="str">
            <v>AB</v>
          </cell>
          <cell r="U310">
            <v>50</v>
          </cell>
          <cell r="V310">
            <v>50</v>
          </cell>
          <cell r="W310">
            <v>200</v>
          </cell>
        </row>
        <row r="311">
          <cell r="Q311" t="str">
            <v>L8LTAB</v>
          </cell>
          <cell r="R311" t="str">
            <v>L8</v>
          </cell>
          <cell r="S311" t="str">
            <v>LT</v>
          </cell>
          <cell r="T311" t="str">
            <v>AB</v>
          </cell>
          <cell r="U311">
            <v>50</v>
          </cell>
          <cell r="V311">
            <v>50</v>
          </cell>
          <cell r="W311">
            <v>200</v>
          </cell>
        </row>
        <row r="312">
          <cell r="Q312" t="str">
            <v>L8LBAG</v>
          </cell>
          <cell r="R312" t="str">
            <v>L8</v>
          </cell>
          <cell r="S312" t="str">
            <v>LB</v>
          </cell>
          <cell r="T312" t="str">
            <v>AG</v>
          </cell>
          <cell r="U312">
            <v>0</v>
          </cell>
          <cell r="V312">
            <v>0</v>
          </cell>
          <cell r="W312">
            <v>0</v>
          </cell>
        </row>
        <row r="313">
          <cell r="Q313" t="str">
            <v>L8LFAG</v>
          </cell>
          <cell r="R313" t="str">
            <v>L8</v>
          </cell>
          <cell r="S313" t="str">
            <v>LF</v>
          </cell>
          <cell r="T313" t="str">
            <v>AG</v>
          </cell>
          <cell r="U313">
            <v>0</v>
          </cell>
          <cell r="V313">
            <v>0</v>
          </cell>
          <cell r="W313">
            <v>0</v>
          </cell>
        </row>
        <row r="314">
          <cell r="Q314" t="str">
            <v>L8LSAG</v>
          </cell>
          <cell r="R314" t="str">
            <v>L8</v>
          </cell>
          <cell r="S314" t="str">
            <v>LS</v>
          </cell>
          <cell r="T314" t="str">
            <v>AG</v>
          </cell>
          <cell r="U314">
            <v>0</v>
          </cell>
          <cell r="V314">
            <v>0</v>
          </cell>
          <cell r="W314">
            <v>0</v>
          </cell>
        </row>
        <row r="315">
          <cell r="Q315" t="str">
            <v>L8LSbAG</v>
          </cell>
          <cell r="R315" t="str">
            <v>L8</v>
          </cell>
          <cell r="S315" t="str">
            <v>LSb</v>
          </cell>
          <cell r="T315" t="str">
            <v>AG</v>
          </cell>
          <cell r="U315">
            <v>0</v>
          </cell>
          <cell r="V315">
            <v>0</v>
          </cell>
          <cell r="W315">
            <v>0</v>
          </cell>
        </row>
        <row r="316">
          <cell r="Q316" t="str">
            <v>L8LTAG</v>
          </cell>
          <cell r="R316" t="str">
            <v>L8</v>
          </cell>
          <cell r="S316" t="str">
            <v>LT</v>
          </cell>
          <cell r="T316" t="str">
            <v>AG</v>
          </cell>
          <cell r="U316">
            <v>0</v>
          </cell>
          <cell r="V316">
            <v>0</v>
          </cell>
          <cell r="W316">
            <v>0</v>
          </cell>
        </row>
        <row r="317">
          <cell r="Q317" t="str">
            <v>L8LBAO</v>
          </cell>
          <cell r="R317" t="str">
            <v>L8</v>
          </cell>
          <cell r="S317" t="str">
            <v>LB</v>
          </cell>
          <cell r="T317" t="str">
            <v>AO</v>
          </cell>
          <cell r="U317">
            <v>0</v>
          </cell>
          <cell r="V317">
            <v>0</v>
          </cell>
          <cell r="W317">
            <v>0</v>
          </cell>
        </row>
        <row r="318">
          <cell r="Q318" t="str">
            <v>L8LFAO</v>
          </cell>
          <cell r="R318" t="str">
            <v>L8</v>
          </cell>
          <cell r="S318" t="str">
            <v>LF</v>
          </cell>
          <cell r="T318" t="str">
            <v>AO</v>
          </cell>
          <cell r="U318">
            <v>0</v>
          </cell>
          <cell r="V318">
            <v>0</v>
          </cell>
          <cell r="W318">
            <v>0</v>
          </cell>
        </row>
        <row r="319">
          <cell r="Q319" t="str">
            <v>L8LSAO</v>
          </cell>
          <cell r="R319" t="str">
            <v>L8</v>
          </cell>
          <cell r="S319" t="str">
            <v>LS</v>
          </cell>
          <cell r="T319" t="str">
            <v>AO</v>
          </cell>
          <cell r="U319">
            <v>0</v>
          </cell>
          <cell r="V319">
            <v>0</v>
          </cell>
          <cell r="W319">
            <v>0</v>
          </cell>
        </row>
        <row r="320">
          <cell r="Q320" t="str">
            <v>L8LSbAO</v>
          </cell>
          <cell r="R320" t="str">
            <v>L8</v>
          </cell>
          <cell r="S320" t="str">
            <v>LSb</v>
          </cell>
          <cell r="T320" t="str">
            <v>AO</v>
          </cell>
          <cell r="U320">
            <v>0</v>
          </cell>
          <cell r="V320">
            <v>0</v>
          </cell>
          <cell r="W320">
            <v>0</v>
          </cell>
        </row>
        <row r="321">
          <cell r="Q321" t="str">
            <v>L8LTAO</v>
          </cell>
          <cell r="R321" t="str">
            <v>L8</v>
          </cell>
          <cell r="S321" t="str">
            <v>LT</v>
          </cell>
          <cell r="T321" t="str">
            <v>AO</v>
          </cell>
          <cell r="U321">
            <v>0</v>
          </cell>
          <cell r="V321">
            <v>0</v>
          </cell>
          <cell r="W321">
            <v>0</v>
          </cell>
        </row>
        <row r="322">
          <cell r="Q322" t="str">
            <v>L8LBB1</v>
          </cell>
          <cell r="R322" t="str">
            <v>L8</v>
          </cell>
          <cell r="S322" t="str">
            <v>LB</v>
          </cell>
          <cell r="T322" t="str">
            <v>B1</v>
          </cell>
          <cell r="U322">
            <v>200</v>
          </cell>
          <cell r="V322">
            <v>200</v>
          </cell>
          <cell r="W322">
            <v>200</v>
          </cell>
        </row>
        <row r="323">
          <cell r="Q323" t="str">
            <v>L8LFB1</v>
          </cell>
          <cell r="R323" t="str">
            <v>L8</v>
          </cell>
          <cell r="S323" t="str">
            <v>LF</v>
          </cell>
          <cell r="T323" t="str">
            <v>B1</v>
          </cell>
          <cell r="U323">
            <v>200</v>
          </cell>
          <cell r="V323">
            <v>200</v>
          </cell>
          <cell r="W323">
            <v>200</v>
          </cell>
        </row>
        <row r="324">
          <cell r="Q324" t="str">
            <v>L8LSB1</v>
          </cell>
          <cell r="R324" t="str">
            <v>L8</v>
          </cell>
          <cell r="S324" t="str">
            <v>LS</v>
          </cell>
          <cell r="T324" t="str">
            <v>B1</v>
          </cell>
          <cell r="U324">
            <v>200</v>
          </cell>
          <cell r="V324">
            <v>200</v>
          </cell>
          <cell r="W324">
            <v>200</v>
          </cell>
        </row>
        <row r="325">
          <cell r="Q325" t="str">
            <v>L8LSbB1</v>
          </cell>
          <cell r="R325" t="str">
            <v>L8</v>
          </cell>
          <cell r="S325" t="str">
            <v>LSb</v>
          </cell>
          <cell r="T325" t="str">
            <v>B1</v>
          </cell>
          <cell r="U325">
            <v>200</v>
          </cell>
          <cell r="V325">
            <v>200</v>
          </cell>
          <cell r="W325">
            <v>200</v>
          </cell>
        </row>
        <row r="326">
          <cell r="Q326" t="str">
            <v>L8LTB1</v>
          </cell>
          <cell r="R326" t="str">
            <v>L8</v>
          </cell>
          <cell r="S326" t="str">
            <v>LT</v>
          </cell>
          <cell r="T326" t="str">
            <v>B1</v>
          </cell>
          <cell r="U326">
            <v>200</v>
          </cell>
          <cell r="V326">
            <v>200</v>
          </cell>
          <cell r="W326">
            <v>200</v>
          </cell>
        </row>
        <row r="327">
          <cell r="Q327" t="str">
            <v>L8LBBA</v>
          </cell>
          <cell r="R327" t="str">
            <v>L8</v>
          </cell>
          <cell r="S327" t="str">
            <v>LB</v>
          </cell>
          <cell r="T327" t="str">
            <v>BA</v>
          </cell>
          <cell r="U327">
            <v>50</v>
          </cell>
          <cell r="V327">
            <v>50</v>
          </cell>
          <cell r="W327">
            <v>100</v>
          </cell>
        </row>
        <row r="328">
          <cell r="Q328" t="str">
            <v>L8LFBA</v>
          </cell>
          <cell r="R328" t="str">
            <v>L8</v>
          </cell>
          <cell r="S328" t="str">
            <v>LF</v>
          </cell>
          <cell r="T328" t="str">
            <v>BA</v>
          </cell>
          <cell r="U328">
            <v>50</v>
          </cell>
          <cell r="V328">
            <v>50</v>
          </cell>
          <cell r="W328">
            <v>75</v>
          </cell>
        </row>
        <row r="329">
          <cell r="Q329" t="str">
            <v>L8LSBA</v>
          </cell>
          <cell r="R329" t="str">
            <v>L8</v>
          </cell>
          <cell r="S329" t="str">
            <v>LS</v>
          </cell>
          <cell r="T329" t="str">
            <v>BA</v>
          </cell>
          <cell r="U329">
            <v>50</v>
          </cell>
          <cell r="V329">
            <v>50</v>
          </cell>
          <cell r="W329">
            <v>50</v>
          </cell>
        </row>
        <row r="330">
          <cell r="Q330" t="str">
            <v>L8LSbBA</v>
          </cell>
          <cell r="R330" t="str">
            <v>L8</v>
          </cell>
          <cell r="S330" t="str">
            <v>LSb</v>
          </cell>
          <cell r="T330" t="str">
            <v>BA</v>
          </cell>
          <cell r="U330">
            <v>50</v>
          </cell>
          <cell r="V330">
            <v>50</v>
          </cell>
          <cell r="W330">
            <v>50</v>
          </cell>
        </row>
        <row r="331">
          <cell r="Q331" t="str">
            <v>L8LTBA</v>
          </cell>
          <cell r="R331" t="str">
            <v>L8</v>
          </cell>
          <cell r="S331" t="str">
            <v>LT</v>
          </cell>
          <cell r="T331" t="str">
            <v>BA</v>
          </cell>
          <cell r="U331">
            <v>50</v>
          </cell>
          <cell r="V331">
            <v>50</v>
          </cell>
          <cell r="W331">
            <v>50</v>
          </cell>
        </row>
        <row r="332">
          <cell r="Q332" t="str">
            <v>L8LBBG</v>
          </cell>
          <cell r="R332" t="str">
            <v>L8</v>
          </cell>
          <cell r="S332" t="str">
            <v>LB</v>
          </cell>
          <cell r="T332" t="str">
            <v>BG</v>
          </cell>
          <cell r="U332">
            <v>0</v>
          </cell>
          <cell r="V332">
            <v>0</v>
          </cell>
          <cell r="W332">
            <v>100</v>
          </cell>
        </row>
        <row r="333">
          <cell r="Q333" t="str">
            <v>L8LFBG</v>
          </cell>
          <cell r="R333" t="str">
            <v>L8</v>
          </cell>
          <cell r="S333" t="str">
            <v>LF</v>
          </cell>
          <cell r="T333" t="str">
            <v>BG</v>
          </cell>
          <cell r="U333">
            <v>0</v>
          </cell>
          <cell r="V333">
            <v>0</v>
          </cell>
          <cell r="W333">
            <v>75</v>
          </cell>
        </row>
        <row r="334">
          <cell r="Q334" t="str">
            <v>L8LSBG</v>
          </cell>
          <cell r="R334" t="str">
            <v>L8</v>
          </cell>
          <cell r="S334" t="str">
            <v>LS</v>
          </cell>
          <cell r="T334" t="str">
            <v>BG</v>
          </cell>
          <cell r="U334">
            <v>0</v>
          </cell>
          <cell r="V334">
            <v>0</v>
          </cell>
          <cell r="W334">
            <v>50</v>
          </cell>
        </row>
        <row r="335">
          <cell r="Q335" t="str">
            <v>L8LSbBG</v>
          </cell>
          <cell r="R335" t="str">
            <v>L8</v>
          </cell>
          <cell r="S335" t="str">
            <v>LSb</v>
          </cell>
          <cell r="T335" t="str">
            <v>BG</v>
          </cell>
          <cell r="U335">
            <v>0</v>
          </cell>
          <cell r="V335">
            <v>0</v>
          </cell>
          <cell r="W335">
            <v>50</v>
          </cell>
        </row>
        <row r="336">
          <cell r="Q336" t="str">
            <v>L8LTBG</v>
          </cell>
          <cell r="R336" t="str">
            <v>L8</v>
          </cell>
          <cell r="S336" t="str">
            <v>LT</v>
          </cell>
          <cell r="T336" t="str">
            <v>BG</v>
          </cell>
          <cell r="U336">
            <v>0</v>
          </cell>
          <cell r="V336">
            <v>0</v>
          </cell>
          <cell r="W336">
            <v>50</v>
          </cell>
        </row>
        <row r="337">
          <cell r="Q337" t="str">
            <v>L8LBBN</v>
          </cell>
          <cell r="R337" t="str">
            <v>L8</v>
          </cell>
          <cell r="S337" t="str">
            <v>LB</v>
          </cell>
          <cell r="T337" t="str">
            <v>BN</v>
          </cell>
          <cell r="U337">
            <v>50</v>
          </cell>
          <cell r="V337">
            <v>50</v>
          </cell>
          <cell r="W337">
            <v>200</v>
          </cell>
        </row>
        <row r="338">
          <cell r="Q338" t="str">
            <v>L8LFBN</v>
          </cell>
          <cell r="R338" t="str">
            <v>L8</v>
          </cell>
          <cell r="S338" t="str">
            <v>LF</v>
          </cell>
          <cell r="T338" t="str">
            <v>BN</v>
          </cell>
          <cell r="U338">
            <v>50</v>
          </cell>
          <cell r="V338">
            <v>50</v>
          </cell>
          <cell r="W338">
            <v>200</v>
          </cell>
        </row>
        <row r="339">
          <cell r="Q339" t="str">
            <v>L8LSBN</v>
          </cell>
          <cell r="R339" t="str">
            <v>L8</v>
          </cell>
          <cell r="S339" t="str">
            <v>LS</v>
          </cell>
          <cell r="T339" t="str">
            <v>BN</v>
          </cell>
          <cell r="U339">
            <v>50</v>
          </cell>
          <cell r="V339">
            <v>50</v>
          </cell>
          <cell r="W339">
            <v>200</v>
          </cell>
        </row>
        <row r="340">
          <cell r="Q340" t="str">
            <v>L8LSbBN</v>
          </cell>
          <cell r="R340" t="str">
            <v>L8</v>
          </cell>
          <cell r="S340" t="str">
            <v>LSb</v>
          </cell>
          <cell r="T340" t="str">
            <v>BN</v>
          </cell>
          <cell r="U340">
            <v>50</v>
          </cell>
          <cell r="V340">
            <v>50</v>
          </cell>
          <cell r="W340">
            <v>200</v>
          </cell>
        </row>
        <row r="341">
          <cell r="Q341" t="str">
            <v>L8LTBN</v>
          </cell>
          <cell r="R341" t="str">
            <v>L8</v>
          </cell>
          <cell r="S341" t="str">
            <v>LT</v>
          </cell>
          <cell r="T341" t="str">
            <v>BN</v>
          </cell>
          <cell r="U341">
            <v>50</v>
          </cell>
          <cell r="V341">
            <v>50</v>
          </cell>
          <cell r="W341">
            <v>200</v>
          </cell>
        </row>
        <row r="342">
          <cell r="Q342" t="str">
            <v>L8LBBS</v>
          </cell>
          <cell r="R342" t="str">
            <v>L8</v>
          </cell>
          <cell r="S342" t="str">
            <v>LB</v>
          </cell>
          <cell r="T342" t="str">
            <v>BS</v>
          </cell>
          <cell r="U342">
            <v>0</v>
          </cell>
          <cell r="V342">
            <v>0</v>
          </cell>
          <cell r="W342">
            <v>0</v>
          </cell>
        </row>
        <row r="343">
          <cell r="Q343" t="str">
            <v>L8LFBS</v>
          </cell>
          <cell r="R343" t="str">
            <v>L8</v>
          </cell>
          <cell r="S343" t="str">
            <v>LF</v>
          </cell>
          <cell r="T343" t="str">
            <v>BS</v>
          </cell>
          <cell r="U343">
            <v>0</v>
          </cell>
          <cell r="V343">
            <v>0</v>
          </cell>
          <cell r="W343">
            <v>0</v>
          </cell>
        </row>
        <row r="344">
          <cell r="Q344" t="str">
            <v>L8LSBS</v>
          </cell>
          <cell r="R344" t="str">
            <v>L8</v>
          </cell>
          <cell r="S344" t="str">
            <v>LS</v>
          </cell>
          <cell r="T344" t="str">
            <v>BS</v>
          </cell>
          <cell r="U344">
            <v>0</v>
          </cell>
          <cell r="V344">
            <v>0</v>
          </cell>
          <cell r="W344">
            <v>0</v>
          </cell>
        </row>
        <row r="345">
          <cell r="Q345" t="str">
            <v>L8LSbBS</v>
          </cell>
          <cell r="R345" t="str">
            <v>L8</v>
          </cell>
          <cell r="S345" t="str">
            <v>LSb</v>
          </cell>
          <cell r="T345" t="str">
            <v>BS</v>
          </cell>
          <cell r="U345">
            <v>0</v>
          </cell>
          <cell r="V345">
            <v>0</v>
          </cell>
          <cell r="W345">
            <v>0</v>
          </cell>
        </row>
        <row r="346">
          <cell r="Q346" t="str">
            <v>L8LTBS</v>
          </cell>
          <cell r="R346" t="str">
            <v>L8</v>
          </cell>
          <cell r="S346" t="str">
            <v>LT</v>
          </cell>
          <cell r="T346" t="str">
            <v>BS</v>
          </cell>
          <cell r="U346">
            <v>0</v>
          </cell>
          <cell r="V346">
            <v>0</v>
          </cell>
          <cell r="W346">
            <v>0</v>
          </cell>
        </row>
        <row r="347">
          <cell r="Q347" t="str">
            <v>L8LBCM</v>
          </cell>
          <cell r="R347" t="str">
            <v>L8</v>
          </cell>
          <cell r="S347" t="str">
            <v>LB</v>
          </cell>
          <cell r="T347" t="str">
            <v>CM</v>
          </cell>
          <cell r="U347">
            <v>50</v>
          </cell>
          <cell r="V347">
            <v>50</v>
          </cell>
          <cell r="W347">
            <v>100</v>
          </cell>
        </row>
        <row r="348">
          <cell r="Q348" t="str">
            <v>L8LFCM</v>
          </cell>
          <cell r="R348" t="str">
            <v>L8</v>
          </cell>
          <cell r="S348" t="str">
            <v>LF</v>
          </cell>
          <cell r="T348" t="str">
            <v>CM</v>
          </cell>
          <cell r="U348">
            <v>50</v>
          </cell>
          <cell r="V348">
            <v>50</v>
          </cell>
          <cell r="W348">
            <v>75</v>
          </cell>
        </row>
        <row r="349">
          <cell r="Q349" t="str">
            <v>L8LSCM</v>
          </cell>
          <cell r="R349" t="str">
            <v>L8</v>
          </cell>
          <cell r="S349" t="str">
            <v>LS</v>
          </cell>
          <cell r="T349" t="str">
            <v>CM</v>
          </cell>
          <cell r="U349">
            <v>50</v>
          </cell>
          <cell r="V349">
            <v>50</v>
          </cell>
          <cell r="W349">
            <v>50</v>
          </cell>
        </row>
        <row r="350">
          <cell r="Q350" t="str">
            <v>L8LSbCM</v>
          </cell>
          <cell r="R350" t="str">
            <v>L8</v>
          </cell>
          <cell r="S350" t="str">
            <v>LSb</v>
          </cell>
          <cell r="T350" t="str">
            <v>CM</v>
          </cell>
          <cell r="U350">
            <v>50</v>
          </cell>
          <cell r="V350">
            <v>50</v>
          </cell>
          <cell r="W350">
            <v>50</v>
          </cell>
        </row>
        <row r="351">
          <cell r="Q351" t="str">
            <v>L8LTCM</v>
          </cell>
          <cell r="R351" t="str">
            <v>L8</v>
          </cell>
          <cell r="S351" t="str">
            <v>LT</v>
          </cell>
          <cell r="T351" t="str">
            <v>CM</v>
          </cell>
          <cell r="U351">
            <v>50</v>
          </cell>
          <cell r="V351">
            <v>50</v>
          </cell>
          <cell r="W351">
            <v>50</v>
          </cell>
        </row>
        <row r="352">
          <cell r="Q352" t="str">
            <v>L8LBCP</v>
          </cell>
          <cell r="R352" t="str">
            <v>L8</v>
          </cell>
          <cell r="S352" t="str">
            <v>LB</v>
          </cell>
          <cell r="T352" t="str">
            <v>CP</v>
          </cell>
          <cell r="U352">
            <v>0</v>
          </cell>
          <cell r="V352">
            <v>0</v>
          </cell>
          <cell r="W352">
            <v>0</v>
          </cell>
        </row>
        <row r="353">
          <cell r="Q353" t="str">
            <v>L8LFCP</v>
          </cell>
          <cell r="R353" t="str">
            <v>L8</v>
          </cell>
          <cell r="S353" t="str">
            <v>LF</v>
          </cell>
          <cell r="T353" t="str">
            <v>CP</v>
          </cell>
          <cell r="U353">
            <v>0</v>
          </cell>
          <cell r="V353">
            <v>0</v>
          </cell>
          <cell r="W353">
            <v>0</v>
          </cell>
        </row>
        <row r="354">
          <cell r="Q354" t="str">
            <v>L8LSCP</v>
          </cell>
          <cell r="R354" t="str">
            <v>L8</v>
          </cell>
          <cell r="S354" t="str">
            <v>LS</v>
          </cell>
          <cell r="T354" t="str">
            <v>CP</v>
          </cell>
          <cell r="U354">
            <v>0</v>
          </cell>
          <cell r="V354">
            <v>0</v>
          </cell>
          <cell r="W354">
            <v>0</v>
          </cell>
        </row>
        <row r="355">
          <cell r="Q355" t="str">
            <v>L8LSbCP</v>
          </cell>
          <cell r="R355" t="str">
            <v>L8</v>
          </cell>
          <cell r="S355" t="str">
            <v>LSb</v>
          </cell>
          <cell r="T355" t="str">
            <v>CP</v>
          </cell>
          <cell r="U355">
            <v>0</v>
          </cell>
          <cell r="V355">
            <v>0</v>
          </cell>
          <cell r="W355">
            <v>0</v>
          </cell>
        </row>
        <row r="356">
          <cell r="Q356" t="str">
            <v>L8LTCP</v>
          </cell>
          <cell r="R356" t="str">
            <v>L8</v>
          </cell>
          <cell r="S356" t="str">
            <v>LT</v>
          </cell>
          <cell r="T356" t="str">
            <v>CP</v>
          </cell>
          <cell r="U356">
            <v>0</v>
          </cell>
          <cell r="V356">
            <v>0</v>
          </cell>
          <cell r="W356">
            <v>0</v>
          </cell>
        </row>
        <row r="357">
          <cell r="Q357" t="str">
            <v>L8LBFE</v>
          </cell>
          <cell r="R357" t="str">
            <v>L8</v>
          </cell>
          <cell r="S357" t="str">
            <v>LB</v>
          </cell>
          <cell r="T357" t="str">
            <v>FE</v>
          </cell>
          <cell r="U357">
            <v>200</v>
          </cell>
          <cell r="V357">
            <v>200</v>
          </cell>
          <cell r="W357">
            <v>200</v>
          </cell>
        </row>
        <row r="358">
          <cell r="Q358" t="str">
            <v>L8LFFE</v>
          </cell>
          <cell r="R358" t="str">
            <v>L8</v>
          </cell>
          <cell r="S358" t="str">
            <v>LF</v>
          </cell>
          <cell r="T358" t="str">
            <v>FE</v>
          </cell>
          <cell r="U358">
            <v>200</v>
          </cell>
          <cell r="V358">
            <v>200</v>
          </cell>
          <cell r="W358">
            <v>200</v>
          </cell>
        </row>
        <row r="359">
          <cell r="Q359" t="str">
            <v>L8LSFE</v>
          </cell>
          <cell r="R359" t="str">
            <v>L8</v>
          </cell>
          <cell r="S359" t="str">
            <v>LS</v>
          </cell>
          <cell r="T359" t="str">
            <v>FE</v>
          </cell>
          <cell r="U359">
            <v>200</v>
          </cell>
          <cell r="V359">
            <v>200</v>
          </cell>
          <cell r="W359">
            <v>200</v>
          </cell>
        </row>
        <row r="360">
          <cell r="Q360" t="str">
            <v>L8LSbFE</v>
          </cell>
          <cell r="R360" t="str">
            <v>L8</v>
          </cell>
          <cell r="S360" t="str">
            <v>LSb</v>
          </cell>
          <cell r="T360" t="str">
            <v>FE</v>
          </cell>
          <cell r="U360">
            <v>200</v>
          </cell>
          <cell r="V360">
            <v>200</v>
          </cell>
          <cell r="W360">
            <v>200</v>
          </cell>
        </row>
        <row r="361">
          <cell r="Q361" t="str">
            <v>L8LTFE</v>
          </cell>
          <cell r="R361" t="str">
            <v>L8</v>
          </cell>
          <cell r="S361" t="str">
            <v>LT</v>
          </cell>
          <cell r="T361" t="str">
            <v>FE</v>
          </cell>
          <cell r="U361">
            <v>200</v>
          </cell>
          <cell r="V361">
            <v>200</v>
          </cell>
          <cell r="W361">
            <v>200</v>
          </cell>
        </row>
        <row r="362">
          <cell r="Q362" t="str">
            <v>L8LBGB</v>
          </cell>
          <cell r="R362" t="str">
            <v>L8</v>
          </cell>
          <cell r="S362" t="str">
            <v>LB</v>
          </cell>
          <cell r="T362" t="str">
            <v>GB</v>
          </cell>
          <cell r="U362">
            <v>0</v>
          </cell>
          <cell r="V362">
            <v>0</v>
          </cell>
          <cell r="W362">
            <v>0</v>
          </cell>
        </row>
        <row r="363">
          <cell r="Q363" t="str">
            <v>L8LFGB</v>
          </cell>
          <cell r="R363" t="str">
            <v>L8</v>
          </cell>
          <cell r="S363" t="str">
            <v>LF</v>
          </cell>
          <cell r="T363" t="str">
            <v>GB</v>
          </cell>
          <cell r="U363">
            <v>0</v>
          </cell>
          <cell r="V363">
            <v>0</v>
          </cell>
          <cell r="W363">
            <v>0</v>
          </cell>
        </row>
        <row r="364">
          <cell r="Q364" t="str">
            <v>L8LSGB</v>
          </cell>
          <cell r="R364" t="str">
            <v>L8</v>
          </cell>
          <cell r="S364" t="str">
            <v>LS</v>
          </cell>
          <cell r="T364" t="str">
            <v>GB</v>
          </cell>
          <cell r="U364">
            <v>0</v>
          </cell>
          <cell r="V364">
            <v>0</v>
          </cell>
          <cell r="W364">
            <v>0</v>
          </cell>
        </row>
        <row r="365">
          <cell r="Q365" t="str">
            <v>L8LSbGB</v>
          </cell>
          <cell r="R365" t="str">
            <v>L8</v>
          </cell>
          <cell r="S365" t="str">
            <v>LSb</v>
          </cell>
          <cell r="T365" t="str">
            <v>GB</v>
          </cell>
          <cell r="U365">
            <v>0</v>
          </cell>
          <cell r="V365">
            <v>0</v>
          </cell>
          <cell r="W365">
            <v>0</v>
          </cell>
        </row>
        <row r="366">
          <cell r="Q366" t="str">
            <v>L8LTGB</v>
          </cell>
          <cell r="R366" t="str">
            <v>L8</v>
          </cell>
          <cell r="S366" t="str">
            <v>LT</v>
          </cell>
          <cell r="T366" t="str">
            <v>GB</v>
          </cell>
          <cell r="U366">
            <v>0</v>
          </cell>
          <cell r="V366">
            <v>0</v>
          </cell>
          <cell r="W366">
            <v>0</v>
          </cell>
        </row>
        <row r="367">
          <cell r="Q367" t="str">
            <v>L8LBGM</v>
          </cell>
          <cell r="R367" t="str">
            <v>L8</v>
          </cell>
          <cell r="S367" t="str">
            <v>LB</v>
          </cell>
          <cell r="T367" t="str">
            <v>GM</v>
          </cell>
          <cell r="U367">
            <v>0</v>
          </cell>
          <cell r="V367">
            <v>0</v>
          </cell>
          <cell r="W367">
            <v>0</v>
          </cell>
        </row>
        <row r="368">
          <cell r="Q368" t="str">
            <v>L8LFGM</v>
          </cell>
          <cell r="R368" t="str">
            <v>L8</v>
          </cell>
          <cell r="S368" t="str">
            <v>LF</v>
          </cell>
          <cell r="T368" t="str">
            <v>GM</v>
          </cell>
          <cell r="U368">
            <v>0</v>
          </cell>
          <cell r="V368">
            <v>0</v>
          </cell>
          <cell r="W368">
            <v>0</v>
          </cell>
        </row>
        <row r="369">
          <cell r="Q369" t="str">
            <v>L8LSGM</v>
          </cell>
          <cell r="R369" t="str">
            <v>L8</v>
          </cell>
          <cell r="S369" t="str">
            <v>LS</v>
          </cell>
          <cell r="T369" t="str">
            <v>GM</v>
          </cell>
          <cell r="U369">
            <v>0</v>
          </cell>
          <cell r="V369">
            <v>0</v>
          </cell>
          <cell r="W369">
            <v>0</v>
          </cell>
        </row>
        <row r="370">
          <cell r="Q370" t="str">
            <v>L8LSbGM</v>
          </cell>
          <cell r="R370" t="str">
            <v>L8</v>
          </cell>
          <cell r="S370" t="str">
            <v>LSb</v>
          </cell>
          <cell r="T370" t="str">
            <v>GM</v>
          </cell>
          <cell r="U370">
            <v>0</v>
          </cell>
          <cell r="V370">
            <v>0</v>
          </cell>
          <cell r="W370">
            <v>0</v>
          </cell>
        </row>
        <row r="371">
          <cell r="Q371" t="str">
            <v>L8LTGM</v>
          </cell>
          <cell r="R371" t="str">
            <v>L8</v>
          </cell>
          <cell r="S371" t="str">
            <v>LT</v>
          </cell>
          <cell r="T371" t="str">
            <v>GM</v>
          </cell>
          <cell r="U371">
            <v>0</v>
          </cell>
          <cell r="V371">
            <v>0</v>
          </cell>
          <cell r="W371">
            <v>0</v>
          </cell>
        </row>
        <row r="372">
          <cell r="Q372" t="str">
            <v>L8LBJB</v>
          </cell>
          <cell r="R372" t="str">
            <v>L8</v>
          </cell>
          <cell r="S372" t="str">
            <v>LB</v>
          </cell>
          <cell r="T372" t="str">
            <v>JB</v>
          </cell>
          <cell r="U372">
            <v>0</v>
          </cell>
          <cell r="V372">
            <v>0</v>
          </cell>
          <cell r="W372">
            <v>0</v>
          </cell>
        </row>
        <row r="373">
          <cell r="Q373" t="str">
            <v>L8LFJB</v>
          </cell>
          <cell r="R373" t="str">
            <v>L8</v>
          </cell>
          <cell r="S373" t="str">
            <v>LF</v>
          </cell>
          <cell r="T373" t="str">
            <v>JB</v>
          </cell>
          <cell r="U373">
            <v>0</v>
          </cell>
          <cell r="V373">
            <v>0</v>
          </cell>
          <cell r="W373">
            <v>0</v>
          </cell>
        </row>
        <row r="374">
          <cell r="Q374" t="str">
            <v>L8LSJB</v>
          </cell>
          <cell r="R374" t="str">
            <v>L8</v>
          </cell>
          <cell r="S374" t="str">
            <v>LS</v>
          </cell>
          <cell r="T374" t="str">
            <v>JB</v>
          </cell>
          <cell r="U374">
            <v>0</v>
          </cell>
          <cell r="V374">
            <v>0</v>
          </cell>
          <cell r="W374">
            <v>0</v>
          </cell>
        </row>
        <row r="375">
          <cell r="Q375" t="str">
            <v>L8LSbJB</v>
          </cell>
          <cell r="R375" t="str">
            <v>L8</v>
          </cell>
          <cell r="S375" t="str">
            <v>LSb</v>
          </cell>
          <cell r="T375" t="str">
            <v>JB</v>
          </cell>
          <cell r="U375">
            <v>0</v>
          </cell>
          <cell r="V375">
            <v>0</v>
          </cell>
          <cell r="W375">
            <v>0</v>
          </cell>
        </row>
        <row r="376">
          <cell r="Q376" t="str">
            <v>L8LTJB</v>
          </cell>
          <cell r="R376" t="str">
            <v>L8</v>
          </cell>
          <cell r="S376" t="str">
            <v>LT</v>
          </cell>
          <cell r="T376" t="str">
            <v>JB</v>
          </cell>
          <cell r="U376">
            <v>0</v>
          </cell>
          <cell r="V376">
            <v>0</v>
          </cell>
          <cell r="W376">
            <v>0</v>
          </cell>
        </row>
        <row r="377">
          <cell r="Q377" t="str">
            <v>L8LBJW</v>
          </cell>
          <cell r="R377" t="str">
            <v>L8</v>
          </cell>
          <cell r="S377" t="str">
            <v>LB</v>
          </cell>
          <cell r="T377" t="str">
            <v>JW</v>
          </cell>
          <cell r="U377">
            <v>0</v>
          </cell>
          <cell r="V377">
            <v>0</v>
          </cell>
          <cell r="W377">
            <v>0</v>
          </cell>
        </row>
        <row r="378">
          <cell r="Q378" t="str">
            <v>L8LFJW</v>
          </cell>
          <cell r="R378" t="str">
            <v>L8</v>
          </cell>
          <cell r="S378" t="str">
            <v>LF</v>
          </cell>
          <cell r="T378" t="str">
            <v>JW</v>
          </cell>
          <cell r="U378">
            <v>0</v>
          </cell>
          <cell r="V378">
            <v>0</v>
          </cell>
          <cell r="W378">
            <v>0</v>
          </cell>
        </row>
        <row r="379">
          <cell r="Q379" t="str">
            <v>L8LSJW</v>
          </cell>
          <cell r="R379" t="str">
            <v>L8</v>
          </cell>
          <cell r="S379" t="str">
            <v>LS</v>
          </cell>
          <cell r="T379" t="str">
            <v>JW</v>
          </cell>
          <cell r="U379">
            <v>0</v>
          </cell>
          <cell r="V379">
            <v>0</v>
          </cell>
          <cell r="W379">
            <v>0</v>
          </cell>
        </row>
        <row r="380">
          <cell r="Q380" t="str">
            <v>L8LSbJW</v>
          </cell>
          <cell r="R380" t="str">
            <v>L8</v>
          </cell>
          <cell r="S380" t="str">
            <v>LSb</v>
          </cell>
          <cell r="T380" t="str">
            <v>JW</v>
          </cell>
          <cell r="U380">
            <v>0</v>
          </cell>
          <cell r="V380">
            <v>0</v>
          </cell>
          <cell r="W380">
            <v>0</v>
          </cell>
        </row>
        <row r="381">
          <cell r="Q381" t="str">
            <v>L8LTJW</v>
          </cell>
          <cell r="R381" t="str">
            <v>L8</v>
          </cell>
          <cell r="S381" t="str">
            <v>LT</v>
          </cell>
          <cell r="T381" t="str">
            <v>JW</v>
          </cell>
          <cell r="U381">
            <v>0</v>
          </cell>
          <cell r="V381">
            <v>0</v>
          </cell>
          <cell r="W381">
            <v>0</v>
          </cell>
        </row>
        <row r="382">
          <cell r="Q382" t="str">
            <v>L8LBL1</v>
          </cell>
          <cell r="R382" t="str">
            <v>L8</v>
          </cell>
          <cell r="S382" t="str">
            <v>LB</v>
          </cell>
          <cell r="T382" t="str">
            <v>L1</v>
          </cell>
          <cell r="U382">
            <v>200</v>
          </cell>
          <cell r="V382">
            <v>200</v>
          </cell>
          <cell r="W382">
            <v>200</v>
          </cell>
        </row>
        <row r="383">
          <cell r="Q383" t="str">
            <v>L8LFL1</v>
          </cell>
          <cell r="R383" t="str">
            <v>L8</v>
          </cell>
          <cell r="S383" t="str">
            <v>LF</v>
          </cell>
          <cell r="T383" t="str">
            <v>L1</v>
          </cell>
          <cell r="U383">
            <v>200</v>
          </cell>
          <cell r="V383">
            <v>200</v>
          </cell>
          <cell r="W383">
            <v>200</v>
          </cell>
        </row>
        <row r="384">
          <cell r="Q384" t="str">
            <v>L8LSL1</v>
          </cell>
          <cell r="R384" t="str">
            <v>L8</v>
          </cell>
          <cell r="S384" t="str">
            <v>LS</v>
          </cell>
          <cell r="T384" t="str">
            <v>L1</v>
          </cell>
          <cell r="U384">
            <v>200</v>
          </cell>
          <cell r="V384">
            <v>200</v>
          </cell>
          <cell r="W384">
            <v>200</v>
          </cell>
        </row>
        <row r="385">
          <cell r="Q385" t="str">
            <v>L8LSbL1</v>
          </cell>
          <cell r="R385" t="str">
            <v>L8</v>
          </cell>
          <cell r="S385" t="str">
            <v>LSb</v>
          </cell>
          <cell r="T385" t="str">
            <v>L1</v>
          </cell>
          <cell r="U385">
            <v>200</v>
          </cell>
          <cell r="V385">
            <v>200</v>
          </cell>
          <cell r="W385">
            <v>200</v>
          </cell>
        </row>
        <row r="386">
          <cell r="Q386" t="str">
            <v>L8LTL1</v>
          </cell>
          <cell r="R386" t="str">
            <v>L8</v>
          </cell>
          <cell r="S386" t="str">
            <v>LT</v>
          </cell>
          <cell r="T386" t="str">
            <v>L1</v>
          </cell>
          <cell r="U386">
            <v>200</v>
          </cell>
          <cell r="V386">
            <v>200</v>
          </cell>
          <cell r="W386">
            <v>200</v>
          </cell>
        </row>
        <row r="387">
          <cell r="Q387" t="str">
            <v>L8LBL2</v>
          </cell>
          <cell r="R387" t="str">
            <v>L8</v>
          </cell>
          <cell r="S387" t="str">
            <v>LB</v>
          </cell>
          <cell r="T387" t="str">
            <v>L2</v>
          </cell>
          <cell r="U387">
            <v>200</v>
          </cell>
          <cell r="V387">
            <v>200</v>
          </cell>
          <cell r="W387">
            <v>200</v>
          </cell>
        </row>
        <row r="388">
          <cell r="Q388" t="str">
            <v>L8LFL2</v>
          </cell>
          <cell r="R388" t="str">
            <v>L8</v>
          </cell>
          <cell r="S388" t="str">
            <v>LF</v>
          </cell>
          <cell r="T388" t="str">
            <v>L2</v>
          </cell>
          <cell r="U388">
            <v>200</v>
          </cell>
          <cell r="V388">
            <v>200</v>
          </cell>
          <cell r="W388">
            <v>200</v>
          </cell>
        </row>
        <row r="389">
          <cell r="Q389" t="str">
            <v>L8LSL2</v>
          </cell>
          <cell r="R389" t="str">
            <v>L8</v>
          </cell>
          <cell r="S389" t="str">
            <v>LS</v>
          </cell>
          <cell r="T389" t="str">
            <v>L2</v>
          </cell>
          <cell r="U389">
            <v>200</v>
          </cell>
          <cell r="V389">
            <v>200</v>
          </cell>
          <cell r="W389">
            <v>200</v>
          </cell>
        </row>
        <row r="390">
          <cell r="Q390" t="str">
            <v>L8LSbL2</v>
          </cell>
          <cell r="R390" t="str">
            <v>L8</v>
          </cell>
          <cell r="S390" t="str">
            <v>LSb</v>
          </cell>
          <cell r="T390" t="str">
            <v>L2</v>
          </cell>
          <cell r="U390">
            <v>200</v>
          </cell>
          <cell r="V390">
            <v>200</v>
          </cell>
          <cell r="W390">
            <v>200</v>
          </cell>
        </row>
        <row r="391">
          <cell r="Q391" t="str">
            <v>L8LTL2</v>
          </cell>
          <cell r="R391" t="str">
            <v>L8</v>
          </cell>
          <cell r="S391" t="str">
            <v>LT</v>
          </cell>
          <cell r="T391" t="str">
            <v>L2</v>
          </cell>
          <cell r="U391">
            <v>200</v>
          </cell>
          <cell r="V391">
            <v>200</v>
          </cell>
          <cell r="W391">
            <v>200</v>
          </cell>
        </row>
        <row r="392">
          <cell r="Q392" t="str">
            <v>L8LBLB</v>
          </cell>
          <cell r="R392" t="str">
            <v>L8</v>
          </cell>
          <cell r="S392" t="str">
            <v>LB</v>
          </cell>
          <cell r="T392" t="str">
            <v>LB</v>
          </cell>
          <cell r="U392">
            <v>200</v>
          </cell>
          <cell r="V392">
            <v>200</v>
          </cell>
          <cell r="W392">
            <v>200</v>
          </cell>
        </row>
        <row r="393">
          <cell r="Q393" t="str">
            <v>L8LFLB</v>
          </cell>
          <cell r="R393" t="str">
            <v>L8</v>
          </cell>
          <cell r="S393" t="str">
            <v>LF</v>
          </cell>
          <cell r="T393" t="str">
            <v>LB</v>
          </cell>
          <cell r="U393">
            <v>200</v>
          </cell>
          <cell r="V393">
            <v>200</v>
          </cell>
          <cell r="W393">
            <v>200</v>
          </cell>
        </row>
        <row r="394">
          <cell r="Q394" t="str">
            <v>L8LSLB</v>
          </cell>
          <cell r="R394" t="str">
            <v>L8</v>
          </cell>
          <cell r="S394" t="str">
            <v>LS</v>
          </cell>
          <cell r="T394" t="str">
            <v>LB</v>
          </cell>
          <cell r="U394">
            <v>200</v>
          </cell>
          <cell r="V394">
            <v>200</v>
          </cell>
          <cell r="W394">
            <v>200</v>
          </cell>
        </row>
        <row r="395">
          <cell r="Q395" t="str">
            <v>L8LSbLB</v>
          </cell>
          <cell r="R395" t="str">
            <v>L8</v>
          </cell>
          <cell r="S395" t="str">
            <v>LSb</v>
          </cell>
          <cell r="T395" t="str">
            <v>LB</v>
          </cell>
          <cell r="U395">
            <v>200</v>
          </cell>
          <cell r="V395">
            <v>200</v>
          </cell>
          <cell r="W395">
            <v>200</v>
          </cell>
        </row>
        <row r="396">
          <cell r="Q396" t="str">
            <v>L8LTLB</v>
          </cell>
          <cell r="R396" t="str">
            <v>L8</v>
          </cell>
          <cell r="S396" t="str">
            <v>LT</v>
          </cell>
          <cell r="T396" t="str">
            <v>LB</v>
          </cell>
          <cell r="U396">
            <v>200</v>
          </cell>
          <cell r="V396">
            <v>200</v>
          </cell>
          <cell r="W396">
            <v>200</v>
          </cell>
        </row>
        <row r="397">
          <cell r="Q397" t="str">
            <v>L8LBLC</v>
          </cell>
          <cell r="R397" t="str">
            <v>L8</v>
          </cell>
          <cell r="S397" t="str">
            <v>LB</v>
          </cell>
          <cell r="T397" t="str">
            <v>LC</v>
          </cell>
          <cell r="U397">
            <v>200</v>
          </cell>
          <cell r="V397">
            <v>200</v>
          </cell>
          <cell r="W397">
            <v>200</v>
          </cell>
        </row>
        <row r="398">
          <cell r="Q398" t="str">
            <v>L8LFLC</v>
          </cell>
          <cell r="R398" t="str">
            <v>L8</v>
          </cell>
          <cell r="S398" t="str">
            <v>LF</v>
          </cell>
          <cell r="T398" t="str">
            <v>LC</v>
          </cell>
          <cell r="U398">
            <v>200</v>
          </cell>
          <cell r="V398">
            <v>200</v>
          </cell>
          <cell r="W398">
            <v>200</v>
          </cell>
        </row>
        <row r="399">
          <cell r="Q399" t="str">
            <v>L8LSLC</v>
          </cell>
          <cell r="R399" t="str">
            <v>L8</v>
          </cell>
          <cell r="S399" t="str">
            <v>LS</v>
          </cell>
          <cell r="T399" t="str">
            <v>LC</v>
          </cell>
          <cell r="U399">
            <v>200</v>
          </cell>
          <cell r="V399">
            <v>200</v>
          </cell>
          <cell r="W399">
            <v>200</v>
          </cell>
        </row>
        <row r="400">
          <cell r="Q400" t="str">
            <v>L8LSbLC</v>
          </cell>
          <cell r="R400" t="str">
            <v>L8</v>
          </cell>
          <cell r="S400" t="str">
            <v>LSb</v>
          </cell>
          <cell r="T400" t="str">
            <v>LC</v>
          </cell>
          <cell r="U400">
            <v>200</v>
          </cell>
          <cell r="V400">
            <v>200</v>
          </cell>
          <cell r="W400">
            <v>200</v>
          </cell>
        </row>
        <row r="401">
          <cell r="Q401" t="str">
            <v>L8LTLC</v>
          </cell>
          <cell r="R401" t="str">
            <v>L8</v>
          </cell>
          <cell r="S401" t="str">
            <v>LT</v>
          </cell>
          <cell r="T401" t="str">
            <v>LC</v>
          </cell>
          <cell r="U401">
            <v>200</v>
          </cell>
          <cell r="V401">
            <v>200</v>
          </cell>
          <cell r="W401">
            <v>200</v>
          </cell>
        </row>
        <row r="402">
          <cell r="Q402" t="str">
            <v>L8LBLG</v>
          </cell>
          <cell r="R402" t="str">
            <v>L8</v>
          </cell>
          <cell r="S402" t="str">
            <v>LB</v>
          </cell>
          <cell r="T402" t="str">
            <v>LG</v>
          </cell>
          <cell r="U402">
            <v>200</v>
          </cell>
          <cell r="V402">
            <v>200</v>
          </cell>
          <cell r="W402">
            <v>200</v>
          </cell>
        </row>
        <row r="403">
          <cell r="Q403" t="str">
            <v>L8LFLG</v>
          </cell>
          <cell r="R403" t="str">
            <v>L8</v>
          </cell>
          <cell r="S403" t="str">
            <v>LF</v>
          </cell>
          <cell r="T403" t="str">
            <v>LG</v>
          </cell>
          <cell r="U403">
            <v>200</v>
          </cell>
          <cell r="V403">
            <v>200</v>
          </cell>
          <cell r="W403">
            <v>200</v>
          </cell>
        </row>
        <row r="404">
          <cell r="Q404" t="str">
            <v>L8LSLG</v>
          </cell>
          <cell r="R404" t="str">
            <v>L8</v>
          </cell>
          <cell r="S404" t="str">
            <v>LS</v>
          </cell>
          <cell r="T404" t="str">
            <v>LG</v>
          </cell>
          <cell r="U404">
            <v>200</v>
          </cell>
          <cell r="V404">
            <v>200</v>
          </cell>
          <cell r="W404">
            <v>200</v>
          </cell>
        </row>
        <row r="405">
          <cell r="Q405" t="str">
            <v>L8LSbLG</v>
          </cell>
          <cell r="R405" t="str">
            <v>L8</v>
          </cell>
          <cell r="S405" t="str">
            <v>LSb</v>
          </cell>
          <cell r="T405" t="str">
            <v>LG</v>
          </cell>
          <cell r="U405">
            <v>200</v>
          </cell>
          <cell r="V405">
            <v>200</v>
          </cell>
          <cell r="W405">
            <v>200</v>
          </cell>
        </row>
        <row r="406">
          <cell r="Q406" t="str">
            <v>L8LTLG</v>
          </cell>
          <cell r="R406" t="str">
            <v>L8</v>
          </cell>
          <cell r="S406" t="str">
            <v>LT</v>
          </cell>
          <cell r="T406" t="str">
            <v>LG</v>
          </cell>
          <cell r="U406">
            <v>200</v>
          </cell>
          <cell r="V406">
            <v>200</v>
          </cell>
          <cell r="W406">
            <v>200</v>
          </cell>
        </row>
        <row r="407">
          <cell r="Q407" t="str">
            <v>L8LBLK</v>
          </cell>
          <cell r="R407" t="str">
            <v>L8</v>
          </cell>
          <cell r="S407" t="str">
            <v>LB</v>
          </cell>
          <cell r="T407" t="str">
            <v>LK</v>
          </cell>
          <cell r="U407">
            <v>200</v>
          </cell>
          <cell r="V407">
            <v>200</v>
          </cell>
          <cell r="W407">
            <v>200</v>
          </cell>
        </row>
        <row r="408">
          <cell r="Q408" t="str">
            <v>L8LFLK</v>
          </cell>
          <cell r="R408" t="str">
            <v>L8</v>
          </cell>
          <cell r="S408" t="str">
            <v>LF</v>
          </cell>
          <cell r="T408" t="str">
            <v>LK</v>
          </cell>
          <cell r="U408">
            <v>200</v>
          </cell>
          <cell r="V408">
            <v>200</v>
          </cell>
          <cell r="W408">
            <v>200</v>
          </cell>
        </row>
        <row r="409">
          <cell r="Q409" t="str">
            <v>L8LSLK</v>
          </cell>
          <cell r="R409" t="str">
            <v>L8</v>
          </cell>
          <cell r="S409" t="str">
            <v>LS</v>
          </cell>
          <cell r="T409" t="str">
            <v>LK</v>
          </cell>
          <cell r="U409">
            <v>200</v>
          </cell>
          <cell r="V409">
            <v>200</v>
          </cell>
          <cell r="W409">
            <v>200</v>
          </cell>
        </row>
        <row r="410">
          <cell r="Q410" t="str">
            <v>L8LSbLK</v>
          </cell>
          <cell r="R410" t="str">
            <v>L8</v>
          </cell>
          <cell r="S410" t="str">
            <v>LSb</v>
          </cell>
          <cell r="T410" t="str">
            <v>LK</v>
          </cell>
          <cell r="U410">
            <v>200</v>
          </cell>
          <cell r="V410">
            <v>200</v>
          </cell>
          <cell r="W410">
            <v>200</v>
          </cell>
        </row>
        <row r="411">
          <cell r="Q411" t="str">
            <v>L8LTLK</v>
          </cell>
          <cell r="R411" t="str">
            <v>L8</v>
          </cell>
          <cell r="S411" t="str">
            <v>LT</v>
          </cell>
          <cell r="T411" t="str">
            <v>LK</v>
          </cell>
          <cell r="U411">
            <v>200</v>
          </cell>
          <cell r="V411">
            <v>200</v>
          </cell>
          <cell r="W411">
            <v>200</v>
          </cell>
        </row>
        <row r="412">
          <cell r="Q412" t="str">
            <v>L8LBLO</v>
          </cell>
          <cell r="R412" t="str">
            <v>L8</v>
          </cell>
          <cell r="S412" t="str">
            <v>LB</v>
          </cell>
          <cell r="T412" t="str">
            <v>LO</v>
          </cell>
          <cell r="U412">
            <v>200</v>
          </cell>
          <cell r="V412">
            <v>200</v>
          </cell>
          <cell r="W412">
            <v>200</v>
          </cell>
        </row>
        <row r="413">
          <cell r="Q413" t="str">
            <v>L8LFLO</v>
          </cell>
          <cell r="R413" t="str">
            <v>L8</v>
          </cell>
          <cell r="S413" t="str">
            <v>LF</v>
          </cell>
          <cell r="T413" t="str">
            <v>LO</v>
          </cell>
          <cell r="U413">
            <v>200</v>
          </cell>
          <cell r="V413">
            <v>200</v>
          </cell>
          <cell r="W413">
            <v>200</v>
          </cell>
        </row>
        <row r="414">
          <cell r="Q414" t="str">
            <v>L8LSLO</v>
          </cell>
          <cell r="R414" t="str">
            <v>L8</v>
          </cell>
          <cell r="S414" t="str">
            <v>LS</v>
          </cell>
          <cell r="T414" t="str">
            <v>LO</v>
          </cell>
          <cell r="U414">
            <v>200</v>
          </cell>
          <cell r="V414">
            <v>200</v>
          </cell>
          <cell r="W414">
            <v>200</v>
          </cell>
        </row>
        <row r="415">
          <cell r="Q415" t="str">
            <v>L8LSbLO</v>
          </cell>
          <cell r="R415" t="str">
            <v>L8</v>
          </cell>
          <cell r="S415" t="str">
            <v>LSb</v>
          </cell>
          <cell r="T415" t="str">
            <v>LO</v>
          </cell>
          <cell r="U415">
            <v>200</v>
          </cell>
          <cell r="V415">
            <v>200</v>
          </cell>
          <cell r="W415">
            <v>200</v>
          </cell>
        </row>
        <row r="416">
          <cell r="Q416" t="str">
            <v>L8LTLO</v>
          </cell>
          <cell r="R416" t="str">
            <v>L8</v>
          </cell>
          <cell r="S416" t="str">
            <v>LT</v>
          </cell>
          <cell r="T416" t="str">
            <v>LO</v>
          </cell>
          <cell r="U416">
            <v>200</v>
          </cell>
          <cell r="V416">
            <v>200</v>
          </cell>
          <cell r="W416">
            <v>200</v>
          </cell>
        </row>
        <row r="417">
          <cell r="Q417" t="str">
            <v>L8LBLY</v>
          </cell>
          <cell r="R417" t="str">
            <v>L8</v>
          </cell>
          <cell r="S417" t="str">
            <v>LB</v>
          </cell>
          <cell r="T417" t="str">
            <v>LY</v>
          </cell>
          <cell r="U417">
            <v>200</v>
          </cell>
          <cell r="V417">
            <v>200</v>
          </cell>
          <cell r="W417">
            <v>200</v>
          </cell>
        </row>
        <row r="418">
          <cell r="Q418" t="str">
            <v>L8LFLY</v>
          </cell>
          <cell r="R418" t="str">
            <v>L8</v>
          </cell>
          <cell r="S418" t="str">
            <v>LF</v>
          </cell>
          <cell r="T418" t="str">
            <v>LY</v>
          </cell>
          <cell r="U418">
            <v>200</v>
          </cell>
          <cell r="V418">
            <v>200</v>
          </cell>
          <cell r="W418">
            <v>200</v>
          </cell>
        </row>
        <row r="419">
          <cell r="Q419" t="str">
            <v>L8LSLY</v>
          </cell>
          <cell r="R419" t="str">
            <v>L8</v>
          </cell>
          <cell r="S419" t="str">
            <v>LS</v>
          </cell>
          <cell r="T419" t="str">
            <v>LY</v>
          </cell>
          <cell r="U419">
            <v>200</v>
          </cell>
          <cell r="V419">
            <v>200</v>
          </cell>
          <cell r="W419">
            <v>200</v>
          </cell>
        </row>
        <row r="420">
          <cell r="Q420" t="str">
            <v>L8LSbLY</v>
          </cell>
          <cell r="R420" t="str">
            <v>L8</v>
          </cell>
          <cell r="S420" t="str">
            <v>LSb</v>
          </cell>
          <cell r="T420" t="str">
            <v>LY</v>
          </cell>
          <cell r="U420">
            <v>200</v>
          </cell>
          <cell r="V420">
            <v>200</v>
          </cell>
          <cell r="W420">
            <v>200</v>
          </cell>
        </row>
        <row r="421">
          <cell r="Q421" t="str">
            <v>L8LTLY</v>
          </cell>
          <cell r="R421" t="str">
            <v>L8</v>
          </cell>
          <cell r="S421" t="str">
            <v>LT</v>
          </cell>
          <cell r="T421" t="str">
            <v>LY</v>
          </cell>
          <cell r="U421">
            <v>200</v>
          </cell>
          <cell r="V421">
            <v>200</v>
          </cell>
          <cell r="W421">
            <v>200</v>
          </cell>
        </row>
        <row r="422">
          <cell r="Q422" t="str">
            <v>L8LBMC</v>
          </cell>
          <cell r="R422" t="str">
            <v>L8</v>
          </cell>
          <cell r="S422" t="str">
            <v>LB</v>
          </cell>
          <cell r="T422" t="str">
            <v>MC</v>
          </cell>
          <cell r="U422">
            <v>50</v>
          </cell>
          <cell r="V422">
            <v>50</v>
          </cell>
          <cell r="W422">
            <v>100</v>
          </cell>
        </row>
        <row r="423">
          <cell r="Q423" t="str">
            <v>L8LFMC</v>
          </cell>
          <cell r="R423" t="str">
            <v>L8</v>
          </cell>
          <cell r="S423" t="str">
            <v>LF</v>
          </cell>
          <cell r="T423" t="str">
            <v>MC</v>
          </cell>
          <cell r="U423">
            <v>50</v>
          </cell>
          <cell r="V423">
            <v>50</v>
          </cell>
          <cell r="W423">
            <v>75</v>
          </cell>
        </row>
        <row r="424">
          <cell r="Q424" t="str">
            <v>L8LSMC</v>
          </cell>
          <cell r="R424" t="str">
            <v>L8</v>
          </cell>
          <cell r="S424" t="str">
            <v>LS</v>
          </cell>
          <cell r="T424" t="str">
            <v>MC</v>
          </cell>
          <cell r="U424">
            <v>50</v>
          </cell>
          <cell r="V424">
            <v>50</v>
          </cell>
          <cell r="W424">
            <v>50</v>
          </cell>
        </row>
        <row r="425">
          <cell r="Q425" t="str">
            <v>L8LSbMC</v>
          </cell>
          <cell r="R425" t="str">
            <v>L8</v>
          </cell>
          <cell r="S425" t="str">
            <v>LSb</v>
          </cell>
          <cell r="T425" t="str">
            <v>MC</v>
          </cell>
          <cell r="U425">
            <v>50</v>
          </cell>
          <cell r="V425">
            <v>50</v>
          </cell>
          <cell r="W425">
            <v>50</v>
          </cell>
        </row>
        <row r="426">
          <cell r="Q426" t="str">
            <v>L8LTMC</v>
          </cell>
          <cell r="R426" t="str">
            <v>L8</v>
          </cell>
          <cell r="S426" t="str">
            <v>LT</v>
          </cell>
          <cell r="T426" t="str">
            <v>MC</v>
          </cell>
          <cell r="U426">
            <v>50</v>
          </cell>
          <cell r="V426">
            <v>50</v>
          </cell>
          <cell r="W426">
            <v>50</v>
          </cell>
        </row>
        <row r="427">
          <cell r="Q427" t="str">
            <v>L8LBNM</v>
          </cell>
          <cell r="R427" t="str">
            <v>L8</v>
          </cell>
          <cell r="S427" t="str">
            <v>LB</v>
          </cell>
          <cell r="T427" t="str">
            <v>NM</v>
          </cell>
          <cell r="U427">
            <v>0</v>
          </cell>
          <cell r="V427">
            <v>0</v>
          </cell>
          <cell r="W427">
            <v>0</v>
          </cell>
        </row>
        <row r="428">
          <cell r="Q428" t="str">
            <v>L8LFNM</v>
          </cell>
          <cell r="R428" t="str">
            <v>L8</v>
          </cell>
          <cell r="S428" t="str">
            <v>LF</v>
          </cell>
          <cell r="T428" t="str">
            <v>NM</v>
          </cell>
          <cell r="U428">
            <v>0</v>
          </cell>
          <cell r="V428">
            <v>0</v>
          </cell>
          <cell r="W428">
            <v>0</v>
          </cell>
        </row>
        <row r="429">
          <cell r="Q429" t="str">
            <v>L8LSNM</v>
          </cell>
          <cell r="R429" t="str">
            <v>L8</v>
          </cell>
          <cell r="S429" t="str">
            <v>LS</v>
          </cell>
          <cell r="T429" t="str">
            <v>NM</v>
          </cell>
          <cell r="U429">
            <v>0</v>
          </cell>
          <cell r="V429">
            <v>0</v>
          </cell>
          <cell r="W429">
            <v>0</v>
          </cell>
        </row>
        <row r="430">
          <cell r="Q430" t="str">
            <v>L8LSbNM</v>
          </cell>
          <cell r="R430" t="str">
            <v>L8</v>
          </cell>
          <cell r="S430" t="str">
            <v>LSb</v>
          </cell>
          <cell r="T430" t="str">
            <v>NM</v>
          </cell>
          <cell r="U430">
            <v>0</v>
          </cell>
          <cell r="V430">
            <v>0</v>
          </cell>
          <cell r="W430">
            <v>0</v>
          </cell>
        </row>
        <row r="431">
          <cell r="Q431" t="str">
            <v>L8LTNM</v>
          </cell>
          <cell r="R431" t="str">
            <v>L8</v>
          </cell>
          <cell r="S431" t="str">
            <v>LT</v>
          </cell>
          <cell r="T431" t="str">
            <v>NM</v>
          </cell>
          <cell r="U431">
            <v>0</v>
          </cell>
          <cell r="V431">
            <v>0</v>
          </cell>
          <cell r="W431">
            <v>0</v>
          </cell>
        </row>
        <row r="432">
          <cell r="Q432" t="str">
            <v>L8LBNS</v>
          </cell>
          <cell r="R432" t="str">
            <v>L8</v>
          </cell>
          <cell r="S432" t="str">
            <v>LB</v>
          </cell>
          <cell r="T432" t="str">
            <v>NS</v>
          </cell>
          <cell r="U432">
            <v>0</v>
          </cell>
          <cell r="V432">
            <v>0</v>
          </cell>
          <cell r="W432">
            <v>0</v>
          </cell>
        </row>
        <row r="433">
          <cell r="Q433" t="str">
            <v>L8LFNS</v>
          </cell>
          <cell r="R433" t="str">
            <v>L8</v>
          </cell>
          <cell r="S433" t="str">
            <v>LF</v>
          </cell>
          <cell r="T433" t="str">
            <v>NS</v>
          </cell>
          <cell r="U433">
            <v>0</v>
          </cell>
          <cell r="V433">
            <v>0</v>
          </cell>
          <cell r="W433">
            <v>0</v>
          </cell>
        </row>
        <row r="434">
          <cell r="Q434" t="str">
            <v>L8LSNS</v>
          </cell>
          <cell r="R434" t="str">
            <v>L8</v>
          </cell>
          <cell r="S434" t="str">
            <v>LS</v>
          </cell>
          <cell r="T434" t="str">
            <v>NS</v>
          </cell>
          <cell r="U434">
            <v>0</v>
          </cell>
          <cell r="V434">
            <v>0</v>
          </cell>
          <cell r="W434">
            <v>0</v>
          </cell>
        </row>
        <row r="435">
          <cell r="Q435" t="str">
            <v>L8LSbNS</v>
          </cell>
          <cell r="R435" t="str">
            <v>L8</v>
          </cell>
          <cell r="S435" t="str">
            <v>LSb</v>
          </cell>
          <cell r="T435" t="str">
            <v>NS</v>
          </cell>
          <cell r="U435">
            <v>0</v>
          </cell>
          <cell r="V435">
            <v>0</v>
          </cell>
          <cell r="W435">
            <v>0</v>
          </cell>
        </row>
        <row r="436">
          <cell r="Q436" t="str">
            <v>L8LTNS</v>
          </cell>
          <cell r="R436" t="str">
            <v>L8</v>
          </cell>
          <cell r="S436" t="str">
            <v>LT</v>
          </cell>
          <cell r="T436" t="str">
            <v>NS</v>
          </cell>
          <cell r="U436">
            <v>0</v>
          </cell>
          <cell r="V436">
            <v>0</v>
          </cell>
          <cell r="W436">
            <v>0</v>
          </cell>
        </row>
        <row r="437">
          <cell r="Q437" t="str">
            <v>L8LBPO</v>
          </cell>
          <cell r="R437" t="str">
            <v>L8</v>
          </cell>
          <cell r="S437" t="str">
            <v>LB</v>
          </cell>
          <cell r="T437" t="str">
            <v>PO</v>
          </cell>
          <cell r="U437">
            <v>50</v>
          </cell>
          <cell r="V437">
            <v>50</v>
          </cell>
          <cell r="W437">
            <v>100</v>
          </cell>
        </row>
        <row r="438">
          <cell r="Q438" t="str">
            <v>L8LFPO</v>
          </cell>
          <cell r="R438" t="str">
            <v>L8</v>
          </cell>
          <cell r="S438" t="str">
            <v>LF</v>
          </cell>
          <cell r="T438" t="str">
            <v>PO</v>
          </cell>
          <cell r="U438">
            <v>50</v>
          </cell>
          <cell r="V438">
            <v>50</v>
          </cell>
          <cell r="W438">
            <v>75</v>
          </cell>
        </row>
        <row r="439">
          <cell r="Q439" t="str">
            <v>L8LSPO</v>
          </cell>
          <cell r="R439" t="str">
            <v>L8</v>
          </cell>
          <cell r="S439" t="str">
            <v>LS</v>
          </cell>
          <cell r="T439" t="str">
            <v>PO</v>
          </cell>
          <cell r="U439">
            <v>50</v>
          </cell>
          <cell r="V439">
            <v>50</v>
          </cell>
          <cell r="W439">
            <v>50</v>
          </cell>
        </row>
        <row r="440">
          <cell r="Q440" t="str">
            <v>L8LSbPO</v>
          </cell>
          <cell r="R440" t="str">
            <v>L8</v>
          </cell>
          <cell r="S440" t="str">
            <v>LSb</v>
          </cell>
          <cell r="T440" t="str">
            <v>PO</v>
          </cell>
          <cell r="U440">
            <v>50</v>
          </cell>
          <cell r="V440">
            <v>50</v>
          </cell>
          <cell r="W440">
            <v>50</v>
          </cell>
        </row>
        <row r="441">
          <cell r="Q441" t="str">
            <v>L8LTPO</v>
          </cell>
          <cell r="R441" t="str">
            <v>L8</v>
          </cell>
          <cell r="S441" t="str">
            <v>LT</v>
          </cell>
          <cell r="T441" t="str">
            <v>PO</v>
          </cell>
          <cell r="U441">
            <v>50</v>
          </cell>
          <cell r="V441">
            <v>50</v>
          </cell>
          <cell r="W441">
            <v>50</v>
          </cell>
        </row>
        <row r="442">
          <cell r="Q442" t="str">
            <v>L8LBRN</v>
          </cell>
          <cell r="R442" t="str">
            <v>L8</v>
          </cell>
          <cell r="S442" t="str">
            <v>LB</v>
          </cell>
          <cell r="T442" t="str">
            <v>RN</v>
          </cell>
          <cell r="U442">
            <v>50</v>
          </cell>
          <cell r="V442">
            <v>50</v>
          </cell>
          <cell r="W442">
            <v>200</v>
          </cell>
        </row>
        <row r="443">
          <cell r="Q443" t="str">
            <v>L8LFRN</v>
          </cell>
          <cell r="R443" t="str">
            <v>L8</v>
          </cell>
          <cell r="S443" t="str">
            <v>LF</v>
          </cell>
          <cell r="T443" t="str">
            <v>RN</v>
          </cell>
          <cell r="U443">
            <v>50</v>
          </cell>
          <cell r="V443">
            <v>50</v>
          </cell>
          <cell r="W443">
            <v>200</v>
          </cell>
        </row>
        <row r="444">
          <cell r="Q444" t="str">
            <v>L8LSRN</v>
          </cell>
          <cell r="R444" t="str">
            <v>L8</v>
          </cell>
          <cell r="S444" t="str">
            <v>LS</v>
          </cell>
          <cell r="T444" t="str">
            <v>RN</v>
          </cell>
          <cell r="U444">
            <v>50</v>
          </cell>
          <cell r="V444">
            <v>50</v>
          </cell>
          <cell r="W444">
            <v>200</v>
          </cell>
        </row>
        <row r="445">
          <cell r="Q445" t="str">
            <v>L8LSbRN</v>
          </cell>
          <cell r="R445" t="str">
            <v>L8</v>
          </cell>
          <cell r="S445" t="str">
            <v>LSb</v>
          </cell>
          <cell r="T445" t="str">
            <v>RN</v>
          </cell>
          <cell r="U445">
            <v>50</v>
          </cell>
          <cell r="V445">
            <v>50</v>
          </cell>
          <cell r="W445">
            <v>200</v>
          </cell>
        </row>
        <row r="446">
          <cell r="Q446" t="str">
            <v>L8LTRN</v>
          </cell>
          <cell r="R446" t="str">
            <v>L8</v>
          </cell>
          <cell r="S446" t="str">
            <v>LT</v>
          </cell>
          <cell r="T446" t="str">
            <v>RN</v>
          </cell>
          <cell r="U446">
            <v>50</v>
          </cell>
          <cell r="V446">
            <v>50</v>
          </cell>
          <cell r="W446">
            <v>200</v>
          </cell>
        </row>
        <row r="447">
          <cell r="Q447" t="str">
            <v>L8LBRP</v>
          </cell>
          <cell r="R447" t="str">
            <v>L8</v>
          </cell>
          <cell r="S447" t="str">
            <v>LB</v>
          </cell>
          <cell r="T447" t="str">
            <v>RP</v>
          </cell>
          <cell r="U447">
            <v>0</v>
          </cell>
          <cell r="V447">
            <v>0</v>
          </cell>
          <cell r="W447">
            <v>0</v>
          </cell>
        </row>
        <row r="448">
          <cell r="Q448" t="str">
            <v>L8LFRP</v>
          </cell>
          <cell r="R448" t="str">
            <v>L8</v>
          </cell>
          <cell r="S448" t="str">
            <v>LF</v>
          </cell>
          <cell r="T448" t="str">
            <v>RP</v>
          </cell>
          <cell r="U448">
            <v>0</v>
          </cell>
          <cell r="V448">
            <v>0</v>
          </cell>
          <cell r="W448">
            <v>0</v>
          </cell>
        </row>
        <row r="449">
          <cell r="Q449" t="str">
            <v>L8LSRP</v>
          </cell>
          <cell r="R449" t="str">
            <v>L8</v>
          </cell>
          <cell r="S449" t="str">
            <v>LS</v>
          </cell>
          <cell r="T449" t="str">
            <v>RP</v>
          </cell>
          <cell r="U449">
            <v>0</v>
          </cell>
          <cell r="V449">
            <v>0</v>
          </cell>
          <cell r="W449">
            <v>0</v>
          </cell>
        </row>
        <row r="450">
          <cell r="Q450" t="str">
            <v>L8LSbRP</v>
          </cell>
          <cell r="R450" t="str">
            <v>L8</v>
          </cell>
          <cell r="S450" t="str">
            <v>LSb</v>
          </cell>
          <cell r="T450" t="str">
            <v>RP</v>
          </cell>
          <cell r="U450">
            <v>0</v>
          </cell>
          <cell r="V450">
            <v>0</v>
          </cell>
          <cell r="W450">
            <v>0</v>
          </cell>
        </row>
        <row r="451">
          <cell r="Q451" t="str">
            <v>L8LTRP</v>
          </cell>
          <cell r="R451" t="str">
            <v>L8</v>
          </cell>
          <cell r="S451" t="str">
            <v>LT</v>
          </cell>
          <cell r="T451" t="str">
            <v>RP</v>
          </cell>
          <cell r="U451">
            <v>0</v>
          </cell>
          <cell r="V451">
            <v>0</v>
          </cell>
          <cell r="W451">
            <v>0</v>
          </cell>
        </row>
        <row r="452">
          <cell r="Q452" t="str">
            <v>L8LBS1</v>
          </cell>
          <cell r="R452" t="str">
            <v>L8</v>
          </cell>
          <cell r="S452" t="str">
            <v>LB</v>
          </cell>
          <cell r="T452" t="str">
            <v>S1</v>
          </cell>
          <cell r="U452">
            <v>200</v>
          </cell>
          <cell r="V452">
            <v>200</v>
          </cell>
          <cell r="W452">
            <v>200</v>
          </cell>
        </row>
        <row r="453">
          <cell r="Q453" t="str">
            <v>L8LFS1</v>
          </cell>
          <cell r="R453" t="str">
            <v>L8</v>
          </cell>
          <cell r="S453" t="str">
            <v>LF</v>
          </cell>
          <cell r="T453" t="str">
            <v>S1</v>
          </cell>
          <cell r="U453">
            <v>200</v>
          </cell>
          <cell r="V453">
            <v>200</v>
          </cell>
          <cell r="W453">
            <v>200</v>
          </cell>
        </row>
        <row r="454">
          <cell r="Q454" t="str">
            <v>L8LSS1</v>
          </cell>
          <cell r="R454" t="str">
            <v>L8</v>
          </cell>
          <cell r="S454" t="str">
            <v>LS</v>
          </cell>
          <cell r="T454" t="str">
            <v>S1</v>
          </cell>
          <cell r="U454">
            <v>200</v>
          </cell>
          <cell r="V454">
            <v>200</v>
          </cell>
          <cell r="W454">
            <v>200</v>
          </cell>
        </row>
        <row r="455">
          <cell r="Q455" t="str">
            <v>L8LSbS1</v>
          </cell>
          <cell r="R455" t="str">
            <v>L8</v>
          </cell>
          <cell r="S455" t="str">
            <v>LSb</v>
          </cell>
          <cell r="T455" t="str">
            <v>S1</v>
          </cell>
          <cell r="U455">
            <v>200</v>
          </cell>
          <cell r="V455">
            <v>200</v>
          </cell>
          <cell r="W455">
            <v>200</v>
          </cell>
        </row>
        <row r="456">
          <cell r="Q456" t="str">
            <v>L8LTS1</v>
          </cell>
          <cell r="R456" t="str">
            <v>L8</v>
          </cell>
          <cell r="S456" t="str">
            <v>LT</v>
          </cell>
          <cell r="T456" t="str">
            <v>S1</v>
          </cell>
          <cell r="U456">
            <v>200</v>
          </cell>
          <cell r="V456">
            <v>200</v>
          </cell>
          <cell r="W456">
            <v>200</v>
          </cell>
        </row>
        <row r="457">
          <cell r="Q457" t="str">
            <v>L8LBS2</v>
          </cell>
          <cell r="R457" t="str">
            <v>L8</v>
          </cell>
          <cell r="S457" t="str">
            <v>LB</v>
          </cell>
          <cell r="T457" t="str">
            <v>S2</v>
          </cell>
          <cell r="U457">
            <v>200</v>
          </cell>
          <cell r="V457">
            <v>200</v>
          </cell>
          <cell r="W457">
            <v>200</v>
          </cell>
        </row>
        <row r="458">
          <cell r="Q458" t="str">
            <v>L8LFS2</v>
          </cell>
          <cell r="R458" t="str">
            <v>L8</v>
          </cell>
          <cell r="S458" t="str">
            <v>LF</v>
          </cell>
          <cell r="T458" t="str">
            <v>S2</v>
          </cell>
          <cell r="U458">
            <v>200</v>
          </cell>
          <cell r="V458">
            <v>200</v>
          </cell>
          <cell r="W458">
            <v>200</v>
          </cell>
        </row>
        <row r="459">
          <cell r="Q459" t="str">
            <v>L8LSS2</v>
          </cell>
          <cell r="R459" t="str">
            <v>L8</v>
          </cell>
          <cell r="S459" t="str">
            <v>LS</v>
          </cell>
          <cell r="T459" t="str">
            <v>S2</v>
          </cell>
          <cell r="U459">
            <v>200</v>
          </cell>
          <cell r="V459">
            <v>200</v>
          </cell>
          <cell r="W459">
            <v>200</v>
          </cell>
        </row>
        <row r="460">
          <cell r="Q460" t="str">
            <v>L8LSbS2</v>
          </cell>
          <cell r="R460" t="str">
            <v>L8</v>
          </cell>
          <cell r="S460" t="str">
            <v>LSb</v>
          </cell>
          <cell r="T460" t="str">
            <v>S2</v>
          </cell>
          <cell r="U460">
            <v>200</v>
          </cell>
          <cell r="V460">
            <v>200</v>
          </cell>
          <cell r="W460">
            <v>200</v>
          </cell>
        </row>
        <row r="461">
          <cell r="Q461" t="str">
            <v>L8LTS2</v>
          </cell>
          <cell r="R461" t="str">
            <v>L8</v>
          </cell>
          <cell r="S461" t="str">
            <v>LT</v>
          </cell>
          <cell r="T461" t="str">
            <v>S2</v>
          </cell>
          <cell r="U461">
            <v>200</v>
          </cell>
          <cell r="V461">
            <v>200</v>
          </cell>
          <cell r="W461">
            <v>200</v>
          </cell>
        </row>
        <row r="462">
          <cell r="Q462" t="str">
            <v>L8LBSL</v>
          </cell>
          <cell r="R462" t="str">
            <v>L8</v>
          </cell>
          <cell r="S462" t="str">
            <v>LB</v>
          </cell>
          <cell r="T462" t="str">
            <v>SL</v>
          </cell>
          <cell r="U462">
            <v>0</v>
          </cell>
          <cell r="V462">
            <v>0</v>
          </cell>
          <cell r="W462">
            <v>200</v>
          </cell>
        </row>
        <row r="463">
          <cell r="Q463" t="str">
            <v>L8LFSL</v>
          </cell>
          <cell r="R463" t="str">
            <v>L8</v>
          </cell>
          <cell r="S463" t="str">
            <v>LF</v>
          </cell>
          <cell r="T463" t="str">
            <v>SL</v>
          </cell>
          <cell r="U463">
            <v>0</v>
          </cell>
          <cell r="V463">
            <v>0</v>
          </cell>
          <cell r="W463">
            <v>200</v>
          </cell>
        </row>
        <row r="464">
          <cell r="Q464" t="str">
            <v>L8LSSL</v>
          </cell>
          <cell r="R464" t="str">
            <v>L8</v>
          </cell>
          <cell r="S464" t="str">
            <v>LS</v>
          </cell>
          <cell r="T464" t="str">
            <v>SL</v>
          </cell>
          <cell r="U464">
            <v>0</v>
          </cell>
          <cell r="V464">
            <v>0</v>
          </cell>
          <cell r="W464">
            <v>200</v>
          </cell>
        </row>
        <row r="465">
          <cell r="Q465" t="str">
            <v>L8LSbSL</v>
          </cell>
          <cell r="R465" t="str">
            <v>L8</v>
          </cell>
          <cell r="S465" t="str">
            <v>LSb</v>
          </cell>
          <cell r="T465" t="str">
            <v>SL</v>
          </cell>
          <cell r="U465">
            <v>0</v>
          </cell>
          <cell r="V465">
            <v>0</v>
          </cell>
          <cell r="W465">
            <v>200</v>
          </cell>
        </row>
        <row r="466">
          <cell r="Q466" t="str">
            <v>L8LTSL</v>
          </cell>
          <cell r="R466" t="str">
            <v>L8</v>
          </cell>
          <cell r="S466" t="str">
            <v>LT</v>
          </cell>
          <cell r="T466" t="str">
            <v>SL</v>
          </cell>
          <cell r="U466">
            <v>0</v>
          </cell>
          <cell r="V466">
            <v>0</v>
          </cell>
          <cell r="W466">
            <v>200</v>
          </cell>
        </row>
        <row r="467">
          <cell r="Q467" t="str">
            <v>L8LBSM</v>
          </cell>
          <cell r="R467" t="str">
            <v>L8</v>
          </cell>
          <cell r="S467" t="str">
            <v>LB</v>
          </cell>
          <cell r="T467" t="str">
            <v>SM</v>
          </cell>
          <cell r="U467">
            <v>0</v>
          </cell>
          <cell r="V467">
            <v>0</v>
          </cell>
          <cell r="W467">
            <v>200</v>
          </cell>
        </row>
        <row r="468">
          <cell r="Q468" t="str">
            <v>L8LFSM</v>
          </cell>
          <cell r="R468" t="str">
            <v>L8</v>
          </cell>
          <cell r="S468" t="str">
            <v>LF</v>
          </cell>
          <cell r="T468" t="str">
            <v>SM</v>
          </cell>
          <cell r="U468">
            <v>0</v>
          </cell>
          <cell r="V468">
            <v>0</v>
          </cell>
          <cell r="W468">
            <v>200</v>
          </cell>
        </row>
        <row r="469">
          <cell r="Q469" t="str">
            <v>L8LSSM</v>
          </cell>
          <cell r="R469" t="str">
            <v>L8</v>
          </cell>
          <cell r="S469" t="str">
            <v>LS</v>
          </cell>
          <cell r="T469" t="str">
            <v>SM</v>
          </cell>
          <cell r="U469">
            <v>0</v>
          </cell>
          <cell r="V469">
            <v>0</v>
          </cell>
          <cell r="W469">
            <v>200</v>
          </cell>
        </row>
        <row r="470">
          <cell r="Q470" t="str">
            <v>L8LSbSM</v>
          </cell>
          <cell r="R470" t="str">
            <v>L8</v>
          </cell>
          <cell r="S470" t="str">
            <v>LSb</v>
          </cell>
          <cell r="T470" t="str">
            <v>SM</v>
          </cell>
          <cell r="U470">
            <v>0</v>
          </cell>
          <cell r="V470">
            <v>0</v>
          </cell>
          <cell r="W470">
            <v>200</v>
          </cell>
        </row>
        <row r="471">
          <cell r="Q471" t="str">
            <v>L8LTSM</v>
          </cell>
          <cell r="R471" t="str">
            <v>L8</v>
          </cell>
          <cell r="S471" t="str">
            <v>LT</v>
          </cell>
          <cell r="T471" t="str">
            <v>SM</v>
          </cell>
          <cell r="U471">
            <v>0</v>
          </cell>
          <cell r="V471">
            <v>0</v>
          </cell>
          <cell r="W471">
            <v>200</v>
          </cell>
        </row>
        <row r="472">
          <cell r="Q472" t="str">
            <v>L8LBSN</v>
          </cell>
          <cell r="R472" t="str">
            <v>L8</v>
          </cell>
          <cell r="S472" t="str">
            <v>LB</v>
          </cell>
          <cell r="T472" t="str">
            <v>SN</v>
          </cell>
          <cell r="U472">
            <v>0</v>
          </cell>
          <cell r="V472">
            <v>0</v>
          </cell>
          <cell r="W472">
            <v>200</v>
          </cell>
        </row>
        <row r="473">
          <cell r="Q473" t="str">
            <v>L8LFSN</v>
          </cell>
          <cell r="R473" t="str">
            <v>L8</v>
          </cell>
          <cell r="S473" t="str">
            <v>LF</v>
          </cell>
          <cell r="T473" t="str">
            <v>SN</v>
          </cell>
          <cell r="U473">
            <v>0</v>
          </cell>
          <cell r="V473">
            <v>0</v>
          </cell>
          <cell r="W473">
            <v>200</v>
          </cell>
        </row>
        <row r="474">
          <cell r="Q474" t="str">
            <v>L8LSSN</v>
          </cell>
          <cell r="R474" t="str">
            <v>L8</v>
          </cell>
          <cell r="S474" t="str">
            <v>LS</v>
          </cell>
          <cell r="T474" t="str">
            <v>SN</v>
          </cell>
          <cell r="U474">
            <v>0</v>
          </cell>
          <cell r="V474">
            <v>0</v>
          </cell>
          <cell r="W474">
            <v>200</v>
          </cell>
        </row>
        <row r="475">
          <cell r="Q475" t="str">
            <v>L8LSbSN</v>
          </cell>
          <cell r="R475" t="str">
            <v>L8</v>
          </cell>
          <cell r="S475" t="str">
            <v>LSb</v>
          </cell>
          <cell r="T475" t="str">
            <v>SN</v>
          </cell>
          <cell r="U475">
            <v>0</v>
          </cell>
          <cell r="V475">
            <v>0</v>
          </cell>
          <cell r="W475">
            <v>200</v>
          </cell>
        </row>
        <row r="476">
          <cell r="Q476" t="str">
            <v>L8LTSN</v>
          </cell>
          <cell r="R476" t="str">
            <v>L8</v>
          </cell>
          <cell r="S476" t="str">
            <v>LT</v>
          </cell>
          <cell r="T476" t="str">
            <v>SN</v>
          </cell>
          <cell r="U476">
            <v>0</v>
          </cell>
          <cell r="V476">
            <v>0</v>
          </cell>
          <cell r="W476">
            <v>200</v>
          </cell>
        </row>
        <row r="477">
          <cell r="Q477" t="str">
            <v>L8LBSO</v>
          </cell>
          <cell r="R477" t="str">
            <v>L8</v>
          </cell>
          <cell r="S477" t="str">
            <v>LB</v>
          </cell>
          <cell r="T477" t="str">
            <v>SO</v>
          </cell>
          <cell r="U477">
            <v>0</v>
          </cell>
          <cell r="V477">
            <v>0</v>
          </cell>
          <cell r="W477">
            <v>0</v>
          </cell>
        </row>
        <row r="478">
          <cell r="Q478" t="str">
            <v>L8LFSO</v>
          </cell>
          <cell r="R478" t="str">
            <v>L8</v>
          </cell>
          <cell r="S478" t="str">
            <v>LF</v>
          </cell>
          <cell r="T478" t="str">
            <v>SO</v>
          </cell>
          <cell r="U478">
            <v>0</v>
          </cell>
          <cell r="V478">
            <v>0</v>
          </cell>
          <cell r="W478">
            <v>0</v>
          </cell>
        </row>
        <row r="479">
          <cell r="Q479" t="str">
            <v>L8LSSO</v>
          </cell>
          <cell r="R479" t="str">
            <v>L8</v>
          </cell>
          <cell r="S479" t="str">
            <v>LS</v>
          </cell>
          <cell r="T479" t="str">
            <v>SO</v>
          </cell>
          <cell r="U479">
            <v>0</v>
          </cell>
          <cell r="V479">
            <v>0</v>
          </cell>
          <cell r="W479">
            <v>0</v>
          </cell>
        </row>
        <row r="480">
          <cell r="Q480" t="str">
            <v>L8LSbSO</v>
          </cell>
          <cell r="R480" t="str">
            <v>L8</v>
          </cell>
          <cell r="S480" t="str">
            <v>LSb</v>
          </cell>
          <cell r="T480" t="str">
            <v>SO</v>
          </cell>
          <cell r="U480">
            <v>0</v>
          </cell>
          <cell r="V480">
            <v>0</v>
          </cell>
          <cell r="W480">
            <v>0</v>
          </cell>
        </row>
        <row r="481">
          <cell r="Q481" t="str">
            <v>L8LTSO</v>
          </cell>
          <cell r="R481" t="str">
            <v>L8</v>
          </cell>
          <cell r="S481" t="str">
            <v>LT</v>
          </cell>
          <cell r="T481" t="str">
            <v>SO</v>
          </cell>
          <cell r="U481">
            <v>0</v>
          </cell>
          <cell r="V481">
            <v>0</v>
          </cell>
          <cell r="W481">
            <v>0</v>
          </cell>
        </row>
        <row r="482">
          <cell r="Q482" t="str">
            <v>L8LBSP</v>
          </cell>
          <cell r="R482" t="str">
            <v>L8</v>
          </cell>
          <cell r="S482" t="str">
            <v>LB</v>
          </cell>
          <cell r="T482" t="str">
            <v>SP</v>
          </cell>
          <cell r="U482">
            <v>0</v>
          </cell>
          <cell r="V482">
            <v>0</v>
          </cell>
          <cell r="W482">
            <v>0</v>
          </cell>
        </row>
        <row r="483">
          <cell r="Q483" t="str">
            <v>L8LFSP</v>
          </cell>
          <cell r="R483" t="str">
            <v>L8</v>
          </cell>
          <cell r="S483" t="str">
            <v>LF</v>
          </cell>
          <cell r="T483" t="str">
            <v>SP</v>
          </cell>
          <cell r="U483">
            <v>0</v>
          </cell>
          <cell r="V483">
            <v>0</v>
          </cell>
          <cell r="W483">
            <v>0</v>
          </cell>
        </row>
        <row r="484">
          <cell r="Q484" t="str">
            <v>L8LSSP</v>
          </cell>
          <cell r="R484" t="str">
            <v>L8</v>
          </cell>
          <cell r="S484" t="str">
            <v>LS</v>
          </cell>
          <cell r="T484" t="str">
            <v>SP</v>
          </cell>
          <cell r="U484">
            <v>0</v>
          </cell>
          <cell r="V484">
            <v>0</v>
          </cell>
          <cell r="W484">
            <v>0</v>
          </cell>
        </row>
        <row r="485">
          <cell r="Q485" t="str">
            <v>L8LSbSP</v>
          </cell>
          <cell r="R485" t="str">
            <v>L8</v>
          </cell>
          <cell r="S485" t="str">
            <v>LSb</v>
          </cell>
          <cell r="T485" t="str">
            <v>SP</v>
          </cell>
          <cell r="U485">
            <v>0</v>
          </cell>
          <cell r="V485">
            <v>0</v>
          </cell>
          <cell r="W485">
            <v>0</v>
          </cell>
        </row>
        <row r="486">
          <cell r="Q486" t="str">
            <v>L8LTSP</v>
          </cell>
          <cell r="R486" t="str">
            <v>L8</v>
          </cell>
          <cell r="S486" t="str">
            <v>LT</v>
          </cell>
          <cell r="T486" t="str">
            <v>SP</v>
          </cell>
          <cell r="U486">
            <v>0</v>
          </cell>
          <cell r="V486">
            <v>0</v>
          </cell>
          <cell r="W486">
            <v>0</v>
          </cell>
        </row>
        <row r="487">
          <cell r="Q487" t="str">
            <v>L8LSST</v>
          </cell>
          <cell r="R487" t="str">
            <v>L8</v>
          </cell>
          <cell r="S487" t="str">
            <v>LS</v>
          </cell>
          <cell r="T487" t="str">
            <v>ST</v>
          </cell>
          <cell r="U487">
            <v>200</v>
          </cell>
          <cell r="V487">
            <v>200</v>
          </cell>
          <cell r="W487">
            <v>200</v>
          </cell>
        </row>
        <row r="488">
          <cell r="Q488" t="str">
            <v>L8LSbST</v>
          </cell>
          <cell r="R488" t="str">
            <v>L8</v>
          </cell>
          <cell r="S488" t="str">
            <v>LSb</v>
          </cell>
          <cell r="T488" t="str">
            <v>ST</v>
          </cell>
          <cell r="U488">
            <v>200</v>
          </cell>
          <cell r="V488">
            <v>200</v>
          </cell>
          <cell r="W488">
            <v>200</v>
          </cell>
        </row>
        <row r="489">
          <cell r="Q489" t="str">
            <v>L8LBSY</v>
          </cell>
          <cell r="R489" t="str">
            <v>L8</v>
          </cell>
          <cell r="S489" t="str">
            <v>LB</v>
          </cell>
          <cell r="T489" t="str">
            <v>SY</v>
          </cell>
          <cell r="U489">
            <v>0</v>
          </cell>
          <cell r="V489">
            <v>0</v>
          </cell>
          <cell r="W489">
            <v>200</v>
          </cell>
        </row>
        <row r="490">
          <cell r="Q490" t="str">
            <v>L8LFSY</v>
          </cell>
          <cell r="R490" t="str">
            <v>L8</v>
          </cell>
          <cell r="S490" t="str">
            <v>LF</v>
          </cell>
          <cell r="T490" t="str">
            <v>SY</v>
          </cell>
          <cell r="U490">
            <v>0</v>
          </cell>
          <cell r="V490">
            <v>0</v>
          </cell>
          <cell r="W490">
            <v>200</v>
          </cell>
        </row>
        <row r="491">
          <cell r="Q491" t="str">
            <v>L8LSSY</v>
          </cell>
          <cell r="R491" t="str">
            <v>L8</v>
          </cell>
          <cell r="S491" t="str">
            <v>LS</v>
          </cell>
          <cell r="T491" t="str">
            <v>SY</v>
          </cell>
          <cell r="U491">
            <v>0</v>
          </cell>
          <cell r="V491">
            <v>0</v>
          </cell>
          <cell r="W491">
            <v>200</v>
          </cell>
        </row>
        <row r="492">
          <cell r="Q492" t="str">
            <v>L8LSbSY</v>
          </cell>
          <cell r="R492" t="str">
            <v>L8</v>
          </cell>
          <cell r="S492" t="str">
            <v>LSb</v>
          </cell>
          <cell r="T492" t="str">
            <v>SY</v>
          </cell>
          <cell r="U492">
            <v>0</v>
          </cell>
          <cell r="V492">
            <v>0</v>
          </cell>
          <cell r="W492">
            <v>200</v>
          </cell>
        </row>
        <row r="493">
          <cell r="Q493" t="str">
            <v>L8LTSY</v>
          </cell>
          <cell r="R493" t="str">
            <v>L8</v>
          </cell>
          <cell r="S493" t="str">
            <v>LT</v>
          </cell>
          <cell r="T493" t="str">
            <v>SY</v>
          </cell>
          <cell r="U493">
            <v>0</v>
          </cell>
          <cell r="V493">
            <v>0</v>
          </cell>
          <cell r="W493">
            <v>200</v>
          </cell>
        </row>
        <row r="494">
          <cell r="Q494" t="str">
            <v>L8LBT5</v>
          </cell>
          <cell r="R494" t="str">
            <v>L8</v>
          </cell>
          <cell r="S494" t="str">
            <v>LB</v>
          </cell>
          <cell r="T494" t="str">
            <v>T5</v>
          </cell>
          <cell r="U494">
            <v>0</v>
          </cell>
          <cell r="V494">
            <v>0</v>
          </cell>
          <cell r="W494">
            <v>0</v>
          </cell>
        </row>
        <row r="495">
          <cell r="Q495" t="str">
            <v>L8LFT5</v>
          </cell>
          <cell r="R495" t="str">
            <v>L8</v>
          </cell>
          <cell r="S495" t="str">
            <v>LF</v>
          </cell>
          <cell r="T495" t="str">
            <v>T5</v>
          </cell>
          <cell r="U495">
            <v>0</v>
          </cell>
          <cell r="V495">
            <v>0</v>
          </cell>
          <cell r="W495">
            <v>0</v>
          </cell>
        </row>
        <row r="496">
          <cell r="Q496" t="str">
            <v>L8LST5</v>
          </cell>
          <cell r="R496" t="str">
            <v>L8</v>
          </cell>
          <cell r="S496" t="str">
            <v>LS</v>
          </cell>
          <cell r="T496" t="str">
            <v>T5</v>
          </cell>
          <cell r="U496">
            <v>0</v>
          </cell>
          <cell r="V496">
            <v>0</v>
          </cell>
          <cell r="W496">
            <v>0</v>
          </cell>
        </row>
        <row r="497">
          <cell r="Q497" t="str">
            <v>L8LSbT5</v>
          </cell>
          <cell r="R497" t="str">
            <v>L8</v>
          </cell>
          <cell r="S497" t="str">
            <v>LSb</v>
          </cell>
          <cell r="T497" t="str">
            <v>T5</v>
          </cell>
          <cell r="U497">
            <v>0</v>
          </cell>
          <cell r="V497">
            <v>0</v>
          </cell>
          <cell r="W497">
            <v>0</v>
          </cell>
        </row>
        <row r="498">
          <cell r="Q498" t="str">
            <v>L8LTT5</v>
          </cell>
          <cell r="R498" t="str">
            <v>L8</v>
          </cell>
          <cell r="S498" t="str">
            <v>LT</v>
          </cell>
          <cell r="T498" t="str">
            <v>T5</v>
          </cell>
          <cell r="U498">
            <v>0</v>
          </cell>
          <cell r="V498">
            <v>0</v>
          </cell>
          <cell r="W498">
            <v>0</v>
          </cell>
        </row>
        <row r="499">
          <cell r="Q499" t="str">
            <v>L8LBT8</v>
          </cell>
          <cell r="R499" t="str">
            <v>L8</v>
          </cell>
          <cell r="S499" t="str">
            <v>LB</v>
          </cell>
          <cell r="T499" t="str">
            <v>T8</v>
          </cell>
          <cell r="U499">
            <v>0</v>
          </cell>
          <cell r="V499">
            <v>0</v>
          </cell>
          <cell r="W499">
            <v>0</v>
          </cell>
        </row>
        <row r="500">
          <cell r="Q500" t="str">
            <v>L8LFT8</v>
          </cell>
          <cell r="R500" t="str">
            <v>L8</v>
          </cell>
          <cell r="S500" t="str">
            <v>LF</v>
          </cell>
          <cell r="T500" t="str">
            <v>T8</v>
          </cell>
          <cell r="U500">
            <v>0</v>
          </cell>
          <cell r="V500">
            <v>0</v>
          </cell>
          <cell r="W500">
            <v>0</v>
          </cell>
        </row>
        <row r="501">
          <cell r="Q501" t="str">
            <v>L8LST8</v>
          </cell>
          <cell r="R501" t="str">
            <v>L8</v>
          </cell>
          <cell r="S501" t="str">
            <v>LS</v>
          </cell>
          <cell r="T501" t="str">
            <v>T8</v>
          </cell>
          <cell r="U501">
            <v>0</v>
          </cell>
          <cell r="V501">
            <v>0</v>
          </cell>
          <cell r="W501">
            <v>0</v>
          </cell>
        </row>
        <row r="502">
          <cell r="Q502" t="str">
            <v>L8LSbT8</v>
          </cell>
          <cell r="R502" t="str">
            <v>L8</v>
          </cell>
          <cell r="S502" t="str">
            <v>LSb</v>
          </cell>
          <cell r="T502" t="str">
            <v>T8</v>
          </cell>
          <cell r="U502">
            <v>0</v>
          </cell>
          <cell r="V502">
            <v>0</v>
          </cell>
          <cell r="W502">
            <v>0</v>
          </cell>
        </row>
        <row r="503">
          <cell r="Q503" t="str">
            <v>L8LTT8</v>
          </cell>
          <cell r="R503" t="str">
            <v>L8</v>
          </cell>
          <cell r="S503" t="str">
            <v>LT</v>
          </cell>
          <cell r="T503" t="str">
            <v>T8</v>
          </cell>
          <cell r="U503">
            <v>0</v>
          </cell>
          <cell r="V503">
            <v>0</v>
          </cell>
          <cell r="W503">
            <v>0</v>
          </cell>
        </row>
        <row r="504">
          <cell r="Q504" t="str">
            <v>L8LBT9</v>
          </cell>
          <cell r="R504" t="str">
            <v>L8</v>
          </cell>
          <cell r="S504" t="str">
            <v>LB</v>
          </cell>
          <cell r="T504" t="str">
            <v>T9</v>
          </cell>
          <cell r="U504">
            <v>0</v>
          </cell>
          <cell r="V504">
            <v>0</v>
          </cell>
          <cell r="W504">
            <v>0</v>
          </cell>
        </row>
        <row r="505">
          <cell r="Q505" t="str">
            <v>L8LFT9</v>
          </cell>
          <cell r="R505" t="str">
            <v>L8</v>
          </cell>
          <cell r="S505" t="str">
            <v>LF</v>
          </cell>
          <cell r="T505" t="str">
            <v>T9</v>
          </cell>
          <cell r="U505">
            <v>0</v>
          </cell>
          <cell r="V505">
            <v>0</v>
          </cell>
          <cell r="W505">
            <v>0</v>
          </cell>
        </row>
        <row r="506">
          <cell r="Q506" t="str">
            <v>L8LST9</v>
          </cell>
          <cell r="R506" t="str">
            <v>L8</v>
          </cell>
          <cell r="S506" t="str">
            <v>LS</v>
          </cell>
          <cell r="T506" t="str">
            <v>T9</v>
          </cell>
          <cell r="U506">
            <v>0</v>
          </cell>
          <cell r="V506">
            <v>0</v>
          </cell>
          <cell r="W506">
            <v>0</v>
          </cell>
        </row>
        <row r="507">
          <cell r="Q507" t="str">
            <v>L8LSbT9</v>
          </cell>
          <cell r="R507" t="str">
            <v>L8</v>
          </cell>
          <cell r="S507" t="str">
            <v>LSb</v>
          </cell>
          <cell r="T507" t="str">
            <v>T9</v>
          </cell>
          <cell r="U507">
            <v>0</v>
          </cell>
          <cell r="V507">
            <v>0</v>
          </cell>
          <cell r="W507">
            <v>0</v>
          </cell>
        </row>
        <row r="508">
          <cell r="Q508" t="str">
            <v>L8LTT9</v>
          </cell>
          <cell r="R508" t="str">
            <v>L8</v>
          </cell>
          <cell r="S508" t="str">
            <v>LT</v>
          </cell>
          <cell r="T508" t="str">
            <v>T9</v>
          </cell>
          <cell r="U508">
            <v>0</v>
          </cell>
          <cell r="V508">
            <v>0</v>
          </cell>
          <cell r="W508">
            <v>0</v>
          </cell>
        </row>
        <row r="509">
          <cell r="Q509" t="str">
            <v>L8LBTQ</v>
          </cell>
          <cell r="R509" t="str">
            <v>L8</v>
          </cell>
          <cell r="S509" t="str">
            <v>LB</v>
          </cell>
          <cell r="T509" t="str">
            <v>TQ</v>
          </cell>
          <cell r="U509">
            <v>0</v>
          </cell>
          <cell r="V509">
            <v>0</v>
          </cell>
          <cell r="W509">
            <v>0</v>
          </cell>
        </row>
        <row r="510">
          <cell r="Q510" t="str">
            <v>L8LFTQ</v>
          </cell>
          <cell r="R510" t="str">
            <v>L8</v>
          </cell>
          <cell r="S510" t="str">
            <v>LF</v>
          </cell>
          <cell r="T510" t="str">
            <v>TQ</v>
          </cell>
          <cell r="U510">
            <v>0</v>
          </cell>
          <cell r="V510">
            <v>0</v>
          </cell>
          <cell r="W510">
            <v>0</v>
          </cell>
        </row>
        <row r="511">
          <cell r="Q511" t="str">
            <v>L8LSTQ</v>
          </cell>
          <cell r="R511" t="str">
            <v>L8</v>
          </cell>
          <cell r="S511" t="str">
            <v>LS</v>
          </cell>
          <cell r="T511" t="str">
            <v>TQ</v>
          </cell>
          <cell r="U511">
            <v>0</v>
          </cell>
          <cell r="V511">
            <v>0</v>
          </cell>
          <cell r="W511">
            <v>0</v>
          </cell>
        </row>
        <row r="512">
          <cell r="Q512" t="str">
            <v>L8LSbTQ</v>
          </cell>
          <cell r="R512" t="str">
            <v>L8</v>
          </cell>
          <cell r="S512" t="str">
            <v>LSb</v>
          </cell>
          <cell r="T512" t="str">
            <v>TQ</v>
          </cell>
          <cell r="U512">
            <v>0</v>
          </cell>
          <cell r="V512">
            <v>0</v>
          </cell>
          <cell r="W512">
            <v>0</v>
          </cell>
        </row>
        <row r="513">
          <cell r="Q513" t="str">
            <v>L8LTTQ</v>
          </cell>
          <cell r="R513" t="str">
            <v>L8</v>
          </cell>
          <cell r="S513" t="str">
            <v>LT</v>
          </cell>
          <cell r="T513" t="str">
            <v>TQ</v>
          </cell>
          <cell r="U513">
            <v>0</v>
          </cell>
          <cell r="V513">
            <v>0</v>
          </cell>
          <cell r="W513">
            <v>0</v>
          </cell>
        </row>
        <row r="514">
          <cell r="Q514" t="str">
            <v>L8LBZ1</v>
          </cell>
          <cell r="R514" t="str">
            <v>L8</v>
          </cell>
          <cell r="S514" t="str">
            <v>LB</v>
          </cell>
          <cell r="T514" t="str">
            <v>Z1</v>
          </cell>
          <cell r="U514">
            <v>200</v>
          </cell>
          <cell r="V514">
            <v>200</v>
          </cell>
          <cell r="W514">
            <v>200</v>
          </cell>
        </row>
        <row r="515">
          <cell r="Q515" t="str">
            <v>L8LFZ1</v>
          </cell>
          <cell r="R515" t="str">
            <v>L8</v>
          </cell>
          <cell r="S515" t="str">
            <v>LF</v>
          </cell>
          <cell r="T515" t="str">
            <v>Z1</v>
          </cell>
          <cell r="U515">
            <v>200</v>
          </cell>
          <cell r="V515">
            <v>200</v>
          </cell>
          <cell r="W515">
            <v>200</v>
          </cell>
        </row>
        <row r="516">
          <cell r="Q516" t="str">
            <v>L8LSZ1</v>
          </cell>
          <cell r="R516" t="str">
            <v>L8</v>
          </cell>
          <cell r="S516" t="str">
            <v>LS</v>
          </cell>
          <cell r="T516" t="str">
            <v>Z1</v>
          </cell>
          <cell r="U516">
            <v>200</v>
          </cell>
          <cell r="V516">
            <v>200</v>
          </cell>
          <cell r="W516">
            <v>200</v>
          </cell>
        </row>
        <row r="517">
          <cell r="Q517" t="str">
            <v>L8LSbZ1</v>
          </cell>
          <cell r="R517" t="str">
            <v>L8</v>
          </cell>
          <cell r="S517" t="str">
            <v>LSb</v>
          </cell>
          <cell r="T517" t="str">
            <v>Z1</v>
          </cell>
          <cell r="U517">
            <v>200</v>
          </cell>
          <cell r="V517">
            <v>200</v>
          </cell>
          <cell r="W517">
            <v>200</v>
          </cell>
        </row>
        <row r="518">
          <cell r="Q518" t="str">
            <v>L8LTZ1</v>
          </cell>
          <cell r="R518" t="str">
            <v>L8</v>
          </cell>
          <cell r="S518" t="str">
            <v>LT</v>
          </cell>
          <cell r="T518" t="str">
            <v>Z1</v>
          </cell>
          <cell r="U518">
            <v>200</v>
          </cell>
          <cell r="V518">
            <v>200</v>
          </cell>
          <cell r="W518">
            <v>200</v>
          </cell>
        </row>
        <row r="519">
          <cell r="Q519" t="str">
            <v>L8LBZ2</v>
          </cell>
          <cell r="R519" t="str">
            <v>L8</v>
          </cell>
          <cell r="S519" t="str">
            <v>LB</v>
          </cell>
          <cell r="T519" t="str">
            <v>Z2</v>
          </cell>
          <cell r="U519">
            <v>200</v>
          </cell>
          <cell r="V519">
            <v>200</v>
          </cell>
          <cell r="W519">
            <v>200</v>
          </cell>
        </row>
        <row r="520">
          <cell r="Q520" t="str">
            <v>L8LFZ2</v>
          </cell>
          <cell r="R520" t="str">
            <v>L8</v>
          </cell>
          <cell r="S520" t="str">
            <v>LF</v>
          </cell>
          <cell r="T520" t="str">
            <v>Z2</v>
          </cell>
          <cell r="U520">
            <v>200</v>
          </cell>
          <cell r="V520">
            <v>200</v>
          </cell>
          <cell r="W520">
            <v>200</v>
          </cell>
        </row>
        <row r="521">
          <cell r="Q521" t="str">
            <v>L8LSZ2</v>
          </cell>
          <cell r="R521" t="str">
            <v>L8</v>
          </cell>
          <cell r="S521" t="str">
            <v>LS</v>
          </cell>
          <cell r="T521" t="str">
            <v>Z2</v>
          </cell>
          <cell r="U521">
            <v>200</v>
          </cell>
          <cell r="V521">
            <v>200</v>
          </cell>
          <cell r="W521">
            <v>200</v>
          </cell>
        </row>
        <row r="522">
          <cell r="Q522" t="str">
            <v>L8LSbZ2</v>
          </cell>
          <cell r="R522" t="str">
            <v>L8</v>
          </cell>
          <cell r="S522" t="str">
            <v>LSb</v>
          </cell>
          <cell r="T522" t="str">
            <v>Z2</v>
          </cell>
          <cell r="U522">
            <v>200</v>
          </cell>
          <cell r="V522">
            <v>200</v>
          </cell>
          <cell r="W522">
            <v>200</v>
          </cell>
        </row>
        <row r="523">
          <cell r="Q523" t="str">
            <v>L8LTZ2</v>
          </cell>
          <cell r="R523" t="str">
            <v>L8</v>
          </cell>
          <cell r="S523" t="str">
            <v>LT</v>
          </cell>
          <cell r="T523" t="str">
            <v>Z2</v>
          </cell>
          <cell r="U523">
            <v>200</v>
          </cell>
          <cell r="V523">
            <v>200</v>
          </cell>
          <cell r="W523">
            <v>200</v>
          </cell>
        </row>
        <row r="524">
          <cell r="Q524" t="str">
            <v>L8LBZ3</v>
          </cell>
          <cell r="R524" t="str">
            <v>L8</v>
          </cell>
          <cell r="S524" t="str">
            <v>LB</v>
          </cell>
          <cell r="T524" t="str">
            <v>Z3</v>
          </cell>
          <cell r="U524">
            <v>200</v>
          </cell>
          <cell r="V524">
            <v>200</v>
          </cell>
          <cell r="W524">
            <v>200</v>
          </cell>
        </row>
        <row r="525">
          <cell r="Q525" t="str">
            <v>L8LFZ3</v>
          </cell>
          <cell r="R525" t="str">
            <v>L8</v>
          </cell>
          <cell r="S525" t="str">
            <v>LF</v>
          </cell>
          <cell r="T525" t="str">
            <v>Z3</v>
          </cell>
          <cell r="U525">
            <v>200</v>
          </cell>
          <cell r="V525">
            <v>200</v>
          </cell>
          <cell r="W525">
            <v>200</v>
          </cell>
        </row>
        <row r="526">
          <cell r="Q526" t="str">
            <v>L8LSZ3</v>
          </cell>
          <cell r="R526" t="str">
            <v>L8</v>
          </cell>
          <cell r="S526" t="str">
            <v>LS</v>
          </cell>
          <cell r="T526" t="str">
            <v>Z3</v>
          </cell>
          <cell r="U526">
            <v>200</v>
          </cell>
          <cell r="V526">
            <v>200</v>
          </cell>
          <cell r="W526">
            <v>200</v>
          </cell>
        </row>
        <row r="527">
          <cell r="Q527" t="str">
            <v>L8LSbZ3</v>
          </cell>
          <cell r="R527" t="str">
            <v>L8</v>
          </cell>
          <cell r="S527" t="str">
            <v>LSb</v>
          </cell>
          <cell r="T527" t="str">
            <v>Z3</v>
          </cell>
          <cell r="U527">
            <v>200</v>
          </cell>
          <cell r="V527">
            <v>200</v>
          </cell>
          <cell r="W527">
            <v>200</v>
          </cell>
        </row>
        <row r="528">
          <cell r="Q528" t="str">
            <v>L8LTZ3</v>
          </cell>
          <cell r="R528" t="str">
            <v>L8</v>
          </cell>
          <cell r="S528" t="str">
            <v>LT</v>
          </cell>
          <cell r="T528" t="str">
            <v>Z3</v>
          </cell>
          <cell r="U528">
            <v>200</v>
          </cell>
          <cell r="V528">
            <v>200</v>
          </cell>
          <cell r="W528">
            <v>200</v>
          </cell>
        </row>
        <row r="529">
          <cell r="Q529" t="str">
            <v>L8LBZ4</v>
          </cell>
          <cell r="R529" t="str">
            <v>L8</v>
          </cell>
          <cell r="S529" t="str">
            <v>LB</v>
          </cell>
          <cell r="T529" t="str">
            <v>Z4</v>
          </cell>
          <cell r="U529">
            <v>200</v>
          </cell>
          <cell r="V529">
            <v>200</v>
          </cell>
          <cell r="W529">
            <v>200</v>
          </cell>
        </row>
        <row r="530">
          <cell r="Q530" t="str">
            <v>L8LFZ4</v>
          </cell>
          <cell r="R530" t="str">
            <v>L8</v>
          </cell>
          <cell r="S530" t="str">
            <v>LF</v>
          </cell>
          <cell r="T530" t="str">
            <v>Z4</v>
          </cell>
          <cell r="U530">
            <v>200</v>
          </cell>
          <cell r="V530">
            <v>200</v>
          </cell>
          <cell r="W530">
            <v>200</v>
          </cell>
        </row>
        <row r="531">
          <cell r="Q531" t="str">
            <v>L8LSZ4</v>
          </cell>
          <cell r="R531" t="str">
            <v>L8</v>
          </cell>
          <cell r="S531" t="str">
            <v>LS</v>
          </cell>
          <cell r="T531" t="str">
            <v>Z4</v>
          </cell>
          <cell r="U531">
            <v>200</v>
          </cell>
          <cell r="V531">
            <v>200</v>
          </cell>
          <cell r="W531">
            <v>200</v>
          </cell>
        </row>
        <row r="532">
          <cell r="Q532" t="str">
            <v>L8LSbZ4</v>
          </cell>
          <cell r="R532" t="str">
            <v>L8</v>
          </cell>
          <cell r="S532" t="str">
            <v>LSb</v>
          </cell>
          <cell r="T532" t="str">
            <v>Z4</v>
          </cell>
          <cell r="U532">
            <v>200</v>
          </cell>
          <cell r="V532">
            <v>200</v>
          </cell>
          <cell r="W532">
            <v>200</v>
          </cell>
        </row>
        <row r="533">
          <cell r="Q533" t="str">
            <v>L8LTZ4</v>
          </cell>
          <cell r="R533" t="str">
            <v>L8</v>
          </cell>
          <cell r="S533" t="str">
            <v>LT</v>
          </cell>
          <cell r="T533" t="str">
            <v>Z4</v>
          </cell>
          <cell r="U533">
            <v>200</v>
          </cell>
          <cell r="V533">
            <v>200</v>
          </cell>
          <cell r="W533">
            <v>200</v>
          </cell>
        </row>
        <row r="534">
          <cell r="Q534" t="str">
            <v>L8LBZ5</v>
          </cell>
          <cell r="R534" t="str">
            <v>L8</v>
          </cell>
          <cell r="S534" t="str">
            <v>LB</v>
          </cell>
          <cell r="T534" t="str">
            <v>Z5</v>
          </cell>
          <cell r="U534">
            <v>200</v>
          </cell>
          <cell r="V534">
            <v>200</v>
          </cell>
          <cell r="W534">
            <v>200</v>
          </cell>
        </row>
        <row r="535">
          <cell r="Q535" t="str">
            <v>L8LFZ5</v>
          </cell>
          <cell r="R535" t="str">
            <v>L8</v>
          </cell>
          <cell r="S535" t="str">
            <v>LF</v>
          </cell>
          <cell r="T535" t="str">
            <v>Z5</v>
          </cell>
          <cell r="U535">
            <v>200</v>
          </cell>
          <cell r="V535">
            <v>200</v>
          </cell>
          <cell r="W535">
            <v>200</v>
          </cell>
        </row>
        <row r="536">
          <cell r="Q536" t="str">
            <v>L8LSZ5</v>
          </cell>
          <cell r="R536" t="str">
            <v>L8</v>
          </cell>
          <cell r="S536" t="str">
            <v>LS</v>
          </cell>
          <cell r="T536" t="str">
            <v>Z5</v>
          </cell>
          <cell r="U536">
            <v>200</v>
          </cell>
          <cell r="V536">
            <v>200</v>
          </cell>
          <cell r="W536">
            <v>200</v>
          </cell>
        </row>
        <row r="537">
          <cell r="Q537" t="str">
            <v>L8LSbZ5</v>
          </cell>
          <cell r="R537" t="str">
            <v>L8</v>
          </cell>
          <cell r="S537" t="str">
            <v>LSb</v>
          </cell>
          <cell r="T537" t="str">
            <v>Z5</v>
          </cell>
          <cell r="U537">
            <v>200</v>
          </cell>
          <cell r="V537">
            <v>200</v>
          </cell>
          <cell r="W537">
            <v>200</v>
          </cell>
        </row>
        <row r="538">
          <cell r="Q538" t="str">
            <v>L8LTZ5</v>
          </cell>
          <cell r="R538" t="str">
            <v>L8</v>
          </cell>
          <cell r="S538" t="str">
            <v>LT</v>
          </cell>
          <cell r="T538" t="str">
            <v>Z5</v>
          </cell>
          <cell r="U538">
            <v>200</v>
          </cell>
          <cell r="V538">
            <v>200</v>
          </cell>
          <cell r="W538">
            <v>200</v>
          </cell>
        </row>
        <row r="539">
          <cell r="Q539" t="str">
            <v>L8LBZ6</v>
          </cell>
          <cell r="R539" t="str">
            <v>L8</v>
          </cell>
          <cell r="S539" t="str">
            <v>LB</v>
          </cell>
          <cell r="T539" t="str">
            <v>Z6</v>
          </cell>
          <cell r="U539">
            <v>200</v>
          </cell>
          <cell r="V539">
            <v>200</v>
          </cell>
          <cell r="W539">
            <v>200</v>
          </cell>
        </row>
        <row r="540">
          <cell r="Q540" t="str">
            <v>L8LFZ6</v>
          </cell>
          <cell r="R540" t="str">
            <v>L8</v>
          </cell>
          <cell r="S540" t="str">
            <v>LF</v>
          </cell>
          <cell r="T540" t="str">
            <v>Z6</v>
          </cell>
          <cell r="U540">
            <v>200</v>
          </cell>
          <cell r="V540">
            <v>200</v>
          </cell>
          <cell r="W540">
            <v>200</v>
          </cell>
        </row>
        <row r="541">
          <cell r="Q541" t="str">
            <v>L8LSZ6</v>
          </cell>
          <cell r="R541" t="str">
            <v>L8</v>
          </cell>
          <cell r="S541" t="str">
            <v>LS</v>
          </cell>
          <cell r="T541" t="str">
            <v>Z6</v>
          </cell>
          <cell r="U541">
            <v>200</v>
          </cell>
          <cell r="V541">
            <v>200</v>
          </cell>
          <cell r="W541">
            <v>200</v>
          </cell>
        </row>
        <row r="542">
          <cell r="Q542" t="str">
            <v>L8LSbZ6</v>
          </cell>
          <cell r="R542" t="str">
            <v>L8</v>
          </cell>
          <cell r="S542" t="str">
            <v>LSb</v>
          </cell>
          <cell r="T542" t="str">
            <v>Z6</v>
          </cell>
          <cell r="U542">
            <v>200</v>
          </cell>
          <cell r="V542">
            <v>200</v>
          </cell>
          <cell r="W542">
            <v>200</v>
          </cell>
        </row>
        <row r="543">
          <cell r="Q543" t="str">
            <v>L8LTZ6</v>
          </cell>
          <cell r="R543" t="str">
            <v>L8</v>
          </cell>
          <cell r="S543" t="str">
            <v>LT</v>
          </cell>
          <cell r="T543" t="str">
            <v>Z6</v>
          </cell>
          <cell r="U543">
            <v>200</v>
          </cell>
          <cell r="V543">
            <v>200</v>
          </cell>
          <cell r="W543">
            <v>200</v>
          </cell>
        </row>
        <row r="544">
          <cell r="Q544" t="str">
            <v>L8LBZZ</v>
          </cell>
          <cell r="R544" t="str">
            <v>L8</v>
          </cell>
          <cell r="S544" t="str">
            <v>LB</v>
          </cell>
          <cell r="T544" t="str">
            <v>ZZ</v>
          </cell>
          <cell r="U544">
            <v>200</v>
          </cell>
          <cell r="V544">
            <v>200</v>
          </cell>
          <cell r="W544">
            <v>200</v>
          </cell>
        </row>
        <row r="545">
          <cell r="Q545" t="str">
            <v>L8LFZZ</v>
          </cell>
          <cell r="R545" t="str">
            <v>L8</v>
          </cell>
          <cell r="S545" t="str">
            <v>LF</v>
          </cell>
          <cell r="T545" t="str">
            <v>ZZ</v>
          </cell>
          <cell r="U545">
            <v>200</v>
          </cell>
          <cell r="V545">
            <v>200</v>
          </cell>
          <cell r="W545">
            <v>200</v>
          </cell>
        </row>
        <row r="546">
          <cell r="Q546" t="str">
            <v>L8LSZZ</v>
          </cell>
          <cell r="R546" t="str">
            <v>L8</v>
          </cell>
          <cell r="S546" t="str">
            <v>LS</v>
          </cell>
          <cell r="T546" t="str">
            <v>ZZ</v>
          </cell>
          <cell r="U546">
            <v>200</v>
          </cell>
          <cell r="V546">
            <v>200</v>
          </cell>
          <cell r="W546">
            <v>200</v>
          </cell>
        </row>
        <row r="547">
          <cell r="Q547" t="str">
            <v>L8LSbZZ</v>
          </cell>
          <cell r="R547" t="str">
            <v>L8</v>
          </cell>
          <cell r="S547" t="str">
            <v>LSb</v>
          </cell>
          <cell r="T547" t="str">
            <v>ZZ</v>
          </cell>
          <cell r="U547">
            <v>200</v>
          </cell>
          <cell r="V547">
            <v>200</v>
          </cell>
          <cell r="W547">
            <v>200</v>
          </cell>
        </row>
        <row r="548">
          <cell r="Q548" t="str">
            <v>L8LTZZ</v>
          </cell>
          <cell r="R548" t="str">
            <v>L8</v>
          </cell>
          <cell r="S548" t="str">
            <v>LT</v>
          </cell>
          <cell r="T548" t="str">
            <v>ZZ</v>
          </cell>
          <cell r="U548">
            <v>200</v>
          </cell>
          <cell r="V548">
            <v>200</v>
          </cell>
          <cell r="W548">
            <v>200</v>
          </cell>
        </row>
        <row r="549">
          <cell r="Q549" t="str">
            <v>LLLB06</v>
          </cell>
          <cell r="R549" t="str">
            <v>LL</v>
          </cell>
          <cell r="S549" t="str">
            <v>LB</v>
          </cell>
          <cell r="T549" t="str">
            <v>06</v>
          </cell>
          <cell r="U549">
            <v>0</v>
          </cell>
          <cell r="V549">
            <v>0</v>
          </cell>
          <cell r="W549">
            <v>0</v>
          </cell>
        </row>
        <row r="550">
          <cell r="Q550" t="str">
            <v>LLLF06</v>
          </cell>
          <cell r="R550" t="str">
            <v>LL</v>
          </cell>
          <cell r="S550" t="str">
            <v>LF</v>
          </cell>
          <cell r="T550" t="str">
            <v>06</v>
          </cell>
          <cell r="U550">
            <v>0</v>
          </cell>
          <cell r="V550">
            <v>0</v>
          </cell>
          <cell r="W550">
            <v>0</v>
          </cell>
        </row>
        <row r="551">
          <cell r="Q551" t="str">
            <v>LLLS06</v>
          </cell>
          <cell r="R551" t="str">
            <v>LL</v>
          </cell>
          <cell r="S551" t="str">
            <v>LS</v>
          </cell>
          <cell r="T551" t="str">
            <v>06</v>
          </cell>
          <cell r="U551">
            <v>0</v>
          </cell>
          <cell r="V551">
            <v>0</v>
          </cell>
          <cell r="W551">
            <v>0</v>
          </cell>
        </row>
        <row r="552">
          <cell r="Q552" t="str">
            <v>LLLSb06</v>
          </cell>
          <cell r="R552" t="str">
            <v>LL</v>
          </cell>
          <cell r="S552" t="str">
            <v>LSb</v>
          </cell>
          <cell r="T552" t="str">
            <v>06</v>
          </cell>
          <cell r="U552">
            <v>0</v>
          </cell>
          <cell r="V552">
            <v>0</v>
          </cell>
          <cell r="W552">
            <v>0</v>
          </cell>
        </row>
        <row r="553">
          <cell r="Q553" t="str">
            <v>LLLT06</v>
          </cell>
          <cell r="R553" t="str">
            <v>LL</v>
          </cell>
          <cell r="S553" t="str">
            <v>LT</v>
          </cell>
          <cell r="T553" t="str">
            <v>06</v>
          </cell>
          <cell r="U553">
            <v>0</v>
          </cell>
          <cell r="V553">
            <v>0</v>
          </cell>
          <cell r="W553">
            <v>0</v>
          </cell>
        </row>
        <row r="554">
          <cell r="Q554" t="str">
            <v>LLLB26</v>
          </cell>
          <cell r="R554" t="str">
            <v>LL</v>
          </cell>
          <cell r="S554" t="str">
            <v>LB</v>
          </cell>
          <cell r="T554">
            <v>26</v>
          </cell>
          <cell r="U554">
            <v>0</v>
          </cell>
          <cell r="V554">
            <v>0</v>
          </cell>
          <cell r="W554">
            <v>0</v>
          </cell>
        </row>
        <row r="555">
          <cell r="Q555" t="str">
            <v>LLLF26</v>
          </cell>
          <cell r="R555" t="str">
            <v>LL</v>
          </cell>
          <cell r="S555" t="str">
            <v>LF</v>
          </cell>
          <cell r="T555">
            <v>26</v>
          </cell>
          <cell r="U555">
            <v>0</v>
          </cell>
          <cell r="V555">
            <v>0</v>
          </cell>
          <cell r="W555">
            <v>0</v>
          </cell>
        </row>
        <row r="556">
          <cell r="Q556" t="str">
            <v>LLLS26</v>
          </cell>
          <cell r="R556" t="str">
            <v>LL</v>
          </cell>
          <cell r="S556" t="str">
            <v>LS</v>
          </cell>
          <cell r="T556">
            <v>26</v>
          </cell>
          <cell r="U556">
            <v>0</v>
          </cell>
          <cell r="V556">
            <v>0</v>
          </cell>
          <cell r="W556">
            <v>0</v>
          </cell>
        </row>
        <row r="557">
          <cell r="Q557" t="str">
            <v>LLLSb26</v>
          </cell>
          <cell r="R557" t="str">
            <v>LL</v>
          </cell>
          <cell r="S557" t="str">
            <v>LSb</v>
          </cell>
          <cell r="T557">
            <v>26</v>
          </cell>
          <cell r="U557">
            <v>0</v>
          </cell>
          <cell r="V557">
            <v>0</v>
          </cell>
          <cell r="W557">
            <v>0</v>
          </cell>
        </row>
        <row r="558">
          <cell r="Q558" t="str">
            <v>LLLT26</v>
          </cell>
          <cell r="R558" t="str">
            <v>LL</v>
          </cell>
          <cell r="S558" t="str">
            <v>LT</v>
          </cell>
          <cell r="T558">
            <v>26</v>
          </cell>
          <cell r="U558">
            <v>0</v>
          </cell>
          <cell r="V558">
            <v>0</v>
          </cell>
          <cell r="W558">
            <v>0</v>
          </cell>
        </row>
        <row r="559">
          <cell r="Q559" t="str">
            <v>LLLB27</v>
          </cell>
          <cell r="R559" t="str">
            <v>LL</v>
          </cell>
          <cell r="S559" t="str">
            <v>LB</v>
          </cell>
          <cell r="T559">
            <v>27</v>
          </cell>
          <cell r="U559">
            <v>0</v>
          </cell>
          <cell r="V559">
            <v>0</v>
          </cell>
          <cell r="W559">
            <v>0</v>
          </cell>
        </row>
        <row r="560">
          <cell r="Q560" t="str">
            <v>LLLF27</v>
          </cell>
          <cell r="R560" t="str">
            <v>LL</v>
          </cell>
          <cell r="S560" t="str">
            <v>LF</v>
          </cell>
          <cell r="T560">
            <v>27</v>
          </cell>
          <cell r="U560">
            <v>0</v>
          </cell>
          <cell r="V560">
            <v>0</v>
          </cell>
          <cell r="W560">
            <v>0</v>
          </cell>
        </row>
        <row r="561">
          <cell r="Q561" t="str">
            <v>LLLS27</v>
          </cell>
          <cell r="R561" t="str">
            <v>LL</v>
          </cell>
          <cell r="S561" t="str">
            <v>LS</v>
          </cell>
          <cell r="T561">
            <v>27</v>
          </cell>
          <cell r="U561">
            <v>0</v>
          </cell>
          <cell r="V561">
            <v>0</v>
          </cell>
          <cell r="W561">
            <v>0</v>
          </cell>
        </row>
        <row r="562">
          <cell r="Q562" t="str">
            <v>LLLSb27</v>
          </cell>
          <cell r="R562" t="str">
            <v>LL</v>
          </cell>
          <cell r="S562" t="str">
            <v>LSb</v>
          </cell>
          <cell r="T562">
            <v>27</v>
          </cell>
          <cell r="U562">
            <v>0</v>
          </cell>
          <cell r="V562">
            <v>0</v>
          </cell>
          <cell r="W562">
            <v>0</v>
          </cell>
        </row>
        <row r="563">
          <cell r="Q563" t="str">
            <v>LLLT27</v>
          </cell>
          <cell r="R563" t="str">
            <v>LL</v>
          </cell>
          <cell r="S563" t="str">
            <v>LT</v>
          </cell>
          <cell r="T563">
            <v>27</v>
          </cell>
          <cell r="U563">
            <v>0</v>
          </cell>
          <cell r="V563">
            <v>0</v>
          </cell>
          <cell r="W563">
            <v>0</v>
          </cell>
        </row>
        <row r="564">
          <cell r="Q564" t="str">
            <v>LLLB32</v>
          </cell>
          <cell r="R564" t="str">
            <v>LL</v>
          </cell>
          <cell r="S564" t="str">
            <v>LB</v>
          </cell>
          <cell r="T564">
            <v>32</v>
          </cell>
          <cell r="U564">
            <v>0</v>
          </cell>
          <cell r="V564">
            <v>0</v>
          </cell>
          <cell r="W564">
            <v>0</v>
          </cell>
        </row>
        <row r="565">
          <cell r="Q565" t="str">
            <v>LLLF32</v>
          </cell>
          <cell r="R565" t="str">
            <v>LL</v>
          </cell>
          <cell r="S565" t="str">
            <v>LF</v>
          </cell>
          <cell r="T565">
            <v>32</v>
          </cell>
          <cell r="U565">
            <v>0</v>
          </cell>
          <cell r="V565">
            <v>0</v>
          </cell>
          <cell r="W565">
            <v>0</v>
          </cell>
        </row>
        <row r="566">
          <cell r="Q566" t="str">
            <v>LLLS32</v>
          </cell>
          <cell r="R566" t="str">
            <v>LL</v>
          </cell>
          <cell r="S566" t="str">
            <v>LS</v>
          </cell>
          <cell r="T566">
            <v>32</v>
          </cell>
          <cell r="U566">
            <v>0</v>
          </cell>
          <cell r="V566">
            <v>0</v>
          </cell>
          <cell r="W566">
            <v>0</v>
          </cell>
        </row>
        <row r="567">
          <cell r="Q567" t="str">
            <v>LLLSb32</v>
          </cell>
          <cell r="R567" t="str">
            <v>LL</v>
          </cell>
          <cell r="S567" t="str">
            <v>LSb</v>
          </cell>
          <cell r="T567">
            <v>32</v>
          </cell>
          <cell r="U567">
            <v>0</v>
          </cell>
          <cell r="V567">
            <v>0</v>
          </cell>
          <cell r="W567">
            <v>0</v>
          </cell>
        </row>
        <row r="568">
          <cell r="Q568" t="str">
            <v>LLLT32</v>
          </cell>
          <cell r="R568" t="str">
            <v>LL</v>
          </cell>
          <cell r="S568" t="str">
            <v>LT</v>
          </cell>
          <cell r="T568">
            <v>32</v>
          </cell>
          <cell r="U568">
            <v>0</v>
          </cell>
          <cell r="V568">
            <v>0</v>
          </cell>
          <cell r="W568">
            <v>0</v>
          </cell>
        </row>
        <row r="569">
          <cell r="Q569" t="str">
            <v>LLLB33</v>
          </cell>
          <cell r="R569" t="str">
            <v>LL</v>
          </cell>
          <cell r="S569" t="str">
            <v>LB</v>
          </cell>
          <cell r="T569">
            <v>33</v>
          </cell>
          <cell r="U569">
            <v>0</v>
          </cell>
          <cell r="V569">
            <v>0</v>
          </cell>
          <cell r="W569">
            <v>0</v>
          </cell>
        </row>
        <row r="570">
          <cell r="Q570" t="str">
            <v>LLLF33</v>
          </cell>
          <cell r="R570" t="str">
            <v>LL</v>
          </cell>
          <cell r="S570" t="str">
            <v>LF</v>
          </cell>
          <cell r="T570">
            <v>33</v>
          </cell>
          <cell r="U570">
            <v>0</v>
          </cell>
          <cell r="V570">
            <v>0</v>
          </cell>
          <cell r="W570">
            <v>0</v>
          </cell>
        </row>
        <row r="571">
          <cell r="Q571" t="str">
            <v>LLLS33</v>
          </cell>
          <cell r="R571" t="str">
            <v>LL</v>
          </cell>
          <cell r="S571" t="str">
            <v>LS</v>
          </cell>
          <cell r="T571">
            <v>33</v>
          </cell>
          <cell r="U571">
            <v>0</v>
          </cell>
          <cell r="V571">
            <v>0</v>
          </cell>
          <cell r="W571">
            <v>0</v>
          </cell>
        </row>
        <row r="572">
          <cell r="Q572" t="str">
            <v>LLLSb33</v>
          </cell>
          <cell r="R572" t="str">
            <v>LL</v>
          </cell>
          <cell r="S572" t="str">
            <v>LSb</v>
          </cell>
          <cell r="T572">
            <v>33</v>
          </cell>
          <cell r="U572">
            <v>0</v>
          </cell>
          <cell r="V572">
            <v>0</v>
          </cell>
          <cell r="W572">
            <v>0</v>
          </cell>
        </row>
        <row r="573">
          <cell r="Q573" t="str">
            <v>LLLT33</v>
          </cell>
          <cell r="R573" t="str">
            <v>LL</v>
          </cell>
          <cell r="S573" t="str">
            <v>LT</v>
          </cell>
          <cell r="T573">
            <v>33</v>
          </cell>
          <cell r="U573">
            <v>0</v>
          </cell>
          <cell r="V573">
            <v>0</v>
          </cell>
          <cell r="W573">
            <v>0</v>
          </cell>
        </row>
        <row r="574">
          <cell r="Q574" t="str">
            <v>LLLB35</v>
          </cell>
          <cell r="R574" t="str">
            <v>LL</v>
          </cell>
          <cell r="S574" t="str">
            <v>LB</v>
          </cell>
          <cell r="T574">
            <v>35</v>
          </cell>
          <cell r="U574">
            <v>0</v>
          </cell>
          <cell r="V574">
            <v>0</v>
          </cell>
          <cell r="W574">
            <v>0</v>
          </cell>
        </row>
        <row r="575">
          <cell r="Q575" t="str">
            <v>LLLF35</v>
          </cell>
          <cell r="R575" t="str">
            <v>LL</v>
          </cell>
          <cell r="S575" t="str">
            <v>LF</v>
          </cell>
          <cell r="T575">
            <v>35</v>
          </cell>
          <cell r="U575">
            <v>0</v>
          </cell>
          <cell r="V575">
            <v>0</v>
          </cell>
          <cell r="W575">
            <v>0</v>
          </cell>
        </row>
        <row r="576">
          <cell r="Q576" t="str">
            <v>LLLS35</v>
          </cell>
          <cell r="R576" t="str">
            <v>LL</v>
          </cell>
          <cell r="S576" t="str">
            <v>LS</v>
          </cell>
          <cell r="T576">
            <v>35</v>
          </cell>
          <cell r="U576">
            <v>0</v>
          </cell>
          <cell r="V576">
            <v>0</v>
          </cell>
          <cell r="W576">
            <v>0</v>
          </cell>
        </row>
        <row r="577">
          <cell r="Q577" t="str">
            <v>LLLSb35</v>
          </cell>
          <cell r="R577" t="str">
            <v>LL</v>
          </cell>
          <cell r="S577" t="str">
            <v>LSb</v>
          </cell>
          <cell r="T577">
            <v>35</v>
          </cell>
          <cell r="U577">
            <v>0</v>
          </cell>
          <cell r="V577">
            <v>0</v>
          </cell>
          <cell r="W577">
            <v>0</v>
          </cell>
        </row>
        <row r="578">
          <cell r="Q578" t="str">
            <v>LLLT35</v>
          </cell>
          <cell r="R578" t="str">
            <v>LL</v>
          </cell>
          <cell r="S578" t="str">
            <v>LT</v>
          </cell>
          <cell r="T578">
            <v>35</v>
          </cell>
          <cell r="U578">
            <v>0</v>
          </cell>
          <cell r="V578">
            <v>0</v>
          </cell>
          <cell r="W578">
            <v>0</v>
          </cell>
        </row>
        <row r="579">
          <cell r="Q579" t="str">
            <v>LLLB36</v>
          </cell>
          <cell r="R579" t="str">
            <v>LL</v>
          </cell>
          <cell r="S579" t="str">
            <v>LB</v>
          </cell>
          <cell r="T579">
            <v>36</v>
          </cell>
          <cell r="U579">
            <v>0</v>
          </cell>
          <cell r="V579">
            <v>0</v>
          </cell>
          <cell r="W579">
            <v>0</v>
          </cell>
        </row>
        <row r="580">
          <cell r="Q580" t="str">
            <v>LLLF36</v>
          </cell>
          <cell r="R580" t="str">
            <v>LL</v>
          </cell>
          <cell r="S580" t="str">
            <v>LF</v>
          </cell>
          <cell r="T580">
            <v>36</v>
          </cell>
          <cell r="U580">
            <v>0</v>
          </cell>
          <cell r="V580">
            <v>0</v>
          </cell>
          <cell r="W580">
            <v>0</v>
          </cell>
        </row>
        <row r="581">
          <cell r="Q581" t="str">
            <v>LLLS36</v>
          </cell>
          <cell r="R581" t="str">
            <v>LL</v>
          </cell>
          <cell r="S581" t="str">
            <v>LS</v>
          </cell>
          <cell r="T581">
            <v>36</v>
          </cell>
          <cell r="U581">
            <v>0</v>
          </cell>
          <cell r="V581">
            <v>0</v>
          </cell>
          <cell r="W581">
            <v>0</v>
          </cell>
        </row>
        <row r="582">
          <cell r="Q582" t="str">
            <v>LLLSb36</v>
          </cell>
          <cell r="R582" t="str">
            <v>LL</v>
          </cell>
          <cell r="S582" t="str">
            <v>LSb</v>
          </cell>
          <cell r="T582">
            <v>36</v>
          </cell>
          <cell r="U582">
            <v>0</v>
          </cell>
          <cell r="V582">
            <v>0</v>
          </cell>
          <cell r="W582">
            <v>0</v>
          </cell>
        </row>
        <row r="583">
          <cell r="Q583" t="str">
            <v>LLLT36</v>
          </cell>
          <cell r="R583" t="str">
            <v>LL</v>
          </cell>
          <cell r="S583" t="str">
            <v>LT</v>
          </cell>
          <cell r="T583">
            <v>36</v>
          </cell>
          <cell r="U583">
            <v>0</v>
          </cell>
          <cell r="V583">
            <v>0</v>
          </cell>
          <cell r="W583">
            <v>0</v>
          </cell>
        </row>
        <row r="584">
          <cell r="Q584" t="str">
            <v>LLLB37</v>
          </cell>
          <cell r="R584" t="str">
            <v>LL</v>
          </cell>
          <cell r="S584" t="str">
            <v>LB</v>
          </cell>
          <cell r="T584">
            <v>37</v>
          </cell>
          <cell r="U584">
            <v>0</v>
          </cell>
          <cell r="V584">
            <v>0</v>
          </cell>
          <cell r="W584">
            <v>0</v>
          </cell>
        </row>
        <row r="585">
          <cell r="Q585" t="str">
            <v>LLLF37</v>
          </cell>
          <cell r="R585" t="str">
            <v>LL</v>
          </cell>
          <cell r="S585" t="str">
            <v>LF</v>
          </cell>
          <cell r="T585">
            <v>37</v>
          </cell>
          <cell r="U585">
            <v>0</v>
          </cell>
          <cell r="V585">
            <v>0</v>
          </cell>
          <cell r="W585">
            <v>0</v>
          </cell>
        </row>
        <row r="586">
          <cell r="Q586" t="str">
            <v>LLLS37</v>
          </cell>
          <cell r="R586" t="str">
            <v>LL</v>
          </cell>
          <cell r="S586" t="str">
            <v>LS</v>
          </cell>
          <cell r="T586">
            <v>37</v>
          </cell>
          <cell r="U586">
            <v>0</v>
          </cell>
          <cell r="V586">
            <v>0</v>
          </cell>
          <cell r="W586">
            <v>0</v>
          </cell>
        </row>
        <row r="587">
          <cell r="Q587" t="str">
            <v>LLLSb37</v>
          </cell>
          <cell r="R587" t="str">
            <v>LL</v>
          </cell>
          <cell r="S587" t="str">
            <v>LSb</v>
          </cell>
          <cell r="T587">
            <v>37</v>
          </cell>
          <cell r="U587">
            <v>0</v>
          </cell>
          <cell r="V587">
            <v>0</v>
          </cell>
          <cell r="W587">
            <v>0</v>
          </cell>
        </row>
        <row r="588">
          <cell r="Q588" t="str">
            <v>LLLT37</v>
          </cell>
          <cell r="R588" t="str">
            <v>LL</v>
          </cell>
          <cell r="S588" t="str">
            <v>LT</v>
          </cell>
          <cell r="T588">
            <v>37</v>
          </cell>
          <cell r="U588">
            <v>0</v>
          </cell>
          <cell r="V588">
            <v>0</v>
          </cell>
          <cell r="W588">
            <v>0</v>
          </cell>
        </row>
        <row r="589">
          <cell r="Q589" t="str">
            <v>LLLB45</v>
          </cell>
          <cell r="R589" t="str">
            <v>LL</v>
          </cell>
          <cell r="S589" t="str">
            <v>LB</v>
          </cell>
          <cell r="T589">
            <v>45</v>
          </cell>
          <cell r="U589">
            <v>0</v>
          </cell>
          <cell r="V589">
            <v>0</v>
          </cell>
          <cell r="W589">
            <v>0</v>
          </cell>
        </row>
        <row r="590">
          <cell r="Q590" t="str">
            <v>LLLF45</v>
          </cell>
          <cell r="R590" t="str">
            <v>LL</v>
          </cell>
          <cell r="S590" t="str">
            <v>LF</v>
          </cell>
          <cell r="T590">
            <v>45</v>
          </cell>
          <cell r="U590">
            <v>0</v>
          </cell>
          <cell r="V590">
            <v>0</v>
          </cell>
          <cell r="W590">
            <v>0</v>
          </cell>
        </row>
        <row r="591">
          <cell r="Q591" t="str">
            <v>LLLS45</v>
          </cell>
          <cell r="R591" t="str">
            <v>LL</v>
          </cell>
          <cell r="S591" t="str">
            <v>LS</v>
          </cell>
          <cell r="T591">
            <v>45</v>
          </cell>
          <cell r="U591">
            <v>0</v>
          </cell>
          <cell r="V591">
            <v>0</v>
          </cell>
          <cell r="W591">
            <v>0</v>
          </cell>
        </row>
        <row r="592">
          <cell r="Q592" t="str">
            <v>LLLSb45</v>
          </cell>
          <cell r="R592" t="str">
            <v>LL</v>
          </cell>
          <cell r="S592" t="str">
            <v>LSb</v>
          </cell>
          <cell r="T592">
            <v>45</v>
          </cell>
          <cell r="U592">
            <v>0</v>
          </cell>
          <cell r="V592">
            <v>0</v>
          </cell>
          <cell r="W592">
            <v>0</v>
          </cell>
        </row>
        <row r="593">
          <cell r="Q593" t="str">
            <v>LLLT45</v>
          </cell>
          <cell r="R593" t="str">
            <v>LL</v>
          </cell>
          <cell r="S593" t="str">
            <v>LT</v>
          </cell>
          <cell r="T593">
            <v>45</v>
          </cell>
          <cell r="U593">
            <v>0</v>
          </cell>
          <cell r="V593">
            <v>0</v>
          </cell>
          <cell r="W593">
            <v>0</v>
          </cell>
        </row>
        <row r="594">
          <cell r="Q594" t="str">
            <v>LLLB46</v>
          </cell>
          <cell r="R594" t="str">
            <v>LL</v>
          </cell>
          <cell r="S594" t="str">
            <v>LB</v>
          </cell>
          <cell r="T594">
            <v>46</v>
          </cell>
          <cell r="U594">
            <v>0</v>
          </cell>
          <cell r="V594">
            <v>0</v>
          </cell>
          <cell r="W594">
            <v>0</v>
          </cell>
        </row>
        <row r="595">
          <cell r="Q595" t="str">
            <v>LLLF46</v>
          </cell>
          <cell r="R595" t="str">
            <v>LL</v>
          </cell>
          <cell r="S595" t="str">
            <v>LF</v>
          </cell>
          <cell r="T595">
            <v>46</v>
          </cell>
          <cell r="U595">
            <v>0</v>
          </cell>
          <cell r="V595">
            <v>0</v>
          </cell>
          <cell r="W595">
            <v>0</v>
          </cell>
        </row>
        <row r="596">
          <cell r="Q596" t="str">
            <v>LLLS46</v>
          </cell>
          <cell r="R596" t="str">
            <v>LL</v>
          </cell>
          <cell r="S596" t="str">
            <v>LS</v>
          </cell>
          <cell r="T596">
            <v>46</v>
          </cell>
          <cell r="U596">
            <v>0</v>
          </cell>
          <cell r="V596">
            <v>0</v>
          </cell>
          <cell r="W596">
            <v>0</v>
          </cell>
        </row>
        <row r="597">
          <cell r="Q597" t="str">
            <v>LLLSb46</v>
          </cell>
          <cell r="R597" t="str">
            <v>LL</v>
          </cell>
          <cell r="S597" t="str">
            <v>LSb</v>
          </cell>
          <cell r="T597">
            <v>46</v>
          </cell>
          <cell r="U597">
            <v>0</v>
          </cell>
          <cell r="V597">
            <v>0</v>
          </cell>
          <cell r="W597">
            <v>0</v>
          </cell>
        </row>
        <row r="598">
          <cell r="Q598" t="str">
            <v>LLLT46</v>
          </cell>
          <cell r="R598" t="str">
            <v>LL</v>
          </cell>
          <cell r="S598" t="str">
            <v>LT</v>
          </cell>
          <cell r="T598">
            <v>46</v>
          </cell>
          <cell r="U598">
            <v>0</v>
          </cell>
          <cell r="V598">
            <v>0</v>
          </cell>
          <cell r="W598">
            <v>0</v>
          </cell>
        </row>
        <row r="599">
          <cell r="Q599" t="str">
            <v>LLLB51</v>
          </cell>
          <cell r="R599" t="str">
            <v>LL</v>
          </cell>
          <cell r="S599" t="str">
            <v>LB</v>
          </cell>
          <cell r="T599">
            <v>51</v>
          </cell>
          <cell r="U599">
            <v>50</v>
          </cell>
          <cell r="V599">
            <v>50</v>
          </cell>
          <cell r="W599">
            <v>100</v>
          </cell>
        </row>
        <row r="600">
          <cell r="Q600" t="str">
            <v>LLLF51</v>
          </cell>
          <cell r="R600" t="str">
            <v>LL</v>
          </cell>
          <cell r="S600" t="str">
            <v>LF</v>
          </cell>
          <cell r="T600">
            <v>51</v>
          </cell>
          <cell r="U600">
            <v>50</v>
          </cell>
          <cell r="V600">
            <v>50</v>
          </cell>
          <cell r="W600">
            <v>75</v>
          </cell>
        </row>
        <row r="601">
          <cell r="Q601" t="str">
            <v>LLLS51</v>
          </cell>
          <cell r="R601" t="str">
            <v>LL</v>
          </cell>
          <cell r="S601" t="str">
            <v>LS</v>
          </cell>
          <cell r="T601">
            <v>51</v>
          </cell>
          <cell r="U601">
            <v>50</v>
          </cell>
          <cell r="V601">
            <v>50</v>
          </cell>
          <cell r="W601">
            <v>50</v>
          </cell>
        </row>
        <row r="602">
          <cell r="Q602" t="str">
            <v>LLLSb51</v>
          </cell>
          <cell r="R602" t="str">
            <v>LL</v>
          </cell>
          <cell r="S602" t="str">
            <v>LSb</v>
          </cell>
          <cell r="T602">
            <v>51</v>
          </cell>
          <cell r="U602">
            <v>50</v>
          </cell>
          <cell r="V602">
            <v>50</v>
          </cell>
          <cell r="W602">
            <v>50</v>
          </cell>
        </row>
        <row r="603">
          <cell r="Q603" t="str">
            <v>LLLT51</v>
          </cell>
          <cell r="R603" t="str">
            <v>LL</v>
          </cell>
          <cell r="S603" t="str">
            <v>LT</v>
          </cell>
          <cell r="T603">
            <v>51</v>
          </cell>
          <cell r="U603">
            <v>50</v>
          </cell>
          <cell r="V603">
            <v>50</v>
          </cell>
          <cell r="W603">
            <v>50</v>
          </cell>
        </row>
        <row r="604">
          <cell r="Q604" t="str">
            <v>LLLB52</v>
          </cell>
          <cell r="R604" t="str">
            <v>LL</v>
          </cell>
          <cell r="S604" t="str">
            <v>LB</v>
          </cell>
          <cell r="T604">
            <v>52</v>
          </cell>
          <cell r="U604">
            <v>0</v>
          </cell>
          <cell r="V604">
            <v>0</v>
          </cell>
          <cell r="W604">
            <v>0</v>
          </cell>
        </row>
        <row r="605">
          <cell r="Q605" t="str">
            <v>LLLF52</v>
          </cell>
          <cell r="R605" t="str">
            <v>LL</v>
          </cell>
          <cell r="S605" t="str">
            <v>LF</v>
          </cell>
          <cell r="T605">
            <v>52</v>
          </cell>
          <cell r="U605">
            <v>0</v>
          </cell>
          <cell r="V605">
            <v>0</v>
          </cell>
          <cell r="W605">
            <v>0</v>
          </cell>
        </row>
        <row r="606">
          <cell r="Q606" t="str">
            <v>LLLS52</v>
          </cell>
          <cell r="R606" t="str">
            <v>LL</v>
          </cell>
          <cell r="S606" t="str">
            <v>LS</v>
          </cell>
          <cell r="T606">
            <v>52</v>
          </cell>
          <cell r="U606">
            <v>0</v>
          </cell>
          <cell r="V606">
            <v>0</v>
          </cell>
          <cell r="W606">
            <v>0</v>
          </cell>
        </row>
        <row r="607">
          <cell r="Q607" t="str">
            <v>LLLSb52</v>
          </cell>
          <cell r="R607" t="str">
            <v>LL</v>
          </cell>
          <cell r="S607" t="str">
            <v>LSb</v>
          </cell>
          <cell r="T607">
            <v>52</v>
          </cell>
          <cell r="U607">
            <v>0</v>
          </cell>
          <cell r="V607">
            <v>0</v>
          </cell>
          <cell r="W607">
            <v>0</v>
          </cell>
        </row>
        <row r="608">
          <cell r="Q608" t="str">
            <v>LLLT52</v>
          </cell>
          <cell r="R608" t="str">
            <v>LL</v>
          </cell>
          <cell r="S608" t="str">
            <v>LT</v>
          </cell>
          <cell r="T608">
            <v>52</v>
          </cell>
          <cell r="U608">
            <v>0</v>
          </cell>
          <cell r="V608">
            <v>0</v>
          </cell>
          <cell r="W608">
            <v>0</v>
          </cell>
        </row>
        <row r="609">
          <cell r="Q609" t="str">
            <v>LLLB54</v>
          </cell>
          <cell r="R609" t="str">
            <v>LL</v>
          </cell>
          <cell r="S609" t="str">
            <v>LB</v>
          </cell>
          <cell r="T609">
            <v>54</v>
          </cell>
          <cell r="U609">
            <v>0</v>
          </cell>
          <cell r="V609">
            <v>0</v>
          </cell>
          <cell r="W609">
            <v>0</v>
          </cell>
        </row>
        <row r="610">
          <cell r="Q610" t="str">
            <v>LLLF54</v>
          </cell>
          <cell r="R610" t="str">
            <v>LL</v>
          </cell>
          <cell r="S610" t="str">
            <v>LF</v>
          </cell>
          <cell r="T610">
            <v>54</v>
          </cell>
          <cell r="U610">
            <v>0</v>
          </cell>
          <cell r="V610">
            <v>0</v>
          </cell>
          <cell r="W610">
            <v>0</v>
          </cell>
        </row>
        <row r="611">
          <cell r="Q611" t="str">
            <v>LLLS54</v>
          </cell>
          <cell r="R611" t="str">
            <v>LL</v>
          </cell>
          <cell r="S611" t="str">
            <v>LS</v>
          </cell>
          <cell r="T611">
            <v>54</v>
          </cell>
          <cell r="U611">
            <v>0</v>
          </cell>
          <cell r="V611">
            <v>0</v>
          </cell>
          <cell r="W611">
            <v>0</v>
          </cell>
        </row>
        <row r="612">
          <cell r="Q612" t="str">
            <v>LLLSb54</v>
          </cell>
          <cell r="R612" t="str">
            <v>LL</v>
          </cell>
          <cell r="S612" t="str">
            <v>LSb</v>
          </cell>
          <cell r="T612">
            <v>54</v>
          </cell>
          <cell r="U612">
            <v>0</v>
          </cell>
          <cell r="V612">
            <v>0</v>
          </cell>
          <cell r="W612">
            <v>0</v>
          </cell>
        </row>
        <row r="613">
          <cell r="Q613" t="str">
            <v>LLLT54</v>
          </cell>
          <cell r="R613" t="str">
            <v>LL</v>
          </cell>
          <cell r="S613" t="str">
            <v>LT</v>
          </cell>
          <cell r="T613">
            <v>54</v>
          </cell>
          <cell r="U613">
            <v>0</v>
          </cell>
          <cell r="V613">
            <v>0</v>
          </cell>
          <cell r="W613">
            <v>0</v>
          </cell>
        </row>
        <row r="614">
          <cell r="Q614" t="str">
            <v>LLLB61</v>
          </cell>
          <cell r="R614" t="str">
            <v>LL</v>
          </cell>
          <cell r="S614" t="str">
            <v>LB</v>
          </cell>
          <cell r="T614">
            <v>61</v>
          </cell>
          <cell r="U614">
            <v>0</v>
          </cell>
          <cell r="V614">
            <v>0</v>
          </cell>
          <cell r="W614">
            <v>0</v>
          </cell>
        </row>
        <row r="615">
          <cell r="Q615" t="str">
            <v>LLLF61</v>
          </cell>
          <cell r="R615" t="str">
            <v>LL</v>
          </cell>
          <cell r="S615" t="str">
            <v>LF</v>
          </cell>
          <cell r="T615">
            <v>61</v>
          </cell>
          <cell r="U615">
            <v>0</v>
          </cell>
          <cell r="V615">
            <v>0</v>
          </cell>
          <cell r="W615">
            <v>0</v>
          </cell>
        </row>
        <row r="616">
          <cell r="Q616" t="str">
            <v>LLLS61</v>
          </cell>
          <cell r="R616" t="str">
            <v>LL</v>
          </cell>
          <cell r="S616" t="str">
            <v>LS</v>
          </cell>
          <cell r="T616">
            <v>61</v>
          </cell>
          <cell r="U616">
            <v>0</v>
          </cell>
          <cell r="V616">
            <v>0</v>
          </cell>
          <cell r="W616">
            <v>0</v>
          </cell>
        </row>
        <row r="617">
          <cell r="Q617" t="str">
            <v>LLLSb61</v>
          </cell>
          <cell r="R617" t="str">
            <v>LL</v>
          </cell>
          <cell r="S617" t="str">
            <v>LSb</v>
          </cell>
          <cell r="T617">
            <v>61</v>
          </cell>
          <cell r="U617">
            <v>0</v>
          </cell>
          <cell r="V617">
            <v>0</v>
          </cell>
          <cell r="W617">
            <v>0</v>
          </cell>
        </row>
        <row r="618">
          <cell r="Q618" t="str">
            <v>LLLT61</v>
          </cell>
          <cell r="R618" t="str">
            <v>LL</v>
          </cell>
          <cell r="S618" t="str">
            <v>LT</v>
          </cell>
          <cell r="T618">
            <v>61</v>
          </cell>
          <cell r="U618">
            <v>0</v>
          </cell>
          <cell r="V618">
            <v>0</v>
          </cell>
          <cell r="W618">
            <v>0</v>
          </cell>
        </row>
        <row r="619">
          <cell r="Q619" t="str">
            <v>LLLB77</v>
          </cell>
          <cell r="R619" t="str">
            <v>LL</v>
          </cell>
          <cell r="S619" t="str">
            <v>LB</v>
          </cell>
          <cell r="T619">
            <v>77</v>
          </cell>
          <cell r="U619">
            <v>0</v>
          </cell>
          <cell r="V619">
            <v>0</v>
          </cell>
          <cell r="W619">
            <v>0</v>
          </cell>
        </row>
        <row r="620">
          <cell r="Q620" t="str">
            <v>LLLF77</v>
          </cell>
          <cell r="R620" t="str">
            <v>LL</v>
          </cell>
          <cell r="S620" t="str">
            <v>LF</v>
          </cell>
          <cell r="T620">
            <v>77</v>
          </cell>
          <cell r="U620">
            <v>0</v>
          </cell>
          <cell r="V620">
            <v>0</v>
          </cell>
          <cell r="W620">
            <v>0</v>
          </cell>
        </row>
        <row r="621">
          <cell r="Q621" t="str">
            <v>LLLS77</v>
          </cell>
          <cell r="R621" t="str">
            <v>LL</v>
          </cell>
          <cell r="S621" t="str">
            <v>LS</v>
          </cell>
          <cell r="T621">
            <v>77</v>
          </cell>
          <cell r="U621">
            <v>0</v>
          </cell>
          <cell r="V621">
            <v>0</v>
          </cell>
          <cell r="W621">
            <v>0</v>
          </cell>
        </row>
        <row r="622">
          <cell r="Q622" t="str">
            <v>LLLSb77</v>
          </cell>
          <cell r="R622" t="str">
            <v>LL</v>
          </cell>
          <cell r="S622" t="str">
            <v>LSb</v>
          </cell>
          <cell r="T622">
            <v>77</v>
          </cell>
          <cell r="U622">
            <v>0</v>
          </cell>
          <cell r="V622">
            <v>0</v>
          </cell>
          <cell r="W622">
            <v>0</v>
          </cell>
        </row>
        <row r="623">
          <cell r="Q623" t="str">
            <v>LLLT77</v>
          </cell>
          <cell r="R623" t="str">
            <v>LL</v>
          </cell>
          <cell r="S623" t="str">
            <v>LT</v>
          </cell>
          <cell r="T623">
            <v>77</v>
          </cell>
          <cell r="U623">
            <v>0</v>
          </cell>
          <cell r="V623">
            <v>0</v>
          </cell>
          <cell r="W623">
            <v>0</v>
          </cell>
        </row>
        <row r="624">
          <cell r="Q624" t="str">
            <v>LLLB80</v>
          </cell>
          <cell r="R624" t="str">
            <v>LL</v>
          </cell>
          <cell r="S624" t="str">
            <v>LB</v>
          </cell>
          <cell r="T624">
            <v>80</v>
          </cell>
          <cell r="U624">
            <v>0</v>
          </cell>
          <cell r="V624">
            <v>0</v>
          </cell>
          <cell r="W624">
            <v>0</v>
          </cell>
        </row>
        <row r="625">
          <cell r="Q625" t="str">
            <v>LLLF80</v>
          </cell>
          <cell r="R625" t="str">
            <v>LL</v>
          </cell>
          <cell r="S625" t="str">
            <v>LF</v>
          </cell>
          <cell r="T625">
            <v>80</v>
          </cell>
          <cell r="U625">
            <v>0</v>
          </cell>
          <cell r="V625">
            <v>0</v>
          </cell>
          <cell r="W625">
            <v>0</v>
          </cell>
        </row>
        <row r="626">
          <cell r="Q626" t="str">
            <v>LLLS80</v>
          </cell>
          <cell r="R626" t="str">
            <v>LL</v>
          </cell>
          <cell r="S626" t="str">
            <v>LS</v>
          </cell>
          <cell r="T626">
            <v>80</v>
          </cell>
          <cell r="U626">
            <v>0</v>
          </cell>
          <cell r="V626">
            <v>0</v>
          </cell>
          <cell r="W626">
            <v>0</v>
          </cell>
        </row>
        <row r="627">
          <cell r="Q627" t="str">
            <v>LLLSb80</v>
          </cell>
          <cell r="R627" t="str">
            <v>LL</v>
          </cell>
          <cell r="S627" t="str">
            <v>LSb</v>
          </cell>
          <cell r="T627">
            <v>80</v>
          </cell>
          <cell r="U627">
            <v>0</v>
          </cell>
          <cell r="V627">
            <v>0</v>
          </cell>
          <cell r="W627">
            <v>0</v>
          </cell>
        </row>
        <row r="628">
          <cell r="Q628" t="str">
            <v>LLLT80</v>
          </cell>
          <cell r="R628" t="str">
            <v>LL</v>
          </cell>
          <cell r="S628" t="str">
            <v>LT</v>
          </cell>
          <cell r="T628">
            <v>80</v>
          </cell>
          <cell r="U628">
            <v>0</v>
          </cell>
          <cell r="V628">
            <v>0</v>
          </cell>
          <cell r="W628">
            <v>0</v>
          </cell>
        </row>
        <row r="629">
          <cell r="Q629" t="str">
            <v>LLLB81</v>
          </cell>
          <cell r="R629" t="str">
            <v>LL</v>
          </cell>
          <cell r="S629" t="str">
            <v>LB</v>
          </cell>
          <cell r="T629">
            <v>81</v>
          </cell>
          <cell r="U629">
            <v>0</v>
          </cell>
          <cell r="V629">
            <v>0</v>
          </cell>
          <cell r="W629">
            <v>0</v>
          </cell>
        </row>
        <row r="630">
          <cell r="Q630" t="str">
            <v>LLLF81</v>
          </cell>
          <cell r="R630" t="str">
            <v>LL</v>
          </cell>
          <cell r="S630" t="str">
            <v>LF</v>
          </cell>
          <cell r="T630">
            <v>81</v>
          </cell>
          <cell r="U630">
            <v>0</v>
          </cell>
          <cell r="V630">
            <v>0</v>
          </cell>
          <cell r="W630">
            <v>0</v>
          </cell>
        </row>
        <row r="631">
          <cell r="Q631" t="str">
            <v>LLLS81</v>
          </cell>
          <cell r="R631" t="str">
            <v>LL</v>
          </cell>
          <cell r="S631" t="str">
            <v>LS</v>
          </cell>
          <cell r="T631">
            <v>81</v>
          </cell>
          <cell r="U631">
            <v>0</v>
          </cell>
          <cell r="V631">
            <v>0</v>
          </cell>
          <cell r="W631">
            <v>0</v>
          </cell>
        </row>
        <row r="632">
          <cell r="Q632" t="str">
            <v>LLLSb81</v>
          </cell>
          <cell r="R632" t="str">
            <v>LL</v>
          </cell>
          <cell r="S632" t="str">
            <v>LSb</v>
          </cell>
          <cell r="T632">
            <v>81</v>
          </cell>
          <cell r="U632">
            <v>0</v>
          </cell>
          <cell r="V632">
            <v>0</v>
          </cell>
          <cell r="W632">
            <v>0</v>
          </cell>
        </row>
        <row r="633">
          <cell r="Q633" t="str">
            <v>LLLT81</v>
          </cell>
          <cell r="R633" t="str">
            <v>LL</v>
          </cell>
          <cell r="S633" t="str">
            <v>LT</v>
          </cell>
          <cell r="T633">
            <v>81</v>
          </cell>
          <cell r="U633">
            <v>0</v>
          </cell>
          <cell r="V633">
            <v>0</v>
          </cell>
          <cell r="W633">
            <v>0</v>
          </cell>
        </row>
        <row r="634">
          <cell r="Q634" t="str">
            <v>LLLB86</v>
          </cell>
          <cell r="R634" t="str">
            <v>LL</v>
          </cell>
          <cell r="S634" t="str">
            <v>LB</v>
          </cell>
          <cell r="T634">
            <v>86</v>
          </cell>
          <cell r="U634">
            <v>0</v>
          </cell>
          <cell r="V634">
            <v>0</v>
          </cell>
          <cell r="W634">
            <v>0</v>
          </cell>
        </row>
        <row r="635">
          <cell r="Q635" t="str">
            <v>LLLF86</v>
          </cell>
          <cell r="R635" t="str">
            <v>LL</v>
          </cell>
          <cell r="S635" t="str">
            <v>LF</v>
          </cell>
          <cell r="T635">
            <v>86</v>
          </cell>
          <cell r="U635">
            <v>0</v>
          </cell>
          <cell r="V635">
            <v>0</v>
          </cell>
          <cell r="W635">
            <v>0</v>
          </cell>
        </row>
        <row r="636">
          <cell r="Q636" t="str">
            <v>LLLS86</v>
          </cell>
          <cell r="R636" t="str">
            <v>LL</v>
          </cell>
          <cell r="S636" t="str">
            <v>LS</v>
          </cell>
          <cell r="T636">
            <v>86</v>
          </cell>
          <cell r="U636">
            <v>0</v>
          </cell>
          <cell r="V636">
            <v>0</v>
          </cell>
          <cell r="W636">
            <v>0</v>
          </cell>
        </row>
        <row r="637">
          <cell r="Q637" t="str">
            <v>LLLSb86</v>
          </cell>
          <cell r="R637" t="str">
            <v>LL</v>
          </cell>
          <cell r="S637" t="str">
            <v>LSb</v>
          </cell>
          <cell r="T637">
            <v>86</v>
          </cell>
          <cell r="U637">
            <v>0</v>
          </cell>
          <cell r="V637">
            <v>0</v>
          </cell>
          <cell r="W637">
            <v>0</v>
          </cell>
        </row>
        <row r="638">
          <cell r="Q638" t="str">
            <v>LLLT86</v>
          </cell>
          <cell r="R638" t="str">
            <v>LL</v>
          </cell>
          <cell r="S638" t="str">
            <v>LT</v>
          </cell>
          <cell r="T638">
            <v>86</v>
          </cell>
          <cell r="U638">
            <v>0</v>
          </cell>
          <cell r="V638">
            <v>0</v>
          </cell>
          <cell r="W638">
            <v>0</v>
          </cell>
        </row>
        <row r="639">
          <cell r="Q639" t="str">
            <v>LLLB87</v>
          </cell>
          <cell r="R639" t="str">
            <v>LL</v>
          </cell>
          <cell r="S639" t="str">
            <v>LB</v>
          </cell>
          <cell r="T639">
            <v>87</v>
          </cell>
          <cell r="U639">
            <v>0</v>
          </cell>
          <cell r="V639">
            <v>0</v>
          </cell>
          <cell r="W639">
            <v>0</v>
          </cell>
        </row>
        <row r="640">
          <cell r="Q640" t="str">
            <v>LLLF87</v>
          </cell>
          <cell r="R640" t="str">
            <v>LL</v>
          </cell>
          <cell r="S640" t="str">
            <v>LF</v>
          </cell>
          <cell r="T640">
            <v>87</v>
          </cell>
          <cell r="U640">
            <v>0</v>
          </cell>
          <cell r="V640">
            <v>0</v>
          </cell>
          <cell r="W640">
            <v>0</v>
          </cell>
        </row>
        <row r="641">
          <cell r="Q641" t="str">
            <v>LLLS87</v>
          </cell>
          <cell r="R641" t="str">
            <v>LL</v>
          </cell>
          <cell r="S641" t="str">
            <v>LS</v>
          </cell>
          <cell r="T641">
            <v>87</v>
          </cell>
          <cell r="U641">
            <v>0</v>
          </cell>
          <cell r="V641">
            <v>0</v>
          </cell>
          <cell r="W641">
            <v>0</v>
          </cell>
        </row>
        <row r="642">
          <cell r="Q642" t="str">
            <v>LLLSb87</v>
          </cell>
          <cell r="R642" t="str">
            <v>LL</v>
          </cell>
          <cell r="S642" t="str">
            <v>LSb</v>
          </cell>
          <cell r="T642">
            <v>87</v>
          </cell>
          <cell r="U642">
            <v>0</v>
          </cell>
          <cell r="V642">
            <v>0</v>
          </cell>
          <cell r="W642">
            <v>0</v>
          </cell>
        </row>
        <row r="643">
          <cell r="Q643" t="str">
            <v>LLLT87</v>
          </cell>
          <cell r="R643" t="str">
            <v>LL</v>
          </cell>
          <cell r="S643" t="str">
            <v>LT</v>
          </cell>
          <cell r="T643">
            <v>87</v>
          </cell>
          <cell r="U643">
            <v>0</v>
          </cell>
          <cell r="V643">
            <v>0</v>
          </cell>
          <cell r="W643">
            <v>0</v>
          </cell>
        </row>
        <row r="644">
          <cell r="Q644" t="str">
            <v>LLLB88</v>
          </cell>
          <cell r="R644" t="str">
            <v>LL</v>
          </cell>
          <cell r="S644" t="str">
            <v>LB</v>
          </cell>
          <cell r="T644">
            <v>88</v>
          </cell>
          <cell r="U644">
            <v>0</v>
          </cell>
          <cell r="V644">
            <v>0</v>
          </cell>
          <cell r="W644">
            <v>0</v>
          </cell>
        </row>
        <row r="645">
          <cell r="Q645" t="str">
            <v>LLLF88</v>
          </cell>
          <cell r="R645" t="str">
            <v>LL</v>
          </cell>
          <cell r="S645" t="str">
            <v>LF</v>
          </cell>
          <cell r="T645">
            <v>88</v>
          </cell>
          <cell r="U645">
            <v>0</v>
          </cell>
          <cell r="V645">
            <v>0</v>
          </cell>
          <cell r="W645">
            <v>0</v>
          </cell>
        </row>
        <row r="646">
          <cell r="Q646" t="str">
            <v>LLLS88</v>
          </cell>
          <cell r="R646" t="str">
            <v>LL</v>
          </cell>
          <cell r="S646" t="str">
            <v>LS</v>
          </cell>
          <cell r="T646">
            <v>88</v>
          </cell>
          <cell r="U646">
            <v>0</v>
          </cell>
          <cell r="V646">
            <v>0</v>
          </cell>
          <cell r="W646">
            <v>0</v>
          </cell>
        </row>
        <row r="647">
          <cell r="Q647" t="str">
            <v>LLLSb88</v>
          </cell>
          <cell r="R647" t="str">
            <v>LL</v>
          </cell>
          <cell r="S647" t="str">
            <v>LSb</v>
          </cell>
          <cell r="T647">
            <v>88</v>
          </cell>
          <cell r="U647">
            <v>0</v>
          </cell>
          <cell r="V647">
            <v>0</v>
          </cell>
          <cell r="W647">
            <v>0</v>
          </cell>
        </row>
        <row r="648">
          <cell r="Q648" t="str">
            <v>LLLT88</v>
          </cell>
          <cell r="R648" t="str">
            <v>LL</v>
          </cell>
          <cell r="S648" t="str">
            <v>LT</v>
          </cell>
          <cell r="T648">
            <v>88</v>
          </cell>
          <cell r="U648">
            <v>0</v>
          </cell>
          <cell r="V648">
            <v>0</v>
          </cell>
          <cell r="W648">
            <v>0</v>
          </cell>
        </row>
        <row r="649">
          <cell r="Q649" t="str">
            <v>LLLB89</v>
          </cell>
          <cell r="R649" t="str">
            <v>LL</v>
          </cell>
          <cell r="S649" t="str">
            <v>LB</v>
          </cell>
          <cell r="T649">
            <v>89</v>
          </cell>
          <cell r="U649">
            <v>0</v>
          </cell>
          <cell r="V649">
            <v>0</v>
          </cell>
          <cell r="W649">
            <v>0</v>
          </cell>
        </row>
        <row r="650">
          <cell r="Q650" t="str">
            <v>LLLF89</v>
          </cell>
          <cell r="R650" t="str">
            <v>LL</v>
          </cell>
          <cell r="S650" t="str">
            <v>LF</v>
          </cell>
          <cell r="T650">
            <v>89</v>
          </cell>
          <cell r="U650">
            <v>0</v>
          </cell>
          <cell r="V650">
            <v>0</v>
          </cell>
          <cell r="W650">
            <v>0</v>
          </cell>
        </row>
        <row r="651">
          <cell r="Q651" t="str">
            <v>LLLS89</v>
          </cell>
          <cell r="R651" t="str">
            <v>LL</v>
          </cell>
          <cell r="S651" t="str">
            <v>LS</v>
          </cell>
          <cell r="T651">
            <v>89</v>
          </cell>
          <cell r="U651">
            <v>0</v>
          </cell>
          <cell r="V651">
            <v>0</v>
          </cell>
          <cell r="W651">
            <v>0</v>
          </cell>
        </row>
        <row r="652">
          <cell r="Q652" t="str">
            <v>LLLSb89</v>
          </cell>
          <cell r="R652" t="str">
            <v>LL</v>
          </cell>
          <cell r="S652" t="str">
            <v>LSb</v>
          </cell>
          <cell r="T652">
            <v>89</v>
          </cell>
          <cell r="U652">
            <v>0</v>
          </cell>
          <cell r="V652">
            <v>0</v>
          </cell>
          <cell r="W652">
            <v>0</v>
          </cell>
        </row>
        <row r="653">
          <cell r="Q653" t="str">
            <v>LLLT89</v>
          </cell>
          <cell r="R653" t="str">
            <v>LL</v>
          </cell>
          <cell r="S653" t="str">
            <v>LT</v>
          </cell>
          <cell r="T653">
            <v>89</v>
          </cell>
          <cell r="U653">
            <v>0</v>
          </cell>
          <cell r="V653">
            <v>0</v>
          </cell>
          <cell r="W653">
            <v>0</v>
          </cell>
        </row>
        <row r="654">
          <cell r="Q654" t="str">
            <v>LLLB90</v>
          </cell>
          <cell r="R654" t="str">
            <v>LL</v>
          </cell>
          <cell r="S654" t="str">
            <v>LB</v>
          </cell>
          <cell r="T654">
            <v>90</v>
          </cell>
          <cell r="U654">
            <v>0</v>
          </cell>
          <cell r="V654">
            <v>0</v>
          </cell>
          <cell r="W654">
            <v>0</v>
          </cell>
        </row>
        <row r="655">
          <cell r="Q655" t="str">
            <v>LLLF90</v>
          </cell>
          <cell r="R655" t="str">
            <v>LL</v>
          </cell>
          <cell r="S655" t="str">
            <v>LF</v>
          </cell>
          <cell r="T655">
            <v>90</v>
          </cell>
          <cell r="U655">
            <v>0</v>
          </cell>
          <cell r="V655">
            <v>0</v>
          </cell>
          <cell r="W655">
            <v>0</v>
          </cell>
        </row>
        <row r="656">
          <cell r="Q656" t="str">
            <v>LLLS90</v>
          </cell>
          <cell r="R656" t="str">
            <v>LL</v>
          </cell>
          <cell r="S656" t="str">
            <v>LS</v>
          </cell>
          <cell r="T656">
            <v>90</v>
          </cell>
          <cell r="U656">
            <v>0</v>
          </cell>
          <cell r="V656">
            <v>0</v>
          </cell>
          <cell r="W656">
            <v>0</v>
          </cell>
        </row>
        <row r="657">
          <cell r="Q657" t="str">
            <v>LLLSb90</v>
          </cell>
          <cell r="R657" t="str">
            <v>LL</v>
          </cell>
          <cell r="S657" t="str">
            <v>LSb</v>
          </cell>
          <cell r="T657">
            <v>90</v>
          </cell>
          <cell r="U657">
            <v>0</v>
          </cell>
          <cell r="V657">
            <v>0</v>
          </cell>
          <cell r="W657">
            <v>0</v>
          </cell>
        </row>
        <row r="658">
          <cell r="Q658" t="str">
            <v>LLLT90</v>
          </cell>
          <cell r="R658" t="str">
            <v>LL</v>
          </cell>
          <cell r="S658" t="str">
            <v>LT</v>
          </cell>
          <cell r="T658">
            <v>90</v>
          </cell>
          <cell r="U658">
            <v>0</v>
          </cell>
          <cell r="V658">
            <v>0</v>
          </cell>
          <cell r="W658">
            <v>0</v>
          </cell>
        </row>
        <row r="659">
          <cell r="Q659" t="str">
            <v>LLLB0B</v>
          </cell>
          <cell r="R659" t="str">
            <v>LL</v>
          </cell>
          <cell r="S659" t="str">
            <v>LB</v>
          </cell>
          <cell r="T659" t="str">
            <v>0B</v>
          </cell>
          <cell r="U659">
            <v>0</v>
          </cell>
          <cell r="V659">
            <v>0</v>
          </cell>
          <cell r="W659">
            <v>0</v>
          </cell>
        </row>
        <row r="660">
          <cell r="Q660" t="str">
            <v>LLLF0B</v>
          </cell>
          <cell r="R660" t="str">
            <v>LL</v>
          </cell>
          <cell r="S660" t="str">
            <v>LF</v>
          </cell>
          <cell r="T660" t="str">
            <v>0B</v>
          </cell>
          <cell r="U660">
            <v>0</v>
          </cell>
          <cell r="V660">
            <v>0</v>
          </cell>
          <cell r="W660">
            <v>0</v>
          </cell>
        </row>
        <row r="661">
          <cell r="Q661" t="str">
            <v>LLLS0B</v>
          </cell>
          <cell r="R661" t="str">
            <v>LL</v>
          </cell>
          <cell r="S661" t="str">
            <v>LS</v>
          </cell>
          <cell r="T661" t="str">
            <v>0B</v>
          </cell>
          <cell r="U661">
            <v>0</v>
          </cell>
          <cell r="V661">
            <v>0</v>
          </cell>
          <cell r="W661">
            <v>0</v>
          </cell>
        </row>
        <row r="662">
          <cell r="Q662" t="str">
            <v>LLLSb0B</v>
          </cell>
          <cell r="R662" t="str">
            <v>LL</v>
          </cell>
          <cell r="S662" t="str">
            <v>LSb</v>
          </cell>
          <cell r="T662" t="str">
            <v>0B</v>
          </cell>
          <cell r="U662">
            <v>0</v>
          </cell>
          <cell r="V662">
            <v>0</v>
          </cell>
          <cell r="W662">
            <v>0</v>
          </cell>
        </row>
        <row r="663">
          <cell r="Q663" t="str">
            <v>LLLT0B</v>
          </cell>
          <cell r="R663" t="str">
            <v>LL</v>
          </cell>
          <cell r="S663" t="str">
            <v>LT</v>
          </cell>
          <cell r="T663" t="str">
            <v>0B</v>
          </cell>
          <cell r="U663">
            <v>0</v>
          </cell>
          <cell r="V663">
            <v>0</v>
          </cell>
          <cell r="W663">
            <v>0</v>
          </cell>
        </row>
        <row r="664">
          <cell r="Q664" t="str">
            <v>LLLB0C</v>
          </cell>
          <cell r="R664" t="str">
            <v>LL</v>
          </cell>
          <cell r="S664" t="str">
            <v>LB</v>
          </cell>
          <cell r="T664" t="str">
            <v>0C</v>
          </cell>
          <cell r="U664">
            <v>200</v>
          </cell>
          <cell r="V664">
            <v>200</v>
          </cell>
          <cell r="W664">
            <v>200</v>
          </cell>
        </row>
        <row r="665">
          <cell r="Q665" t="str">
            <v>LLLF0C</v>
          </cell>
          <cell r="R665" t="str">
            <v>LL</v>
          </cell>
          <cell r="S665" t="str">
            <v>LF</v>
          </cell>
          <cell r="T665" t="str">
            <v>0C</v>
          </cell>
          <cell r="U665">
            <v>200</v>
          </cell>
          <cell r="V665">
            <v>200</v>
          </cell>
          <cell r="W665">
            <v>200</v>
          </cell>
        </row>
        <row r="666">
          <cell r="Q666" t="str">
            <v>LLLS0C</v>
          </cell>
          <cell r="R666" t="str">
            <v>LL</v>
          </cell>
          <cell r="S666" t="str">
            <v>LS</v>
          </cell>
          <cell r="T666" t="str">
            <v>0C</v>
          </cell>
          <cell r="U666">
            <v>200</v>
          </cell>
          <cell r="V666">
            <v>200</v>
          </cell>
          <cell r="W666">
            <v>200</v>
          </cell>
        </row>
        <row r="667">
          <cell r="Q667" t="str">
            <v>LLLSb0C</v>
          </cell>
          <cell r="R667" t="str">
            <v>LL</v>
          </cell>
          <cell r="S667" t="str">
            <v>LSb</v>
          </cell>
          <cell r="T667" t="str">
            <v>0C</v>
          </cell>
          <cell r="U667">
            <v>200</v>
          </cell>
          <cell r="V667">
            <v>200</v>
          </cell>
          <cell r="W667">
            <v>200</v>
          </cell>
        </row>
        <row r="668">
          <cell r="Q668" t="str">
            <v>LLLT0C</v>
          </cell>
          <cell r="R668" t="str">
            <v>LL</v>
          </cell>
          <cell r="S668" t="str">
            <v>LT</v>
          </cell>
          <cell r="T668" t="str">
            <v>0C</v>
          </cell>
          <cell r="U668">
            <v>200</v>
          </cell>
          <cell r="V668">
            <v>200</v>
          </cell>
          <cell r="W668">
            <v>200</v>
          </cell>
        </row>
        <row r="669">
          <cell r="Q669" t="str">
            <v>LLLB0F</v>
          </cell>
          <cell r="R669" t="str">
            <v>LL</v>
          </cell>
          <cell r="S669" t="str">
            <v>LB</v>
          </cell>
          <cell r="T669" t="str">
            <v>0F</v>
          </cell>
          <cell r="U669">
            <v>0</v>
          </cell>
          <cell r="V669">
            <v>0</v>
          </cell>
          <cell r="W669">
            <v>0</v>
          </cell>
        </row>
        <row r="670">
          <cell r="Q670" t="str">
            <v>LLLF0F</v>
          </cell>
          <cell r="R670" t="str">
            <v>LL</v>
          </cell>
          <cell r="S670" t="str">
            <v>LF</v>
          </cell>
          <cell r="T670" t="str">
            <v>0F</v>
          </cell>
          <cell r="U670">
            <v>0</v>
          </cell>
          <cell r="V670">
            <v>0</v>
          </cell>
          <cell r="W670">
            <v>0</v>
          </cell>
        </row>
        <row r="671">
          <cell r="Q671" t="str">
            <v>LLLS0F</v>
          </cell>
          <cell r="R671" t="str">
            <v>LL</v>
          </cell>
          <cell r="S671" t="str">
            <v>LS</v>
          </cell>
          <cell r="T671" t="str">
            <v>0F</v>
          </cell>
          <cell r="U671">
            <v>0</v>
          </cell>
          <cell r="V671">
            <v>0</v>
          </cell>
          <cell r="W671">
            <v>0</v>
          </cell>
        </row>
        <row r="672">
          <cell r="Q672" t="str">
            <v>LLLSb0F</v>
          </cell>
          <cell r="R672" t="str">
            <v>LL</v>
          </cell>
          <cell r="S672" t="str">
            <v>LSb</v>
          </cell>
          <cell r="T672" t="str">
            <v>0F</v>
          </cell>
          <cell r="U672">
            <v>0</v>
          </cell>
          <cell r="V672">
            <v>0</v>
          </cell>
          <cell r="W672">
            <v>0</v>
          </cell>
        </row>
        <row r="673">
          <cell r="Q673" t="str">
            <v>LLLT0F</v>
          </cell>
          <cell r="R673" t="str">
            <v>LL</v>
          </cell>
          <cell r="S673" t="str">
            <v>LT</v>
          </cell>
          <cell r="T673" t="str">
            <v>0F</v>
          </cell>
          <cell r="U673">
            <v>0</v>
          </cell>
          <cell r="V673">
            <v>0</v>
          </cell>
          <cell r="W673">
            <v>0</v>
          </cell>
        </row>
        <row r="674">
          <cell r="Q674" t="str">
            <v>LLLB0G</v>
          </cell>
          <cell r="R674" t="str">
            <v>LL</v>
          </cell>
          <cell r="S674" t="str">
            <v>LB</v>
          </cell>
          <cell r="T674" t="str">
            <v>0G</v>
          </cell>
          <cell r="U674">
            <v>0</v>
          </cell>
          <cell r="V674">
            <v>0</v>
          </cell>
          <cell r="W674">
            <v>0</v>
          </cell>
        </row>
        <row r="675">
          <cell r="Q675" t="str">
            <v>LLLF0G</v>
          </cell>
          <cell r="R675" t="str">
            <v>LL</v>
          </cell>
          <cell r="S675" t="str">
            <v>LF</v>
          </cell>
          <cell r="T675" t="str">
            <v>0G</v>
          </cell>
          <cell r="U675">
            <v>0</v>
          </cell>
          <cell r="V675">
            <v>0</v>
          </cell>
          <cell r="W675">
            <v>0</v>
          </cell>
        </row>
        <row r="676">
          <cell r="Q676" t="str">
            <v>LLLS0G</v>
          </cell>
          <cell r="R676" t="str">
            <v>LL</v>
          </cell>
          <cell r="S676" t="str">
            <v>LS</v>
          </cell>
          <cell r="T676" t="str">
            <v>0G</v>
          </cell>
          <cell r="U676">
            <v>0</v>
          </cell>
          <cell r="V676">
            <v>0</v>
          </cell>
          <cell r="W676">
            <v>0</v>
          </cell>
        </row>
        <row r="677">
          <cell r="Q677" t="str">
            <v>LLLSb0G</v>
          </cell>
          <cell r="R677" t="str">
            <v>LL</v>
          </cell>
          <cell r="S677" t="str">
            <v>LSb</v>
          </cell>
          <cell r="T677" t="str">
            <v>0G</v>
          </cell>
          <cell r="U677">
            <v>0</v>
          </cell>
          <cell r="V677">
            <v>0</v>
          </cell>
          <cell r="W677">
            <v>0</v>
          </cell>
        </row>
        <row r="678">
          <cell r="Q678" t="str">
            <v>LLLT0G</v>
          </cell>
          <cell r="R678" t="str">
            <v>LL</v>
          </cell>
          <cell r="S678" t="str">
            <v>LT</v>
          </cell>
          <cell r="T678" t="str">
            <v>0G</v>
          </cell>
          <cell r="U678">
            <v>0</v>
          </cell>
          <cell r="V678">
            <v>0</v>
          </cell>
          <cell r="W678">
            <v>0</v>
          </cell>
        </row>
        <row r="679">
          <cell r="Q679" t="str">
            <v>LLLB0P</v>
          </cell>
          <cell r="R679" t="str">
            <v>LL</v>
          </cell>
          <cell r="S679" t="str">
            <v>LB</v>
          </cell>
          <cell r="T679" t="str">
            <v>0P</v>
          </cell>
          <cell r="U679">
            <v>0</v>
          </cell>
          <cell r="V679">
            <v>0</v>
          </cell>
          <cell r="W679">
            <v>0</v>
          </cell>
        </row>
        <row r="680">
          <cell r="Q680" t="str">
            <v>LLLF0P</v>
          </cell>
          <cell r="R680" t="str">
            <v>LL</v>
          </cell>
          <cell r="S680" t="str">
            <v>LF</v>
          </cell>
          <cell r="T680" t="str">
            <v>0P</v>
          </cell>
          <cell r="U680">
            <v>0</v>
          </cell>
          <cell r="V680">
            <v>0</v>
          </cell>
          <cell r="W680">
            <v>0</v>
          </cell>
        </row>
        <row r="681">
          <cell r="Q681" t="str">
            <v>LLLS0P</v>
          </cell>
          <cell r="R681" t="str">
            <v>LL</v>
          </cell>
          <cell r="S681" t="str">
            <v>LS</v>
          </cell>
          <cell r="T681" t="str">
            <v>0P</v>
          </cell>
          <cell r="U681">
            <v>0</v>
          </cell>
          <cell r="V681">
            <v>0</v>
          </cell>
          <cell r="W681">
            <v>0</v>
          </cell>
        </row>
        <row r="682">
          <cell r="Q682" t="str">
            <v>LLLSb0P</v>
          </cell>
          <cell r="R682" t="str">
            <v>LL</v>
          </cell>
          <cell r="S682" t="str">
            <v>LSb</v>
          </cell>
          <cell r="T682" t="str">
            <v>0P</v>
          </cell>
          <cell r="U682">
            <v>0</v>
          </cell>
          <cell r="V682">
            <v>0</v>
          </cell>
          <cell r="W682">
            <v>0</v>
          </cell>
        </row>
        <row r="683">
          <cell r="Q683" t="str">
            <v>LLLT0P</v>
          </cell>
          <cell r="R683" t="str">
            <v>LL</v>
          </cell>
          <cell r="S683" t="str">
            <v>LT</v>
          </cell>
          <cell r="T683" t="str">
            <v>0P</v>
          </cell>
          <cell r="U683">
            <v>0</v>
          </cell>
          <cell r="V683">
            <v>0</v>
          </cell>
          <cell r="W683">
            <v>0</v>
          </cell>
        </row>
        <row r="684">
          <cell r="Q684" t="str">
            <v>LLLB0Q</v>
          </cell>
          <cell r="R684" t="str">
            <v>LL</v>
          </cell>
          <cell r="S684" t="str">
            <v>LB</v>
          </cell>
          <cell r="T684" t="str">
            <v>0Q</v>
          </cell>
          <cell r="U684">
            <v>0</v>
          </cell>
          <cell r="V684">
            <v>0</v>
          </cell>
          <cell r="W684">
            <v>0</v>
          </cell>
        </row>
        <row r="685">
          <cell r="Q685" t="str">
            <v>LLLF0Q</v>
          </cell>
          <cell r="R685" t="str">
            <v>LL</v>
          </cell>
          <cell r="S685" t="str">
            <v>LF</v>
          </cell>
          <cell r="T685" t="str">
            <v>0Q</v>
          </cell>
          <cell r="U685">
            <v>0</v>
          </cell>
          <cell r="V685">
            <v>0</v>
          </cell>
          <cell r="W685">
            <v>0</v>
          </cell>
        </row>
        <row r="686">
          <cell r="Q686" t="str">
            <v>LLLS0Q</v>
          </cell>
          <cell r="R686" t="str">
            <v>LL</v>
          </cell>
          <cell r="S686" t="str">
            <v>LS</v>
          </cell>
          <cell r="T686" t="str">
            <v>0Q</v>
          </cell>
          <cell r="U686">
            <v>0</v>
          </cell>
          <cell r="V686">
            <v>0</v>
          </cell>
          <cell r="W686">
            <v>0</v>
          </cell>
        </row>
        <row r="687">
          <cell r="Q687" t="str">
            <v>LLLSb0Q</v>
          </cell>
          <cell r="R687" t="str">
            <v>LL</v>
          </cell>
          <cell r="S687" t="str">
            <v>LSb</v>
          </cell>
          <cell r="T687" t="str">
            <v>0Q</v>
          </cell>
          <cell r="U687">
            <v>0</v>
          </cell>
          <cell r="V687">
            <v>0</v>
          </cell>
          <cell r="W687">
            <v>0</v>
          </cell>
        </row>
        <row r="688">
          <cell r="Q688" t="str">
            <v>LLLT0Q</v>
          </cell>
          <cell r="R688" t="str">
            <v>LL</v>
          </cell>
          <cell r="S688" t="str">
            <v>LT</v>
          </cell>
          <cell r="T688" t="str">
            <v>0Q</v>
          </cell>
          <cell r="U688">
            <v>0</v>
          </cell>
          <cell r="V688">
            <v>0</v>
          </cell>
          <cell r="W688">
            <v>0</v>
          </cell>
        </row>
        <row r="689">
          <cell r="Q689" t="str">
            <v>LLLB0R</v>
          </cell>
          <cell r="R689" t="str">
            <v>LL</v>
          </cell>
          <cell r="S689" t="str">
            <v>LB</v>
          </cell>
          <cell r="T689" t="str">
            <v>0R</v>
          </cell>
          <cell r="U689">
            <v>0</v>
          </cell>
          <cell r="V689">
            <v>0</v>
          </cell>
          <cell r="W689">
            <v>0</v>
          </cell>
        </row>
        <row r="690">
          <cell r="Q690" t="str">
            <v>LLLF0R</v>
          </cell>
          <cell r="R690" t="str">
            <v>LL</v>
          </cell>
          <cell r="S690" t="str">
            <v>LF</v>
          </cell>
          <cell r="T690" t="str">
            <v>0R</v>
          </cell>
          <cell r="U690">
            <v>0</v>
          </cell>
          <cell r="V690">
            <v>0</v>
          </cell>
          <cell r="W690">
            <v>0</v>
          </cell>
        </row>
        <row r="691">
          <cell r="Q691" t="str">
            <v>LLLS0R</v>
          </cell>
          <cell r="R691" t="str">
            <v>LL</v>
          </cell>
          <cell r="S691" t="str">
            <v>LS</v>
          </cell>
          <cell r="T691" t="str">
            <v>0R</v>
          </cell>
          <cell r="U691">
            <v>0</v>
          </cell>
          <cell r="V691">
            <v>0</v>
          </cell>
          <cell r="W691">
            <v>0</v>
          </cell>
        </row>
        <row r="692">
          <cell r="Q692" t="str">
            <v>LLLSb0R</v>
          </cell>
          <cell r="R692" t="str">
            <v>LL</v>
          </cell>
          <cell r="S692" t="str">
            <v>LSb</v>
          </cell>
          <cell r="T692" t="str">
            <v>0R</v>
          </cell>
          <cell r="U692">
            <v>0</v>
          </cell>
          <cell r="V692">
            <v>0</v>
          </cell>
          <cell r="W692">
            <v>0</v>
          </cell>
        </row>
        <row r="693">
          <cell r="Q693" t="str">
            <v>LLLT0R</v>
          </cell>
          <cell r="R693" t="str">
            <v>LL</v>
          </cell>
          <cell r="S693" t="str">
            <v>LT</v>
          </cell>
          <cell r="T693" t="str">
            <v>0R</v>
          </cell>
          <cell r="U693">
            <v>0</v>
          </cell>
          <cell r="V693">
            <v>0</v>
          </cell>
          <cell r="W693">
            <v>0</v>
          </cell>
        </row>
        <row r="694">
          <cell r="Q694" t="str">
            <v>LLLB0S</v>
          </cell>
          <cell r="R694" t="str">
            <v>LL</v>
          </cell>
          <cell r="S694" t="str">
            <v>LB</v>
          </cell>
          <cell r="T694" t="str">
            <v>0S</v>
          </cell>
          <cell r="U694">
            <v>0</v>
          </cell>
          <cell r="V694">
            <v>0</v>
          </cell>
          <cell r="W694">
            <v>0</v>
          </cell>
        </row>
        <row r="695">
          <cell r="Q695" t="str">
            <v>LLLF0S</v>
          </cell>
          <cell r="R695" t="str">
            <v>LL</v>
          </cell>
          <cell r="S695" t="str">
            <v>LF</v>
          </cell>
          <cell r="T695" t="str">
            <v>0S</v>
          </cell>
          <cell r="U695">
            <v>0</v>
          </cell>
          <cell r="V695">
            <v>0</v>
          </cell>
          <cell r="W695">
            <v>0</v>
          </cell>
        </row>
        <row r="696">
          <cell r="Q696" t="str">
            <v>LLLS0S</v>
          </cell>
          <cell r="R696" t="str">
            <v>LL</v>
          </cell>
          <cell r="S696" t="str">
            <v>LS</v>
          </cell>
          <cell r="T696" t="str">
            <v>0S</v>
          </cell>
          <cell r="U696">
            <v>0</v>
          </cell>
          <cell r="V696">
            <v>0</v>
          </cell>
          <cell r="W696">
            <v>0</v>
          </cell>
        </row>
        <row r="697">
          <cell r="Q697" t="str">
            <v>LLLSb0S</v>
          </cell>
          <cell r="R697" t="str">
            <v>LL</v>
          </cell>
          <cell r="S697" t="str">
            <v>LSb</v>
          </cell>
          <cell r="T697" t="str">
            <v>0S</v>
          </cell>
          <cell r="U697">
            <v>0</v>
          </cell>
          <cell r="V697">
            <v>0</v>
          </cell>
          <cell r="W697">
            <v>0</v>
          </cell>
        </row>
        <row r="698">
          <cell r="Q698" t="str">
            <v>LLLT0S</v>
          </cell>
          <cell r="R698" t="str">
            <v>LL</v>
          </cell>
          <cell r="S698" t="str">
            <v>LT</v>
          </cell>
          <cell r="T698" t="str">
            <v>0S</v>
          </cell>
          <cell r="U698">
            <v>0</v>
          </cell>
          <cell r="V698">
            <v>0</v>
          </cell>
          <cell r="W698">
            <v>0</v>
          </cell>
        </row>
        <row r="699">
          <cell r="Q699" t="str">
            <v>LLLB0T</v>
          </cell>
          <cell r="R699" t="str">
            <v>LL</v>
          </cell>
          <cell r="S699" t="str">
            <v>LB</v>
          </cell>
          <cell r="T699" t="str">
            <v>0T</v>
          </cell>
          <cell r="U699">
            <v>0</v>
          </cell>
          <cell r="V699">
            <v>0</v>
          </cell>
          <cell r="W699">
            <v>100</v>
          </cell>
        </row>
        <row r="700">
          <cell r="Q700" t="str">
            <v>LLLF0T</v>
          </cell>
          <cell r="R700" t="str">
            <v>LL</v>
          </cell>
          <cell r="S700" t="str">
            <v>LF</v>
          </cell>
          <cell r="T700" t="str">
            <v>0T</v>
          </cell>
          <cell r="U700">
            <v>0</v>
          </cell>
          <cell r="V700">
            <v>0</v>
          </cell>
          <cell r="W700">
            <v>200</v>
          </cell>
        </row>
        <row r="701">
          <cell r="Q701" t="str">
            <v>LLLS0T</v>
          </cell>
          <cell r="R701" t="str">
            <v>LL</v>
          </cell>
          <cell r="S701" t="str">
            <v>LS</v>
          </cell>
          <cell r="T701" t="str">
            <v>0T</v>
          </cell>
          <cell r="U701">
            <v>0</v>
          </cell>
          <cell r="V701">
            <v>0</v>
          </cell>
          <cell r="W701">
            <v>200</v>
          </cell>
        </row>
        <row r="702">
          <cell r="Q702" t="str">
            <v>LLLSb0T</v>
          </cell>
          <cell r="R702" t="str">
            <v>LL</v>
          </cell>
          <cell r="S702" t="str">
            <v>LSb</v>
          </cell>
          <cell r="T702" t="str">
            <v>0T</v>
          </cell>
          <cell r="U702">
            <v>0</v>
          </cell>
          <cell r="V702">
            <v>0</v>
          </cell>
          <cell r="W702">
            <v>200</v>
          </cell>
        </row>
        <row r="703">
          <cell r="Q703" t="str">
            <v>LLLT0T</v>
          </cell>
          <cell r="R703" t="str">
            <v>LL</v>
          </cell>
          <cell r="S703" t="str">
            <v>LT</v>
          </cell>
          <cell r="T703" t="str">
            <v>0T</v>
          </cell>
          <cell r="U703">
            <v>0</v>
          </cell>
          <cell r="V703">
            <v>0</v>
          </cell>
          <cell r="W703">
            <v>200</v>
          </cell>
        </row>
        <row r="704">
          <cell r="Q704" t="str">
            <v>LLLB1A</v>
          </cell>
          <cell r="R704" t="str">
            <v>LL</v>
          </cell>
          <cell r="S704" t="str">
            <v>LB</v>
          </cell>
          <cell r="T704" t="str">
            <v>1A</v>
          </cell>
          <cell r="U704">
            <v>50</v>
          </cell>
          <cell r="V704">
            <v>50</v>
          </cell>
          <cell r="W704">
            <v>100</v>
          </cell>
        </row>
        <row r="705">
          <cell r="Q705" t="str">
            <v>LLLF1A</v>
          </cell>
          <cell r="R705" t="str">
            <v>LL</v>
          </cell>
          <cell r="S705" t="str">
            <v>LF</v>
          </cell>
          <cell r="T705" t="str">
            <v>1A</v>
          </cell>
          <cell r="U705">
            <v>50</v>
          </cell>
          <cell r="V705">
            <v>50</v>
          </cell>
          <cell r="W705">
            <v>75</v>
          </cell>
        </row>
        <row r="706">
          <cell r="Q706" t="str">
            <v>LLLS1A</v>
          </cell>
          <cell r="R706" t="str">
            <v>LL</v>
          </cell>
          <cell r="S706" t="str">
            <v>LS</v>
          </cell>
          <cell r="T706" t="str">
            <v>1A</v>
          </cell>
          <cell r="U706">
            <v>50</v>
          </cell>
          <cell r="V706">
            <v>50</v>
          </cell>
          <cell r="W706">
            <v>50</v>
          </cell>
        </row>
        <row r="707">
          <cell r="Q707" t="str">
            <v>LLLSb1A</v>
          </cell>
          <cell r="R707" t="str">
            <v>LL</v>
          </cell>
          <cell r="S707" t="str">
            <v>LSb</v>
          </cell>
          <cell r="T707" t="str">
            <v>1A</v>
          </cell>
          <cell r="U707">
            <v>50</v>
          </cell>
          <cell r="V707">
            <v>50</v>
          </cell>
          <cell r="W707">
            <v>50</v>
          </cell>
        </row>
        <row r="708">
          <cell r="Q708" t="str">
            <v>LLLT1A</v>
          </cell>
          <cell r="R708" t="str">
            <v>LL</v>
          </cell>
          <cell r="S708" t="str">
            <v>LT</v>
          </cell>
          <cell r="T708" t="str">
            <v>1A</v>
          </cell>
          <cell r="U708">
            <v>50</v>
          </cell>
          <cell r="V708">
            <v>50</v>
          </cell>
          <cell r="W708">
            <v>50</v>
          </cell>
        </row>
        <row r="709">
          <cell r="Q709" t="str">
            <v>LLLB1B</v>
          </cell>
          <cell r="R709" t="str">
            <v>LL</v>
          </cell>
          <cell r="S709" t="str">
            <v>LB</v>
          </cell>
          <cell r="T709" t="str">
            <v>1B</v>
          </cell>
          <cell r="U709">
            <v>50</v>
          </cell>
          <cell r="V709">
            <v>50</v>
          </cell>
          <cell r="W709">
            <v>100</v>
          </cell>
        </row>
        <row r="710">
          <cell r="Q710" t="str">
            <v>LLLF1B</v>
          </cell>
          <cell r="R710" t="str">
            <v>LL</v>
          </cell>
          <cell r="S710" t="str">
            <v>LF</v>
          </cell>
          <cell r="T710" t="str">
            <v>1B</v>
          </cell>
          <cell r="U710">
            <v>50</v>
          </cell>
          <cell r="V710">
            <v>50</v>
          </cell>
          <cell r="W710">
            <v>75</v>
          </cell>
        </row>
        <row r="711">
          <cell r="Q711" t="str">
            <v>LLLS1B</v>
          </cell>
          <cell r="R711" t="str">
            <v>LL</v>
          </cell>
          <cell r="S711" t="str">
            <v>LS</v>
          </cell>
          <cell r="T711" t="str">
            <v>1B</v>
          </cell>
          <cell r="U711">
            <v>50</v>
          </cell>
          <cell r="V711">
            <v>50</v>
          </cell>
          <cell r="W711">
            <v>50</v>
          </cell>
        </row>
        <row r="712">
          <cell r="Q712" t="str">
            <v>LLLSb1B</v>
          </cell>
          <cell r="R712" t="str">
            <v>LL</v>
          </cell>
          <cell r="S712" t="str">
            <v>LSb</v>
          </cell>
          <cell r="T712" t="str">
            <v>1B</v>
          </cell>
          <cell r="U712">
            <v>50</v>
          </cell>
          <cell r="V712">
            <v>50</v>
          </cell>
          <cell r="W712">
            <v>50</v>
          </cell>
        </row>
        <row r="713">
          <cell r="Q713" t="str">
            <v>LLLT1B</v>
          </cell>
          <cell r="R713" t="str">
            <v>LL</v>
          </cell>
          <cell r="S713" t="str">
            <v>LT</v>
          </cell>
          <cell r="T713" t="str">
            <v>1B</v>
          </cell>
          <cell r="U713">
            <v>50</v>
          </cell>
          <cell r="V713">
            <v>50</v>
          </cell>
          <cell r="W713">
            <v>50</v>
          </cell>
        </row>
        <row r="714">
          <cell r="Q714" t="str">
            <v>LLLB1C</v>
          </cell>
          <cell r="R714" t="str">
            <v>LL</v>
          </cell>
          <cell r="S714" t="str">
            <v>LB</v>
          </cell>
          <cell r="T714" t="str">
            <v>1C</v>
          </cell>
          <cell r="U714">
            <v>50</v>
          </cell>
          <cell r="V714">
            <v>50</v>
          </cell>
          <cell r="W714">
            <v>100</v>
          </cell>
        </row>
        <row r="715">
          <cell r="Q715" t="str">
            <v>LLLF1C</v>
          </cell>
          <cell r="R715" t="str">
            <v>LL</v>
          </cell>
          <cell r="S715" t="str">
            <v>LF</v>
          </cell>
          <cell r="T715" t="str">
            <v>1C</v>
          </cell>
          <cell r="U715">
            <v>50</v>
          </cell>
          <cell r="V715">
            <v>50</v>
          </cell>
          <cell r="W715">
            <v>75</v>
          </cell>
        </row>
        <row r="716">
          <cell r="Q716" t="str">
            <v>LLLS1C</v>
          </cell>
          <cell r="R716" t="str">
            <v>LL</v>
          </cell>
          <cell r="S716" t="str">
            <v>LS</v>
          </cell>
          <cell r="T716" t="str">
            <v>1C</v>
          </cell>
          <cell r="U716">
            <v>50</v>
          </cell>
          <cell r="V716">
            <v>50</v>
          </cell>
          <cell r="W716">
            <v>50</v>
          </cell>
        </row>
        <row r="717">
          <cell r="Q717" t="str">
            <v>LLLSb1C</v>
          </cell>
          <cell r="R717" t="str">
            <v>LL</v>
          </cell>
          <cell r="S717" t="str">
            <v>LSb</v>
          </cell>
          <cell r="T717" t="str">
            <v>1C</v>
          </cell>
          <cell r="U717">
            <v>50</v>
          </cell>
          <cell r="V717">
            <v>50</v>
          </cell>
          <cell r="W717">
            <v>50</v>
          </cell>
        </row>
        <row r="718">
          <cell r="Q718" t="str">
            <v>LLLT1C</v>
          </cell>
          <cell r="R718" t="str">
            <v>LL</v>
          </cell>
          <cell r="S718" t="str">
            <v>LT</v>
          </cell>
          <cell r="T718" t="str">
            <v>1C</v>
          </cell>
          <cell r="U718">
            <v>50</v>
          </cell>
          <cell r="V718">
            <v>50</v>
          </cell>
          <cell r="W718">
            <v>50</v>
          </cell>
        </row>
        <row r="719">
          <cell r="Q719" t="str">
            <v>LLLB1D</v>
          </cell>
          <cell r="R719" t="str">
            <v>LL</v>
          </cell>
          <cell r="S719" t="str">
            <v>LB</v>
          </cell>
          <cell r="T719" t="str">
            <v>1D</v>
          </cell>
          <cell r="U719">
            <v>50</v>
          </cell>
          <cell r="V719">
            <v>50</v>
          </cell>
          <cell r="W719">
            <v>100</v>
          </cell>
        </row>
        <row r="720">
          <cell r="Q720" t="str">
            <v>LLLF1D</v>
          </cell>
          <cell r="R720" t="str">
            <v>LL</v>
          </cell>
          <cell r="S720" t="str">
            <v>LF</v>
          </cell>
          <cell r="T720" t="str">
            <v>1D</v>
          </cell>
          <cell r="U720">
            <v>50</v>
          </cell>
          <cell r="V720">
            <v>50</v>
          </cell>
          <cell r="W720">
            <v>75</v>
          </cell>
        </row>
        <row r="721">
          <cell r="Q721" t="str">
            <v>LLLS1D</v>
          </cell>
          <cell r="R721" t="str">
            <v>LL</v>
          </cell>
          <cell r="S721" t="str">
            <v>LS</v>
          </cell>
          <cell r="T721" t="str">
            <v>1D</v>
          </cell>
          <cell r="U721">
            <v>50</v>
          </cell>
          <cell r="V721">
            <v>50</v>
          </cell>
          <cell r="W721">
            <v>50</v>
          </cell>
        </row>
        <row r="722">
          <cell r="Q722" t="str">
            <v>LLLSb1D</v>
          </cell>
          <cell r="R722" t="str">
            <v>LL</v>
          </cell>
          <cell r="S722" t="str">
            <v>LSb</v>
          </cell>
          <cell r="T722" t="str">
            <v>1D</v>
          </cell>
          <cell r="U722">
            <v>50</v>
          </cell>
          <cell r="V722">
            <v>50</v>
          </cell>
          <cell r="W722">
            <v>50</v>
          </cell>
        </row>
        <row r="723">
          <cell r="Q723" t="str">
            <v>LLLT1D</v>
          </cell>
          <cell r="R723" t="str">
            <v>LL</v>
          </cell>
          <cell r="S723" t="str">
            <v>LT</v>
          </cell>
          <cell r="T723" t="str">
            <v>1D</v>
          </cell>
          <cell r="U723">
            <v>50</v>
          </cell>
          <cell r="V723">
            <v>50</v>
          </cell>
          <cell r="W723">
            <v>50</v>
          </cell>
        </row>
        <row r="724">
          <cell r="Q724" t="str">
            <v>LLLB1E</v>
          </cell>
          <cell r="R724" t="str">
            <v>LL</v>
          </cell>
          <cell r="S724" t="str">
            <v>LB</v>
          </cell>
          <cell r="T724" t="str">
            <v>1E</v>
          </cell>
          <cell r="U724">
            <v>50</v>
          </cell>
          <cell r="V724">
            <v>50</v>
          </cell>
          <cell r="W724">
            <v>100</v>
          </cell>
        </row>
        <row r="725">
          <cell r="Q725" t="str">
            <v>LLLF1E</v>
          </cell>
          <cell r="R725" t="str">
            <v>LL</v>
          </cell>
          <cell r="S725" t="str">
            <v>LF</v>
          </cell>
          <cell r="T725" t="str">
            <v>1E</v>
          </cell>
          <cell r="U725">
            <v>50</v>
          </cell>
          <cell r="V725">
            <v>50</v>
          </cell>
          <cell r="W725">
            <v>75</v>
          </cell>
        </row>
        <row r="726">
          <cell r="Q726" t="str">
            <v>LLLS1E</v>
          </cell>
          <cell r="R726" t="str">
            <v>LL</v>
          </cell>
          <cell r="S726" t="str">
            <v>LS</v>
          </cell>
          <cell r="T726" t="str">
            <v>1E</v>
          </cell>
          <cell r="U726">
            <v>50</v>
          </cell>
          <cell r="V726">
            <v>50</v>
          </cell>
          <cell r="W726">
            <v>50</v>
          </cell>
        </row>
        <row r="727">
          <cell r="Q727" t="str">
            <v>LLLSb1E</v>
          </cell>
          <cell r="R727" t="str">
            <v>LL</v>
          </cell>
          <cell r="S727" t="str">
            <v>LSb</v>
          </cell>
          <cell r="T727" t="str">
            <v>1E</v>
          </cell>
          <cell r="U727">
            <v>50</v>
          </cell>
          <cell r="V727">
            <v>50</v>
          </cell>
          <cell r="W727">
            <v>50</v>
          </cell>
        </row>
        <row r="728">
          <cell r="Q728" t="str">
            <v>LLLT1E</v>
          </cell>
          <cell r="R728" t="str">
            <v>LL</v>
          </cell>
          <cell r="S728" t="str">
            <v>LT</v>
          </cell>
          <cell r="T728" t="str">
            <v>1E</v>
          </cell>
          <cell r="U728">
            <v>50</v>
          </cell>
          <cell r="V728">
            <v>50</v>
          </cell>
          <cell r="W728">
            <v>50</v>
          </cell>
        </row>
        <row r="729">
          <cell r="Q729" t="str">
            <v>LLLB1F</v>
          </cell>
          <cell r="R729" t="str">
            <v>LL</v>
          </cell>
          <cell r="S729" t="str">
            <v>LB</v>
          </cell>
          <cell r="T729" t="str">
            <v>1F</v>
          </cell>
          <cell r="U729">
            <v>50</v>
          </cell>
          <cell r="V729">
            <v>50</v>
          </cell>
          <cell r="W729">
            <v>100</v>
          </cell>
        </row>
        <row r="730">
          <cell r="Q730" t="str">
            <v>LLLF1F</v>
          </cell>
          <cell r="R730" t="str">
            <v>LL</v>
          </cell>
          <cell r="S730" t="str">
            <v>LF</v>
          </cell>
          <cell r="T730" t="str">
            <v>1F</v>
          </cell>
          <cell r="U730">
            <v>50</v>
          </cell>
          <cell r="V730">
            <v>50</v>
          </cell>
          <cell r="W730">
            <v>75</v>
          </cell>
        </row>
        <row r="731">
          <cell r="Q731" t="str">
            <v>LLLS1F</v>
          </cell>
          <cell r="R731" t="str">
            <v>LL</v>
          </cell>
          <cell r="S731" t="str">
            <v>LS</v>
          </cell>
          <cell r="T731" t="str">
            <v>1F</v>
          </cell>
          <cell r="U731">
            <v>50</v>
          </cell>
          <cell r="V731">
            <v>50</v>
          </cell>
          <cell r="W731">
            <v>50</v>
          </cell>
        </row>
        <row r="732">
          <cell r="Q732" t="str">
            <v>LLLSb1F</v>
          </cell>
          <cell r="R732" t="str">
            <v>LL</v>
          </cell>
          <cell r="S732" t="str">
            <v>LSb</v>
          </cell>
          <cell r="T732" t="str">
            <v>1F</v>
          </cell>
          <cell r="U732">
            <v>50</v>
          </cell>
          <cell r="V732">
            <v>50</v>
          </cell>
          <cell r="W732">
            <v>50</v>
          </cell>
        </row>
        <row r="733">
          <cell r="Q733" t="str">
            <v>LLLT1F</v>
          </cell>
          <cell r="R733" t="str">
            <v>LL</v>
          </cell>
          <cell r="S733" t="str">
            <v>LT</v>
          </cell>
          <cell r="T733" t="str">
            <v>1F</v>
          </cell>
          <cell r="U733">
            <v>50</v>
          </cell>
          <cell r="V733">
            <v>50</v>
          </cell>
          <cell r="W733">
            <v>50</v>
          </cell>
        </row>
        <row r="734">
          <cell r="Q734" t="str">
            <v>LLLB1G</v>
          </cell>
          <cell r="R734" t="str">
            <v>LL</v>
          </cell>
          <cell r="S734" t="str">
            <v>LB</v>
          </cell>
          <cell r="T734" t="str">
            <v>1G</v>
          </cell>
          <cell r="U734">
            <v>50</v>
          </cell>
          <cell r="V734">
            <v>50</v>
          </cell>
          <cell r="W734">
            <v>100</v>
          </cell>
        </row>
        <row r="735">
          <cell r="Q735" t="str">
            <v>LLLF1G</v>
          </cell>
          <cell r="R735" t="str">
            <v>LL</v>
          </cell>
          <cell r="S735" t="str">
            <v>LF</v>
          </cell>
          <cell r="T735" t="str">
            <v>1G</v>
          </cell>
          <cell r="U735">
            <v>50</v>
          </cell>
          <cell r="V735">
            <v>50</v>
          </cell>
          <cell r="W735">
            <v>75</v>
          </cell>
        </row>
        <row r="736">
          <cell r="Q736" t="str">
            <v>LLLS1G</v>
          </cell>
          <cell r="R736" t="str">
            <v>LL</v>
          </cell>
          <cell r="S736" t="str">
            <v>LS</v>
          </cell>
          <cell r="T736" t="str">
            <v>1G</v>
          </cell>
          <cell r="U736">
            <v>50</v>
          </cell>
          <cell r="V736">
            <v>50</v>
          </cell>
          <cell r="W736">
            <v>50</v>
          </cell>
        </row>
        <row r="737">
          <cell r="Q737" t="str">
            <v>LLLSb1G</v>
          </cell>
          <cell r="R737" t="str">
            <v>LL</v>
          </cell>
          <cell r="S737" t="str">
            <v>LSb</v>
          </cell>
          <cell r="T737" t="str">
            <v>1G</v>
          </cell>
          <cell r="U737">
            <v>50</v>
          </cell>
          <cell r="V737">
            <v>50</v>
          </cell>
          <cell r="W737">
            <v>50</v>
          </cell>
        </row>
        <row r="738">
          <cell r="Q738" t="str">
            <v>LLLT1G</v>
          </cell>
          <cell r="R738" t="str">
            <v>LL</v>
          </cell>
          <cell r="S738" t="str">
            <v>LT</v>
          </cell>
          <cell r="T738" t="str">
            <v>1G</v>
          </cell>
          <cell r="U738">
            <v>50</v>
          </cell>
          <cell r="V738">
            <v>50</v>
          </cell>
          <cell r="W738">
            <v>50</v>
          </cell>
        </row>
        <row r="739">
          <cell r="Q739" t="str">
            <v>LLLB1M</v>
          </cell>
          <cell r="R739" t="str">
            <v>LL</v>
          </cell>
          <cell r="S739" t="str">
            <v>LB</v>
          </cell>
          <cell r="T739" t="str">
            <v>1M</v>
          </cell>
          <cell r="U739">
            <v>50</v>
          </cell>
          <cell r="V739">
            <v>50</v>
          </cell>
          <cell r="W739">
            <v>100</v>
          </cell>
        </row>
        <row r="740">
          <cell r="Q740" t="str">
            <v>LLLF1M</v>
          </cell>
          <cell r="R740" t="str">
            <v>LL</v>
          </cell>
          <cell r="S740" t="str">
            <v>LF</v>
          </cell>
          <cell r="T740" t="str">
            <v>1M</v>
          </cell>
          <cell r="U740">
            <v>50</v>
          </cell>
          <cell r="V740">
            <v>50</v>
          </cell>
          <cell r="W740">
            <v>75</v>
          </cell>
        </row>
        <row r="741">
          <cell r="Q741" t="str">
            <v>LLLS1M</v>
          </cell>
          <cell r="R741" t="str">
            <v>LL</v>
          </cell>
          <cell r="S741" t="str">
            <v>LS</v>
          </cell>
          <cell r="T741" t="str">
            <v>1M</v>
          </cell>
          <cell r="U741">
            <v>50</v>
          </cell>
          <cell r="V741">
            <v>50</v>
          </cell>
          <cell r="W741">
            <v>50</v>
          </cell>
        </row>
        <row r="742">
          <cell r="Q742" t="str">
            <v>LLLSb1M</v>
          </cell>
          <cell r="R742" t="str">
            <v>LL</v>
          </cell>
          <cell r="S742" t="str">
            <v>LSb</v>
          </cell>
          <cell r="T742" t="str">
            <v>1M</v>
          </cell>
          <cell r="U742">
            <v>50</v>
          </cell>
          <cell r="V742">
            <v>50</v>
          </cell>
          <cell r="W742">
            <v>50</v>
          </cell>
        </row>
        <row r="743">
          <cell r="Q743" t="str">
            <v>LLLT1M</v>
          </cell>
          <cell r="R743" t="str">
            <v>LL</v>
          </cell>
          <cell r="S743" t="str">
            <v>LT</v>
          </cell>
          <cell r="T743" t="str">
            <v>1M</v>
          </cell>
          <cell r="U743">
            <v>50</v>
          </cell>
          <cell r="V743">
            <v>50</v>
          </cell>
          <cell r="W743">
            <v>50</v>
          </cell>
        </row>
        <row r="744">
          <cell r="Q744" t="str">
            <v>LLLB1P</v>
          </cell>
          <cell r="R744" t="str">
            <v>LL</v>
          </cell>
          <cell r="S744" t="str">
            <v>LB</v>
          </cell>
          <cell r="T744" t="str">
            <v>1P</v>
          </cell>
          <cell r="U744">
            <v>50</v>
          </cell>
          <cell r="V744">
            <v>50</v>
          </cell>
          <cell r="W744">
            <v>100</v>
          </cell>
        </row>
        <row r="745">
          <cell r="Q745" t="str">
            <v>LLLF1P</v>
          </cell>
          <cell r="R745" t="str">
            <v>LL</v>
          </cell>
          <cell r="S745" t="str">
            <v>LF</v>
          </cell>
          <cell r="T745" t="str">
            <v>1P</v>
          </cell>
          <cell r="U745">
            <v>50</v>
          </cell>
          <cell r="V745">
            <v>50</v>
          </cell>
          <cell r="W745">
            <v>75</v>
          </cell>
        </row>
        <row r="746">
          <cell r="Q746" t="str">
            <v>LLLS1P</v>
          </cell>
          <cell r="R746" t="str">
            <v>LL</v>
          </cell>
          <cell r="S746" t="str">
            <v>LS</v>
          </cell>
          <cell r="T746" t="str">
            <v>1P</v>
          </cell>
          <cell r="U746">
            <v>50</v>
          </cell>
          <cell r="V746">
            <v>50</v>
          </cell>
          <cell r="W746">
            <v>50</v>
          </cell>
        </row>
        <row r="747">
          <cell r="Q747" t="str">
            <v>LLLSb1P</v>
          </cell>
          <cell r="R747" t="str">
            <v>LL</v>
          </cell>
          <cell r="S747" t="str">
            <v>LSb</v>
          </cell>
          <cell r="T747" t="str">
            <v>1P</v>
          </cell>
          <cell r="U747">
            <v>50</v>
          </cell>
          <cell r="V747">
            <v>50</v>
          </cell>
          <cell r="W747">
            <v>50</v>
          </cell>
        </row>
        <row r="748">
          <cell r="Q748" t="str">
            <v>LLLT1P</v>
          </cell>
          <cell r="R748" t="str">
            <v>LL</v>
          </cell>
          <cell r="S748" t="str">
            <v>LT</v>
          </cell>
          <cell r="T748" t="str">
            <v>1P</v>
          </cell>
          <cell r="U748">
            <v>50</v>
          </cell>
          <cell r="V748">
            <v>50</v>
          </cell>
          <cell r="W748">
            <v>50</v>
          </cell>
        </row>
        <row r="749">
          <cell r="Q749" t="str">
            <v>LLLB1Q</v>
          </cell>
          <cell r="R749" t="str">
            <v>LL</v>
          </cell>
          <cell r="S749" t="str">
            <v>LB</v>
          </cell>
          <cell r="T749" t="str">
            <v>1Q</v>
          </cell>
          <cell r="U749">
            <v>50</v>
          </cell>
          <cell r="V749">
            <v>50</v>
          </cell>
          <cell r="W749">
            <v>100</v>
          </cell>
        </row>
        <row r="750">
          <cell r="Q750" t="str">
            <v>LLLF1Q</v>
          </cell>
          <cell r="R750" t="str">
            <v>LL</v>
          </cell>
          <cell r="S750" t="str">
            <v>LF</v>
          </cell>
          <cell r="T750" t="str">
            <v>1Q</v>
          </cell>
          <cell r="U750">
            <v>50</v>
          </cell>
          <cell r="V750">
            <v>50</v>
          </cell>
          <cell r="W750">
            <v>75</v>
          </cell>
        </row>
        <row r="751">
          <cell r="Q751" t="str">
            <v>LLLS1Q</v>
          </cell>
          <cell r="R751" t="str">
            <v>LL</v>
          </cell>
          <cell r="S751" t="str">
            <v>LS</v>
          </cell>
          <cell r="T751" t="str">
            <v>1Q</v>
          </cell>
          <cell r="U751">
            <v>50</v>
          </cell>
          <cell r="V751">
            <v>50</v>
          </cell>
          <cell r="W751">
            <v>50</v>
          </cell>
        </row>
        <row r="752">
          <cell r="Q752" t="str">
            <v>LLLSb1Q</v>
          </cell>
          <cell r="R752" t="str">
            <v>LL</v>
          </cell>
          <cell r="S752" t="str">
            <v>LSb</v>
          </cell>
          <cell r="T752" t="str">
            <v>1Q</v>
          </cell>
          <cell r="U752">
            <v>50</v>
          </cell>
          <cell r="V752">
            <v>50</v>
          </cell>
          <cell r="W752">
            <v>50</v>
          </cell>
        </row>
        <row r="753">
          <cell r="Q753" t="str">
            <v>LLLT1Q</v>
          </cell>
          <cell r="R753" t="str">
            <v>LL</v>
          </cell>
          <cell r="S753" t="str">
            <v>LT</v>
          </cell>
          <cell r="T753" t="str">
            <v>1Q</v>
          </cell>
          <cell r="U753">
            <v>50</v>
          </cell>
          <cell r="V753">
            <v>50</v>
          </cell>
          <cell r="W753">
            <v>50</v>
          </cell>
        </row>
        <row r="754">
          <cell r="Q754" t="str">
            <v>LLLB1R</v>
          </cell>
          <cell r="R754" t="str">
            <v>LL</v>
          </cell>
          <cell r="S754" t="str">
            <v>LB</v>
          </cell>
          <cell r="T754" t="str">
            <v>1R</v>
          </cell>
          <cell r="U754">
            <v>50</v>
          </cell>
          <cell r="V754">
            <v>50</v>
          </cell>
          <cell r="W754">
            <v>100</v>
          </cell>
        </row>
        <row r="755">
          <cell r="Q755" t="str">
            <v>LLLF1R</v>
          </cell>
          <cell r="R755" t="str">
            <v>LL</v>
          </cell>
          <cell r="S755" t="str">
            <v>LF</v>
          </cell>
          <cell r="T755" t="str">
            <v>1R</v>
          </cell>
          <cell r="U755">
            <v>50</v>
          </cell>
          <cell r="V755">
            <v>50</v>
          </cell>
          <cell r="W755">
            <v>75</v>
          </cell>
        </row>
        <row r="756">
          <cell r="Q756" t="str">
            <v>LLLS1R</v>
          </cell>
          <cell r="R756" t="str">
            <v>LL</v>
          </cell>
          <cell r="S756" t="str">
            <v>LS</v>
          </cell>
          <cell r="T756" t="str">
            <v>1R</v>
          </cell>
          <cell r="U756">
            <v>50</v>
          </cell>
          <cell r="V756">
            <v>50</v>
          </cell>
          <cell r="W756">
            <v>50</v>
          </cell>
        </row>
        <row r="757">
          <cell r="Q757" t="str">
            <v>LLLSb1R</v>
          </cell>
          <cell r="R757" t="str">
            <v>LL</v>
          </cell>
          <cell r="S757" t="str">
            <v>LSb</v>
          </cell>
          <cell r="T757" t="str">
            <v>1R</v>
          </cell>
          <cell r="U757">
            <v>50</v>
          </cell>
          <cell r="V757">
            <v>50</v>
          </cell>
          <cell r="W757">
            <v>50</v>
          </cell>
        </row>
        <row r="758">
          <cell r="Q758" t="str">
            <v>LLLT1R</v>
          </cell>
          <cell r="R758" t="str">
            <v>LL</v>
          </cell>
          <cell r="S758" t="str">
            <v>LT</v>
          </cell>
          <cell r="T758" t="str">
            <v>1R</v>
          </cell>
          <cell r="U758">
            <v>50</v>
          </cell>
          <cell r="V758">
            <v>50</v>
          </cell>
          <cell r="W758">
            <v>50</v>
          </cell>
        </row>
        <row r="759">
          <cell r="Q759" t="str">
            <v>LLLB1S</v>
          </cell>
          <cell r="R759" t="str">
            <v>LL</v>
          </cell>
          <cell r="S759" t="str">
            <v>LB</v>
          </cell>
          <cell r="T759" t="str">
            <v>1S</v>
          </cell>
          <cell r="U759">
            <v>50</v>
          </cell>
          <cell r="V759">
            <v>50</v>
          </cell>
          <cell r="W759">
            <v>100</v>
          </cell>
        </row>
        <row r="760">
          <cell r="Q760" t="str">
            <v>LLLF1S</v>
          </cell>
          <cell r="R760" t="str">
            <v>LL</v>
          </cell>
          <cell r="S760" t="str">
            <v>LF</v>
          </cell>
          <cell r="T760" t="str">
            <v>1S</v>
          </cell>
          <cell r="U760">
            <v>50</v>
          </cell>
          <cell r="V760">
            <v>50</v>
          </cell>
          <cell r="W760">
            <v>75</v>
          </cell>
        </row>
        <row r="761">
          <cell r="Q761" t="str">
            <v>LLLS1S</v>
          </cell>
          <cell r="R761" t="str">
            <v>LL</v>
          </cell>
          <cell r="S761" t="str">
            <v>LS</v>
          </cell>
          <cell r="T761" t="str">
            <v>1S</v>
          </cell>
          <cell r="U761">
            <v>50</v>
          </cell>
          <cell r="V761">
            <v>50</v>
          </cell>
          <cell r="W761">
            <v>50</v>
          </cell>
        </row>
        <row r="762">
          <cell r="Q762" t="str">
            <v>LLLSb1S</v>
          </cell>
          <cell r="R762" t="str">
            <v>LL</v>
          </cell>
          <cell r="S762" t="str">
            <v>LSb</v>
          </cell>
          <cell r="T762" t="str">
            <v>1S</v>
          </cell>
          <cell r="U762">
            <v>50</v>
          </cell>
          <cell r="V762">
            <v>50</v>
          </cell>
          <cell r="W762">
            <v>50</v>
          </cell>
        </row>
        <row r="763">
          <cell r="Q763" t="str">
            <v>LLLT1S</v>
          </cell>
          <cell r="R763" t="str">
            <v>LL</v>
          </cell>
          <cell r="S763" t="str">
            <v>LT</v>
          </cell>
          <cell r="T763" t="str">
            <v>1S</v>
          </cell>
          <cell r="U763">
            <v>50</v>
          </cell>
          <cell r="V763">
            <v>50</v>
          </cell>
          <cell r="W763">
            <v>50</v>
          </cell>
        </row>
        <row r="764">
          <cell r="Q764" t="str">
            <v>LLLB1V</v>
          </cell>
          <cell r="R764" t="str">
            <v>LL</v>
          </cell>
          <cell r="S764" t="str">
            <v>LB</v>
          </cell>
          <cell r="T764" t="str">
            <v>1V</v>
          </cell>
          <cell r="U764">
            <v>50</v>
          </cell>
          <cell r="V764">
            <v>50</v>
          </cell>
          <cell r="W764">
            <v>100</v>
          </cell>
        </row>
        <row r="765">
          <cell r="Q765" t="str">
            <v>LLLF1V</v>
          </cell>
          <cell r="R765" t="str">
            <v>LL</v>
          </cell>
          <cell r="S765" t="str">
            <v>LF</v>
          </cell>
          <cell r="T765" t="str">
            <v>1V</v>
          </cell>
          <cell r="U765">
            <v>50</v>
          </cell>
          <cell r="V765">
            <v>50</v>
          </cell>
          <cell r="W765">
            <v>75</v>
          </cell>
        </row>
        <row r="766">
          <cell r="Q766" t="str">
            <v>LLLS1V</v>
          </cell>
          <cell r="R766" t="str">
            <v>LL</v>
          </cell>
          <cell r="S766" t="str">
            <v>LS</v>
          </cell>
          <cell r="T766" t="str">
            <v>1V</v>
          </cell>
          <cell r="U766">
            <v>50</v>
          </cell>
          <cell r="V766">
            <v>50</v>
          </cell>
          <cell r="W766">
            <v>50</v>
          </cell>
        </row>
        <row r="767">
          <cell r="Q767" t="str">
            <v>LLLSb1V</v>
          </cell>
          <cell r="R767" t="str">
            <v>LL</v>
          </cell>
          <cell r="S767" t="str">
            <v>LSb</v>
          </cell>
          <cell r="T767" t="str">
            <v>1V</v>
          </cell>
          <cell r="U767">
            <v>50</v>
          </cell>
          <cell r="V767">
            <v>50</v>
          </cell>
          <cell r="W767">
            <v>50</v>
          </cell>
        </row>
        <row r="768">
          <cell r="Q768" t="str">
            <v>LLLT1V</v>
          </cell>
          <cell r="R768" t="str">
            <v>LL</v>
          </cell>
          <cell r="S768" t="str">
            <v>LT</v>
          </cell>
          <cell r="T768" t="str">
            <v>1V</v>
          </cell>
          <cell r="U768">
            <v>50</v>
          </cell>
          <cell r="V768">
            <v>50</v>
          </cell>
          <cell r="W768">
            <v>50</v>
          </cell>
        </row>
        <row r="769">
          <cell r="Q769" t="str">
            <v>LLLB2A</v>
          </cell>
          <cell r="R769" t="str">
            <v>LL</v>
          </cell>
          <cell r="S769" t="str">
            <v>LB</v>
          </cell>
          <cell r="T769" t="str">
            <v>2A</v>
          </cell>
          <cell r="U769">
            <v>0</v>
          </cell>
          <cell r="V769">
            <v>0</v>
          </cell>
          <cell r="W769">
            <v>0</v>
          </cell>
        </row>
        <row r="770">
          <cell r="Q770" t="str">
            <v>LLLF2A</v>
          </cell>
          <cell r="R770" t="str">
            <v>LL</v>
          </cell>
          <cell r="S770" t="str">
            <v>LF</v>
          </cell>
          <cell r="T770" t="str">
            <v>2A</v>
          </cell>
          <cell r="U770">
            <v>0</v>
          </cell>
          <cell r="V770">
            <v>0</v>
          </cell>
          <cell r="W770">
            <v>0</v>
          </cell>
        </row>
        <row r="771">
          <cell r="Q771" t="str">
            <v>LLLS2A</v>
          </cell>
          <cell r="R771" t="str">
            <v>LL</v>
          </cell>
          <cell r="S771" t="str">
            <v>LS</v>
          </cell>
          <cell r="T771" t="str">
            <v>2A</v>
          </cell>
          <cell r="U771">
            <v>0</v>
          </cell>
          <cell r="V771">
            <v>0</v>
          </cell>
          <cell r="W771">
            <v>0</v>
          </cell>
        </row>
        <row r="772">
          <cell r="Q772" t="str">
            <v>LLLSb2A</v>
          </cell>
          <cell r="R772" t="str">
            <v>LL</v>
          </cell>
          <cell r="S772" t="str">
            <v>LSb</v>
          </cell>
          <cell r="T772" t="str">
            <v>2A</v>
          </cell>
          <cell r="U772">
            <v>0</v>
          </cell>
          <cell r="V772">
            <v>0</v>
          </cell>
          <cell r="W772">
            <v>0</v>
          </cell>
        </row>
        <row r="773">
          <cell r="Q773" t="str">
            <v>LLLT2A</v>
          </cell>
          <cell r="R773" t="str">
            <v>LL</v>
          </cell>
          <cell r="S773" t="str">
            <v>LT</v>
          </cell>
          <cell r="T773" t="str">
            <v>2A</v>
          </cell>
          <cell r="U773">
            <v>0</v>
          </cell>
          <cell r="V773">
            <v>0</v>
          </cell>
          <cell r="W773">
            <v>0</v>
          </cell>
        </row>
        <row r="774">
          <cell r="Q774" t="str">
            <v>LLLB2F</v>
          </cell>
          <cell r="R774" t="str">
            <v>LL</v>
          </cell>
          <cell r="S774" t="str">
            <v>LB</v>
          </cell>
          <cell r="T774" t="str">
            <v>2F</v>
          </cell>
          <cell r="U774">
            <v>0</v>
          </cell>
          <cell r="V774">
            <v>0</v>
          </cell>
          <cell r="W774">
            <v>0</v>
          </cell>
        </row>
        <row r="775">
          <cell r="Q775" t="str">
            <v>LLLF2F</v>
          </cell>
          <cell r="R775" t="str">
            <v>LL</v>
          </cell>
          <cell r="S775" t="str">
            <v>LF</v>
          </cell>
          <cell r="T775" t="str">
            <v>2F</v>
          </cell>
          <cell r="U775">
            <v>0</v>
          </cell>
          <cell r="V775">
            <v>0</v>
          </cell>
          <cell r="W775">
            <v>0</v>
          </cell>
        </row>
        <row r="776">
          <cell r="Q776" t="str">
            <v>LLLS2F</v>
          </cell>
          <cell r="R776" t="str">
            <v>LL</v>
          </cell>
          <cell r="S776" t="str">
            <v>LS</v>
          </cell>
          <cell r="T776" t="str">
            <v>2F</v>
          </cell>
          <cell r="U776">
            <v>0</v>
          </cell>
          <cell r="V776">
            <v>0</v>
          </cell>
          <cell r="W776">
            <v>0</v>
          </cell>
        </row>
        <row r="777">
          <cell r="Q777" t="str">
            <v>LLLSb2F</v>
          </cell>
          <cell r="R777" t="str">
            <v>LL</v>
          </cell>
          <cell r="S777" t="str">
            <v>LSb</v>
          </cell>
          <cell r="T777" t="str">
            <v>2F</v>
          </cell>
          <cell r="U777">
            <v>0</v>
          </cell>
          <cell r="V777">
            <v>0</v>
          </cell>
          <cell r="W777">
            <v>0</v>
          </cell>
        </row>
        <row r="778">
          <cell r="Q778" t="str">
            <v>LLLT2F</v>
          </cell>
          <cell r="R778" t="str">
            <v>LL</v>
          </cell>
          <cell r="S778" t="str">
            <v>LT</v>
          </cell>
          <cell r="T778" t="str">
            <v>2F</v>
          </cell>
          <cell r="U778">
            <v>0</v>
          </cell>
          <cell r="V778">
            <v>0</v>
          </cell>
          <cell r="W778">
            <v>0</v>
          </cell>
        </row>
        <row r="779">
          <cell r="Q779" t="str">
            <v>LLLB2P</v>
          </cell>
          <cell r="R779" t="str">
            <v>LL</v>
          </cell>
          <cell r="S779" t="str">
            <v>LB</v>
          </cell>
          <cell r="T779" t="str">
            <v>2P</v>
          </cell>
          <cell r="U779">
            <v>0</v>
          </cell>
          <cell r="V779">
            <v>0</v>
          </cell>
          <cell r="W779">
            <v>0</v>
          </cell>
        </row>
        <row r="780">
          <cell r="Q780" t="str">
            <v>LLLF2P</v>
          </cell>
          <cell r="R780" t="str">
            <v>LL</v>
          </cell>
          <cell r="S780" t="str">
            <v>LF</v>
          </cell>
          <cell r="T780" t="str">
            <v>2P</v>
          </cell>
          <cell r="U780">
            <v>0</v>
          </cell>
          <cell r="V780">
            <v>0</v>
          </cell>
          <cell r="W780">
            <v>0</v>
          </cell>
        </row>
        <row r="781">
          <cell r="Q781" t="str">
            <v>LLLS2P</v>
          </cell>
          <cell r="R781" t="str">
            <v>LL</v>
          </cell>
          <cell r="S781" t="str">
            <v>LS</v>
          </cell>
          <cell r="T781" t="str">
            <v>2P</v>
          </cell>
          <cell r="U781">
            <v>0</v>
          </cell>
          <cell r="V781">
            <v>0</v>
          </cell>
          <cell r="W781">
            <v>0</v>
          </cell>
        </row>
        <row r="782">
          <cell r="Q782" t="str">
            <v>LLLSb2P</v>
          </cell>
          <cell r="R782" t="str">
            <v>LL</v>
          </cell>
          <cell r="S782" t="str">
            <v>LSb</v>
          </cell>
          <cell r="T782" t="str">
            <v>2P</v>
          </cell>
          <cell r="U782">
            <v>0</v>
          </cell>
          <cell r="V782">
            <v>0</v>
          </cell>
          <cell r="W782">
            <v>0</v>
          </cell>
        </row>
        <row r="783">
          <cell r="Q783" t="str">
            <v>LLLT2P</v>
          </cell>
          <cell r="R783" t="str">
            <v>LL</v>
          </cell>
          <cell r="S783" t="str">
            <v>LT</v>
          </cell>
          <cell r="T783" t="str">
            <v>2P</v>
          </cell>
          <cell r="U783">
            <v>0</v>
          </cell>
          <cell r="V783">
            <v>0</v>
          </cell>
          <cell r="W783">
            <v>0</v>
          </cell>
        </row>
        <row r="784">
          <cell r="Q784" t="str">
            <v>LLLB2Q</v>
          </cell>
          <cell r="R784" t="str">
            <v>LL</v>
          </cell>
          <cell r="S784" t="str">
            <v>LB</v>
          </cell>
          <cell r="T784" t="str">
            <v>2Q</v>
          </cell>
          <cell r="U784">
            <v>0</v>
          </cell>
          <cell r="V784">
            <v>0</v>
          </cell>
          <cell r="W784">
            <v>100</v>
          </cell>
        </row>
        <row r="785">
          <cell r="Q785" t="str">
            <v>LLLF2Q</v>
          </cell>
          <cell r="R785" t="str">
            <v>LL</v>
          </cell>
          <cell r="S785" t="str">
            <v>LF</v>
          </cell>
          <cell r="T785" t="str">
            <v>2Q</v>
          </cell>
          <cell r="U785">
            <v>0</v>
          </cell>
          <cell r="V785">
            <v>0</v>
          </cell>
          <cell r="W785">
            <v>75</v>
          </cell>
        </row>
        <row r="786">
          <cell r="Q786" t="str">
            <v>LLLS2Q</v>
          </cell>
          <cell r="R786" t="str">
            <v>LL</v>
          </cell>
          <cell r="S786" t="str">
            <v>LS</v>
          </cell>
          <cell r="T786" t="str">
            <v>2Q</v>
          </cell>
          <cell r="U786">
            <v>0</v>
          </cell>
          <cell r="V786">
            <v>0</v>
          </cell>
          <cell r="W786">
            <v>50</v>
          </cell>
        </row>
        <row r="787">
          <cell r="Q787" t="str">
            <v>LLLSb2Q</v>
          </cell>
          <cell r="R787" t="str">
            <v>LL</v>
          </cell>
          <cell r="S787" t="str">
            <v>LSb</v>
          </cell>
          <cell r="T787" t="str">
            <v>2Q</v>
          </cell>
          <cell r="U787">
            <v>0</v>
          </cell>
          <cell r="V787">
            <v>0</v>
          </cell>
          <cell r="W787">
            <v>50</v>
          </cell>
        </row>
        <row r="788">
          <cell r="Q788" t="str">
            <v>LLLT2Q</v>
          </cell>
          <cell r="R788" t="str">
            <v>LL</v>
          </cell>
          <cell r="S788" t="str">
            <v>LT</v>
          </cell>
          <cell r="T788" t="str">
            <v>2Q</v>
          </cell>
          <cell r="U788">
            <v>0</v>
          </cell>
          <cell r="V788">
            <v>0</v>
          </cell>
          <cell r="W788">
            <v>50</v>
          </cell>
        </row>
        <row r="789">
          <cell r="Q789" t="str">
            <v>LLLB2S</v>
          </cell>
          <cell r="R789" t="str">
            <v>LL</v>
          </cell>
          <cell r="S789" t="str">
            <v>LB</v>
          </cell>
          <cell r="T789" t="str">
            <v>2S</v>
          </cell>
          <cell r="U789">
            <v>50</v>
          </cell>
          <cell r="V789">
            <v>50</v>
          </cell>
          <cell r="W789">
            <v>100</v>
          </cell>
        </row>
        <row r="790">
          <cell r="Q790" t="str">
            <v>LLLF2S</v>
          </cell>
          <cell r="R790" t="str">
            <v>LL</v>
          </cell>
          <cell r="S790" t="str">
            <v>LF</v>
          </cell>
          <cell r="T790" t="str">
            <v>2S</v>
          </cell>
          <cell r="U790">
            <v>50</v>
          </cell>
          <cell r="V790">
            <v>50</v>
          </cell>
          <cell r="W790">
            <v>75</v>
          </cell>
        </row>
        <row r="791">
          <cell r="Q791" t="str">
            <v>LLLS2S</v>
          </cell>
          <cell r="R791" t="str">
            <v>LL</v>
          </cell>
          <cell r="S791" t="str">
            <v>LS</v>
          </cell>
          <cell r="T791" t="str">
            <v>2S</v>
          </cell>
          <cell r="U791">
            <v>50</v>
          </cell>
          <cell r="V791">
            <v>50</v>
          </cell>
          <cell r="W791">
            <v>50</v>
          </cell>
        </row>
        <row r="792">
          <cell r="Q792" t="str">
            <v>LLLSb2S</v>
          </cell>
          <cell r="R792" t="str">
            <v>LL</v>
          </cell>
          <cell r="S792" t="str">
            <v>LSb</v>
          </cell>
          <cell r="T792" t="str">
            <v>2S</v>
          </cell>
          <cell r="U792">
            <v>50</v>
          </cell>
          <cell r="V792">
            <v>50</v>
          </cell>
          <cell r="W792">
            <v>50</v>
          </cell>
        </row>
        <row r="793">
          <cell r="Q793" t="str">
            <v>LLLT2S</v>
          </cell>
          <cell r="R793" t="str">
            <v>LL</v>
          </cell>
          <cell r="S793" t="str">
            <v>LT</v>
          </cell>
          <cell r="T793" t="str">
            <v>2S</v>
          </cell>
          <cell r="U793">
            <v>50</v>
          </cell>
          <cell r="V793">
            <v>50</v>
          </cell>
          <cell r="W793">
            <v>50</v>
          </cell>
        </row>
        <row r="794">
          <cell r="Q794" t="str">
            <v>LLLBAG</v>
          </cell>
          <cell r="R794" t="str">
            <v>LL</v>
          </cell>
          <cell r="S794" t="str">
            <v>LB</v>
          </cell>
          <cell r="T794" t="str">
            <v>AG</v>
          </cell>
          <cell r="U794">
            <v>0</v>
          </cell>
          <cell r="V794">
            <v>0</v>
          </cell>
          <cell r="W794">
            <v>0</v>
          </cell>
        </row>
        <row r="795">
          <cell r="Q795" t="str">
            <v>LLLFAG</v>
          </cell>
          <cell r="R795" t="str">
            <v>LL</v>
          </cell>
          <cell r="S795" t="str">
            <v>LF</v>
          </cell>
          <cell r="T795" t="str">
            <v>AG</v>
          </cell>
          <cell r="U795">
            <v>0</v>
          </cell>
          <cell r="V795">
            <v>0</v>
          </cell>
          <cell r="W795">
            <v>0</v>
          </cell>
        </row>
        <row r="796">
          <cell r="Q796" t="str">
            <v>LLLSAG</v>
          </cell>
          <cell r="R796" t="str">
            <v>LL</v>
          </cell>
          <cell r="S796" t="str">
            <v>LS</v>
          </cell>
          <cell r="T796" t="str">
            <v>AG</v>
          </cell>
          <cell r="U796">
            <v>0</v>
          </cell>
          <cell r="V796">
            <v>0</v>
          </cell>
          <cell r="W796">
            <v>0</v>
          </cell>
        </row>
        <row r="797">
          <cell r="Q797" t="str">
            <v>LLLSbAG</v>
          </cell>
          <cell r="R797" t="str">
            <v>LL</v>
          </cell>
          <cell r="S797" t="str">
            <v>LSb</v>
          </cell>
          <cell r="T797" t="str">
            <v>AG</v>
          </cell>
          <cell r="U797">
            <v>0</v>
          </cell>
          <cell r="V797">
            <v>0</v>
          </cell>
          <cell r="W797">
            <v>0</v>
          </cell>
        </row>
        <row r="798">
          <cell r="Q798" t="str">
            <v>LLLTAG</v>
          </cell>
          <cell r="R798" t="str">
            <v>LL</v>
          </cell>
          <cell r="S798" t="str">
            <v>LT</v>
          </cell>
          <cell r="T798" t="str">
            <v>AG</v>
          </cell>
          <cell r="U798">
            <v>0</v>
          </cell>
          <cell r="V798">
            <v>0</v>
          </cell>
          <cell r="W798">
            <v>0</v>
          </cell>
        </row>
        <row r="799">
          <cell r="Q799" t="str">
            <v>LLLBAO</v>
          </cell>
          <cell r="R799" t="str">
            <v>LL</v>
          </cell>
          <cell r="S799" t="str">
            <v>LB</v>
          </cell>
          <cell r="T799" t="str">
            <v>AO</v>
          </cell>
          <cell r="U799">
            <v>0</v>
          </cell>
          <cell r="V799">
            <v>0</v>
          </cell>
          <cell r="W799">
            <v>0</v>
          </cell>
        </row>
        <row r="800">
          <cell r="Q800" t="str">
            <v>LLLFAO</v>
          </cell>
          <cell r="R800" t="str">
            <v>LL</v>
          </cell>
          <cell r="S800" t="str">
            <v>LF</v>
          </cell>
          <cell r="T800" t="str">
            <v>AO</v>
          </cell>
          <cell r="U800">
            <v>0</v>
          </cell>
          <cell r="V800">
            <v>0</v>
          </cell>
          <cell r="W800">
            <v>0</v>
          </cell>
        </row>
        <row r="801">
          <cell r="Q801" t="str">
            <v>LLLSAO</v>
          </cell>
          <cell r="R801" t="str">
            <v>LL</v>
          </cell>
          <cell r="S801" t="str">
            <v>LS</v>
          </cell>
          <cell r="T801" t="str">
            <v>AO</v>
          </cell>
          <cell r="U801">
            <v>0</v>
          </cell>
          <cell r="V801">
            <v>0</v>
          </cell>
          <cell r="W801">
            <v>0</v>
          </cell>
        </row>
        <row r="802">
          <cell r="Q802" t="str">
            <v>LLLSbAO</v>
          </cell>
          <cell r="R802" t="str">
            <v>LL</v>
          </cell>
          <cell r="S802" t="str">
            <v>LSb</v>
          </cell>
          <cell r="T802" t="str">
            <v>AO</v>
          </cell>
          <cell r="U802">
            <v>0</v>
          </cell>
          <cell r="V802">
            <v>0</v>
          </cell>
          <cell r="W802">
            <v>0</v>
          </cell>
        </row>
        <row r="803">
          <cell r="Q803" t="str">
            <v>LLLTAO</v>
          </cell>
          <cell r="R803" t="str">
            <v>LL</v>
          </cell>
          <cell r="S803" t="str">
            <v>LT</v>
          </cell>
          <cell r="T803" t="str">
            <v>AO</v>
          </cell>
          <cell r="U803">
            <v>0</v>
          </cell>
          <cell r="V803">
            <v>0</v>
          </cell>
          <cell r="W803">
            <v>0</v>
          </cell>
        </row>
        <row r="804">
          <cell r="Q804" t="str">
            <v>LLLBBA</v>
          </cell>
          <cell r="R804" t="str">
            <v>LL</v>
          </cell>
          <cell r="S804" t="str">
            <v>LB</v>
          </cell>
          <cell r="T804" t="str">
            <v>BA</v>
          </cell>
          <cell r="U804">
            <v>0</v>
          </cell>
          <cell r="V804">
            <v>0</v>
          </cell>
          <cell r="W804">
            <v>100</v>
          </cell>
        </row>
        <row r="805">
          <cell r="Q805" t="str">
            <v>LLLFBA</v>
          </cell>
          <cell r="R805" t="str">
            <v>LL</v>
          </cell>
          <cell r="S805" t="str">
            <v>LF</v>
          </cell>
          <cell r="T805" t="str">
            <v>BA</v>
          </cell>
          <cell r="U805">
            <v>0</v>
          </cell>
          <cell r="V805">
            <v>0</v>
          </cell>
          <cell r="W805">
            <v>75</v>
          </cell>
        </row>
        <row r="806">
          <cell r="Q806" t="str">
            <v>LLLSBA</v>
          </cell>
          <cell r="R806" t="str">
            <v>LL</v>
          </cell>
          <cell r="S806" t="str">
            <v>LS</v>
          </cell>
          <cell r="T806" t="str">
            <v>BA</v>
          </cell>
          <cell r="U806">
            <v>0</v>
          </cell>
          <cell r="V806">
            <v>0</v>
          </cell>
          <cell r="W806">
            <v>50</v>
          </cell>
        </row>
        <row r="807">
          <cell r="Q807" t="str">
            <v>LLLSbBA</v>
          </cell>
          <cell r="R807" t="str">
            <v>LL</v>
          </cell>
          <cell r="S807" t="str">
            <v>LSb</v>
          </cell>
          <cell r="T807" t="str">
            <v>BA</v>
          </cell>
          <cell r="U807">
            <v>0</v>
          </cell>
          <cell r="V807">
            <v>0</v>
          </cell>
          <cell r="W807">
            <v>50</v>
          </cell>
        </row>
        <row r="808">
          <cell r="Q808" t="str">
            <v>LLLTBA</v>
          </cell>
          <cell r="R808" t="str">
            <v>LL</v>
          </cell>
          <cell r="S808" t="str">
            <v>LT</v>
          </cell>
          <cell r="T808" t="str">
            <v>BA</v>
          </cell>
          <cell r="U808">
            <v>0</v>
          </cell>
          <cell r="V808">
            <v>0</v>
          </cell>
          <cell r="W808">
            <v>50</v>
          </cell>
        </row>
        <row r="809">
          <cell r="Q809" t="str">
            <v>LLLBBG</v>
          </cell>
          <cell r="R809" t="str">
            <v>LL</v>
          </cell>
          <cell r="S809" t="str">
            <v>LB</v>
          </cell>
          <cell r="T809" t="str">
            <v>BG</v>
          </cell>
          <cell r="U809">
            <v>0</v>
          </cell>
          <cell r="V809">
            <v>0</v>
          </cell>
          <cell r="W809">
            <v>100</v>
          </cell>
        </row>
        <row r="810">
          <cell r="Q810" t="str">
            <v>LLLFBG</v>
          </cell>
          <cell r="R810" t="str">
            <v>LL</v>
          </cell>
          <cell r="S810" t="str">
            <v>LF</v>
          </cell>
          <cell r="T810" t="str">
            <v>BG</v>
          </cell>
          <cell r="U810">
            <v>0</v>
          </cell>
          <cell r="V810">
            <v>0</v>
          </cell>
          <cell r="W810">
            <v>75</v>
          </cell>
        </row>
        <row r="811">
          <cell r="Q811" t="str">
            <v>LLLSBG</v>
          </cell>
          <cell r="R811" t="str">
            <v>LL</v>
          </cell>
          <cell r="S811" t="str">
            <v>LS</v>
          </cell>
          <cell r="T811" t="str">
            <v>BG</v>
          </cell>
          <cell r="U811">
            <v>0</v>
          </cell>
          <cell r="V811">
            <v>0</v>
          </cell>
          <cell r="W811">
            <v>50</v>
          </cell>
        </row>
        <row r="812">
          <cell r="Q812" t="str">
            <v>LLLSbBG</v>
          </cell>
          <cell r="R812" t="str">
            <v>LL</v>
          </cell>
          <cell r="S812" t="str">
            <v>LSb</v>
          </cell>
          <cell r="T812" t="str">
            <v>BG</v>
          </cell>
          <cell r="U812">
            <v>0</v>
          </cell>
          <cell r="V812">
            <v>0</v>
          </cell>
          <cell r="W812">
            <v>50</v>
          </cell>
        </row>
        <row r="813">
          <cell r="Q813" t="str">
            <v>LLLTBG</v>
          </cell>
          <cell r="R813" t="str">
            <v>LL</v>
          </cell>
          <cell r="S813" t="str">
            <v>LT</v>
          </cell>
          <cell r="T813" t="str">
            <v>BG</v>
          </cell>
          <cell r="U813">
            <v>0</v>
          </cell>
          <cell r="V813">
            <v>0</v>
          </cell>
          <cell r="W813">
            <v>50</v>
          </cell>
        </row>
        <row r="814">
          <cell r="Q814" t="str">
            <v>LLLBBS</v>
          </cell>
          <cell r="R814" t="str">
            <v>LL</v>
          </cell>
          <cell r="S814" t="str">
            <v>LB</v>
          </cell>
          <cell r="T814" t="str">
            <v>BS</v>
          </cell>
          <cell r="U814">
            <v>0</v>
          </cell>
          <cell r="V814">
            <v>0</v>
          </cell>
          <cell r="W814">
            <v>0</v>
          </cell>
        </row>
        <row r="815">
          <cell r="Q815" t="str">
            <v>LLLFBS</v>
          </cell>
          <cell r="R815" t="str">
            <v>LL</v>
          </cell>
          <cell r="S815" t="str">
            <v>LF</v>
          </cell>
          <cell r="T815" t="str">
            <v>BS</v>
          </cell>
          <cell r="U815">
            <v>0</v>
          </cell>
          <cell r="V815">
            <v>0</v>
          </cell>
          <cell r="W815">
            <v>0</v>
          </cell>
        </row>
        <row r="816">
          <cell r="Q816" t="str">
            <v>LLLSBS</v>
          </cell>
          <cell r="R816" t="str">
            <v>LL</v>
          </cell>
          <cell r="S816" t="str">
            <v>LS</v>
          </cell>
          <cell r="T816" t="str">
            <v>BS</v>
          </cell>
          <cell r="U816">
            <v>0</v>
          </cell>
          <cell r="V816">
            <v>0</v>
          </cell>
          <cell r="W816">
            <v>0</v>
          </cell>
        </row>
        <row r="817">
          <cell r="Q817" t="str">
            <v>LLLSbBS</v>
          </cell>
          <cell r="R817" t="str">
            <v>LL</v>
          </cell>
          <cell r="S817" t="str">
            <v>LSb</v>
          </cell>
          <cell r="T817" t="str">
            <v>BS</v>
          </cell>
          <cell r="U817">
            <v>0</v>
          </cell>
          <cell r="V817">
            <v>0</v>
          </cell>
          <cell r="W817">
            <v>0</v>
          </cell>
        </row>
        <row r="818">
          <cell r="Q818" t="str">
            <v>LLLTBS</v>
          </cell>
          <cell r="R818" t="str">
            <v>LL</v>
          </cell>
          <cell r="S818" t="str">
            <v>LT</v>
          </cell>
          <cell r="T818" t="str">
            <v>BS</v>
          </cell>
          <cell r="U818">
            <v>0</v>
          </cell>
          <cell r="V818">
            <v>0</v>
          </cell>
          <cell r="W818">
            <v>0</v>
          </cell>
        </row>
        <row r="819">
          <cell r="Q819" t="str">
            <v>LLLBCM</v>
          </cell>
          <cell r="R819" t="str">
            <v>LL</v>
          </cell>
          <cell r="S819" t="str">
            <v>LB</v>
          </cell>
          <cell r="T819" t="str">
            <v>CM</v>
          </cell>
          <cell r="U819">
            <v>50</v>
          </cell>
          <cell r="V819">
            <v>50</v>
          </cell>
          <cell r="W819">
            <v>100</v>
          </cell>
        </row>
        <row r="820">
          <cell r="Q820" t="str">
            <v>LLLFCM</v>
          </cell>
          <cell r="R820" t="str">
            <v>LL</v>
          </cell>
          <cell r="S820" t="str">
            <v>LF</v>
          </cell>
          <cell r="T820" t="str">
            <v>CM</v>
          </cell>
          <cell r="U820">
            <v>50</v>
          </cell>
          <cell r="V820">
            <v>50</v>
          </cell>
          <cell r="W820">
            <v>75</v>
          </cell>
        </row>
        <row r="821">
          <cell r="Q821" t="str">
            <v>LLLSCM</v>
          </cell>
          <cell r="R821" t="str">
            <v>LL</v>
          </cell>
          <cell r="S821" t="str">
            <v>LS</v>
          </cell>
          <cell r="T821" t="str">
            <v>CM</v>
          </cell>
          <cell r="U821">
            <v>50</v>
          </cell>
          <cell r="V821">
            <v>50</v>
          </cell>
          <cell r="W821">
            <v>50</v>
          </cell>
        </row>
        <row r="822">
          <cell r="Q822" t="str">
            <v>LLLSbCM</v>
          </cell>
          <cell r="R822" t="str">
            <v>LL</v>
          </cell>
          <cell r="S822" t="str">
            <v>LSb</v>
          </cell>
          <cell r="T822" t="str">
            <v>CM</v>
          </cell>
          <cell r="U822">
            <v>50</v>
          </cell>
          <cell r="V822">
            <v>50</v>
          </cell>
          <cell r="W822">
            <v>50</v>
          </cell>
        </row>
        <row r="823">
          <cell r="Q823" t="str">
            <v>LLLTCM</v>
          </cell>
          <cell r="R823" t="str">
            <v>LL</v>
          </cell>
          <cell r="S823" t="str">
            <v>LT</v>
          </cell>
          <cell r="T823" t="str">
            <v>CM</v>
          </cell>
          <cell r="U823">
            <v>50</v>
          </cell>
          <cell r="V823">
            <v>50</v>
          </cell>
          <cell r="W823">
            <v>50</v>
          </cell>
        </row>
        <row r="824">
          <cell r="Q824" t="str">
            <v>LLLBCP</v>
          </cell>
          <cell r="R824" t="str">
            <v>LL</v>
          </cell>
          <cell r="S824" t="str">
            <v>LB</v>
          </cell>
          <cell r="T824" t="str">
            <v>CP</v>
          </cell>
          <cell r="U824">
            <v>0</v>
          </cell>
          <cell r="V824">
            <v>0</v>
          </cell>
          <cell r="W824">
            <v>0</v>
          </cell>
        </row>
        <row r="825">
          <cell r="Q825" t="str">
            <v>LLLFCP</v>
          </cell>
          <cell r="R825" t="str">
            <v>LL</v>
          </cell>
          <cell r="S825" t="str">
            <v>LF</v>
          </cell>
          <cell r="T825" t="str">
            <v>CP</v>
          </cell>
          <cell r="U825">
            <v>0</v>
          </cell>
          <cell r="V825">
            <v>0</v>
          </cell>
          <cell r="W825">
            <v>0</v>
          </cell>
        </row>
        <row r="826">
          <cell r="Q826" t="str">
            <v>LLLSCP</v>
          </cell>
          <cell r="R826" t="str">
            <v>LL</v>
          </cell>
          <cell r="S826" t="str">
            <v>LS</v>
          </cell>
          <cell r="T826" t="str">
            <v>CP</v>
          </cell>
          <cell r="U826">
            <v>0</v>
          </cell>
          <cell r="V826">
            <v>0</v>
          </cell>
          <cell r="W826">
            <v>0</v>
          </cell>
        </row>
        <row r="827">
          <cell r="Q827" t="str">
            <v>LLLSbCP</v>
          </cell>
          <cell r="R827" t="str">
            <v>LL</v>
          </cell>
          <cell r="S827" t="str">
            <v>LSb</v>
          </cell>
          <cell r="T827" t="str">
            <v>CP</v>
          </cell>
          <cell r="U827">
            <v>0</v>
          </cell>
          <cell r="V827">
            <v>0</v>
          </cell>
          <cell r="W827">
            <v>0</v>
          </cell>
        </row>
        <row r="828">
          <cell r="Q828" t="str">
            <v>LLLTCP</v>
          </cell>
          <cell r="R828" t="str">
            <v>LL</v>
          </cell>
          <cell r="S828" t="str">
            <v>LT</v>
          </cell>
          <cell r="T828" t="str">
            <v>CP</v>
          </cell>
          <cell r="U828">
            <v>0</v>
          </cell>
          <cell r="V828">
            <v>0</v>
          </cell>
          <cell r="W828">
            <v>0</v>
          </cell>
        </row>
        <row r="829">
          <cell r="Q829" t="str">
            <v>LLLBGB</v>
          </cell>
          <cell r="R829" t="str">
            <v>LL</v>
          </cell>
          <cell r="S829" t="str">
            <v>LB</v>
          </cell>
          <cell r="T829" t="str">
            <v>GB</v>
          </cell>
          <cell r="U829">
            <v>0</v>
          </cell>
          <cell r="V829">
            <v>0</v>
          </cell>
          <cell r="W829">
            <v>0</v>
          </cell>
        </row>
        <row r="830">
          <cell r="Q830" t="str">
            <v>LLLFGB</v>
          </cell>
          <cell r="R830" t="str">
            <v>LL</v>
          </cell>
          <cell r="S830" t="str">
            <v>LF</v>
          </cell>
          <cell r="T830" t="str">
            <v>GB</v>
          </cell>
          <cell r="U830">
            <v>0</v>
          </cell>
          <cell r="V830">
            <v>0</v>
          </cell>
          <cell r="W830">
            <v>0</v>
          </cell>
        </row>
        <row r="831">
          <cell r="Q831" t="str">
            <v>LLLSGB</v>
          </cell>
          <cell r="R831" t="str">
            <v>LL</v>
          </cell>
          <cell r="S831" t="str">
            <v>LS</v>
          </cell>
          <cell r="T831" t="str">
            <v>GB</v>
          </cell>
          <cell r="U831">
            <v>0</v>
          </cell>
          <cell r="V831">
            <v>0</v>
          </cell>
          <cell r="W831">
            <v>0</v>
          </cell>
        </row>
        <row r="832">
          <cell r="Q832" t="str">
            <v>LLLSbGB</v>
          </cell>
          <cell r="R832" t="str">
            <v>LL</v>
          </cell>
          <cell r="S832" t="str">
            <v>LSb</v>
          </cell>
          <cell r="T832" t="str">
            <v>GB</v>
          </cell>
          <cell r="U832">
            <v>0</v>
          </cell>
          <cell r="V832">
            <v>0</v>
          </cell>
          <cell r="W832">
            <v>0</v>
          </cell>
        </row>
        <row r="833">
          <cell r="Q833" t="str">
            <v>LLLTGB</v>
          </cell>
          <cell r="R833" t="str">
            <v>LL</v>
          </cell>
          <cell r="S833" t="str">
            <v>LT</v>
          </cell>
          <cell r="T833" t="str">
            <v>GB</v>
          </cell>
          <cell r="U833">
            <v>0</v>
          </cell>
          <cell r="V833">
            <v>0</v>
          </cell>
          <cell r="W833">
            <v>0</v>
          </cell>
        </row>
        <row r="834">
          <cell r="Q834" t="str">
            <v>LLLBGM</v>
          </cell>
          <cell r="R834" t="str">
            <v>LL</v>
          </cell>
          <cell r="S834" t="str">
            <v>LB</v>
          </cell>
          <cell r="T834" t="str">
            <v>GM</v>
          </cell>
          <cell r="U834">
            <v>0</v>
          </cell>
          <cell r="V834">
            <v>0</v>
          </cell>
          <cell r="W834">
            <v>0</v>
          </cell>
        </row>
        <row r="835">
          <cell r="Q835" t="str">
            <v>LLLFGM</v>
          </cell>
          <cell r="R835" t="str">
            <v>LL</v>
          </cell>
          <cell r="S835" t="str">
            <v>LF</v>
          </cell>
          <cell r="T835" t="str">
            <v>GM</v>
          </cell>
          <cell r="U835">
            <v>0</v>
          </cell>
          <cell r="V835">
            <v>0</v>
          </cell>
          <cell r="W835">
            <v>0</v>
          </cell>
        </row>
        <row r="836">
          <cell r="Q836" t="str">
            <v>LLLSGM</v>
          </cell>
          <cell r="R836" t="str">
            <v>LL</v>
          </cell>
          <cell r="S836" t="str">
            <v>LS</v>
          </cell>
          <cell r="T836" t="str">
            <v>GM</v>
          </cell>
          <cell r="U836">
            <v>0</v>
          </cell>
          <cell r="V836">
            <v>0</v>
          </cell>
          <cell r="W836">
            <v>0</v>
          </cell>
        </row>
        <row r="837">
          <cell r="Q837" t="str">
            <v>LLLSbGM</v>
          </cell>
          <cell r="R837" t="str">
            <v>LL</v>
          </cell>
          <cell r="S837" t="str">
            <v>LSb</v>
          </cell>
          <cell r="T837" t="str">
            <v>GM</v>
          </cell>
          <cell r="U837">
            <v>0</v>
          </cell>
          <cell r="V837">
            <v>0</v>
          </cell>
          <cell r="W837">
            <v>0</v>
          </cell>
        </row>
        <row r="838">
          <cell r="Q838" t="str">
            <v>LLLTGM</v>
          </cell>
          <cell r="R838" t="str">
            <v>LL</v>
          </cell>
          <cell r="S838" t="str">
            <v>LT</v>
          </cell>
          <cell r="T838" t="str">
            <v>GM</v>
          </cell>
          <cell r="U838">
            <v>0</v>
          </cell>
          <cell r="V838">
            <v>0</v>
          </cell>
          <cell r="W838">
            <v>0</v>
          </cell>
        </row>
        <row r="839">
          <cell r="Q839" t="str">
            <v>LLLBJB</v>
          </cell>
          <cell r="R839" t="str">
            <v>LL</v>
          </cell>
          <cell r="S839" t="str">
            <v>LB</v>
          </cell>
          <cell r="T839" t="str">
            <v>JB</v>
          </cell>
          <cell r="U839">
            <v>0</v>
          </cell>
          <cell r="V839">
            <v>0</v>
          </cell>
          <cell r="W839">
            <v>0</v>
          </cell>
        </row>
        <row r="840">
          <cell r="Q840" t="str">
            <v>LLLFJB</v>
          </cell>
          <cell r="R840" t="str">
            <v>LL</v>
          </cell>
          <cell r="S840" t="str">
            <v>LF</v>
          </cell>
          <cell r="T840" t="str">
            <v>JB</v>
          </cell>
          <cell r="U840">
            <v>0</v>
          </cell>
          <cell r="V840">
            <v>0</v>
          </cell>
          <cell r="W840">
            <v>0</v>
          </cell>
        </row>
        <row r="841">
          <cell r="Q841" t="str">
            <v>LLLSJB</v>
          </cell>
          <cell r="R841" t="str">
            <v>LL</v>
          </cell>
          <cell r="S841" t="str">
            <v>LS</v>
          </cell>
          <cell r="T841" t="str">
            <v>JB</v>
          </cell>
          <cell r="U841">
            <v>0</v>
          </cell>
          <cell r="V841">
            <v>0</v>
          </cell>
          <cell r="W841">
            <v>0</v>
          </cell>
        </row>
        <row r="842">
          <cell r="Q842" t="str">
            <v>LLLSbJB</v>
          </cell>
          <cell r="R842" t="str">
            <v>LL</v>
          </cell>
          <cell r="S842" t="str">
            <v>LSb</v>
          </cell>
          <cell r="T842" t="str">
            <v>JB</v>
          </cell>
          <cell r="U842">
            <v>0</v>
          </cell>
          <cell r="V842">
            <v>0</v>
          </cell>
          <cell r="W842">
            <v>0</v>
          </cell>
        </row>
        <row r="843">
          <cell r="Q843" t="str">
            <v>LLLTJB</v>
          </cell>
          <cell r="R843" t="str">
            <v>LL</v>
          </cell>
          <cell r="S843" t="str">
            <v>LT</v>
          </cell>
          <cell r="T843" t="str">
            <v>JB</v>
          </cell>
          <cell r="U843">
            <v>0</v>
          </cell>
          <cell r="V843">
            <v>0</v>
          </cell>
          <cell r="W843">
            <v>0</v>
          </cell>
        </row>
        <row r="844">
          <cell r="Q844" t="str">
            <v>LLLBJW</v>
          </cell>
          <cell r="R844" t="str">
            <v>LL</v>
          </cell>
          <cell r="S844" t="str">
            <v>LB</v>
          </cell>
          <cell r="T844" t="str">
            <v>JW</v>
          </cell>
          <cell r="U844">
            <v>0</v>
          </cell>
          <cell r="V844">
            <v>0</v>
          </cell>
          <cell r="W844">
            <v>0</v>
          </cell>
        </row>
        <row r="845">
          <cell r="Q845" t="str">
            <v>LLLFJW</v>
          </cell>
          <cell r="R845" t="str">
            <v>LL</v>
          </cell>
          <cell r="S845" t="str">
            <v>LF</v>
          </cell>
          <cell r="T845" t="str">
            <v>JW</v>
          </cell>
          <cell r="U845">
            <v>0</v>
          </cell>
          <cell r="V845">
            <v>0</v>
          </cell>
          <cell r="W845">
            <v>0</v>
          </cell>
        </row>
        <row r="846">
          <cell r="Q846" t="str">
            <v>LLLSJW</v>
          </cell>
          <cell r="R846" t="str">
            <v>LL</v>
          </cell>
          <cell r="S846" t="str">
            <v>LS</v>
          </cell>
          <cell r="T846" t="str">
            <v>JW</v>
          </cell>
          <cell r="U846">
            <v>0</v>
          </cell>
          <cell r="V846">
            <v>0</v>
          </cell>
          <cell r="W846">
            <v>0</v>
          </cell>
        </row>
        <row r="847">
          <cell r="Q847" t="str">
            <v>LLLSbJW</v>
          </cell>
          <cell r="R847" t="str">
            <v>LL</v>
          </cell>
          <cell r="S847" t="str">
            <v>LSb</v>
          </cell>
          <cell r="T847" t="str">
            <v>JW</v>
          </cell>
          <cell r="U847">
            <v>0</v>
          </cell>
          <cell r="V847">
            <v>0</v>
          </cell>
          <cell r="W847">
            <v>0</v>
          </cell>
        </row>
        <row r="848">
          <cell r="Q848" t="str">
            <v>LLLTJW</v>
          </cell>
          <cell r="R848" t="str">
            <v>LL</v>
          </cell>
          <cell r="S848" t="str">
            <v>LT</v>
          </cell>
          <cell r="T848" t="str">
            <v>JW</v>
          </cell>
          <cell r="U848">
            <v>0</v>
          </cell>
          <cell r="V848">
            <v>0</v>
          </cell>
          <cell r="W848">
            <v>0</v>
          </cell>
        </row>
        <row r="849">
          <cell r="Q849" t="str">
            <v>LLLBMC</v>
          </cell>
          <cell r="R849" t="str">
            <v>LL</v>
          </cell>
          <cell r="S849" t="str">
            <v>LB</v>
          </cell>
          <cell r="T849" t="str">
            <v>MC</v>
          </cell>
          <cell r="U849">
            <v>50</v>
          </cell>
          <cell r="V849">
            <v>50</v>
          </cell>
          <cell r="W849">
            <v>100</v>
          </cell>
        </row>
        <row r="850">
          <cell r="Q850" t="str">
            <v>LLLFMC</v>
          </cell>
          <cell r="R850" t="str">
            <v>LL</v>
          </cell>
          <cell r="S850" t="str">
            <v>LF</v>
          </cell>
          <cell r="T850" t="str">
            <v>MC</v>
          </cell>
          <cell r="U850">
            <v>50</v>
          </cell>
          <cell r="V850">
            <v>50</v>
          </cell>
          <cell r="W850">
            <v>75</v>
          </cell>
        </row>
        <row r="851">
          <cell r="Q851" t="str">
            <v>LLLSMC</v>
          </cell>
          <cell r="R851" t="str">
            <v>LL</v>
          </cell>
          <cell r="S851" t="str">
            <v>LS</v>
          </cell>
          <cell r="T851" t="str">
            <v>MC</v>
          </cell>
          <cell r="U851">
            <v>50</v>
          </cell>
          <cell r="V851">
            <v>50</v>
          </cell>
          <cell r="W851">
            <v>50</v>
          </cell>
        </row>
        <row r="852">
          <cell r="Q852" t="str">
            <v>LLLSbMC</v>
          </cell>
          <cell r="R852" t="str">
            <v>LL</v>
          </cell>
          <cell r="S852" t="str">
            <v>LSb</v>
          </cell>
          <cell r="T852" t="str">
            <v>MC</v>
          </cell>
          <cell r="U852">
            <v>50</v>
          </cell>
          <cell r="V852">
            <v>50</v>
          </cell>
          <cell r="W852">
            <v>50</v>
          </cell>
        </row>
        <row r="853">
          <cell r="Q853" t="str">
            <v>LLLTMC</v>
          </cell>
          <cell r="R853" t="str">
            <v>LL</v>
          </cell>
          <cell r="S853" t="str">
            <v>LT</v>
          </cell>
          <cell r="T853" t="str">
            <v>MC</v>
          </cell>
          <cell r="U853">
            <v>50</v>
          </cell>
          <cell r="V853">
            <v>50</v>
          </cell>
          <cell r="W853">
            <v>50</v>
          </cell>
        </row>
        <row r="854">
          <cell r="Q854" t="str">
            <v>LLLBNM</v>
          </cell>
          <cell r="R854" t="str">
            <v>LL</v>
          </cell>
          <cell r="S854" t="str">
            <v>LB</v>
          </cell>
          <cell r="T854" t="str">
            <v>NM</v>
          </cell>
          <cell r="U854">
            <v>0</v>
          </cell>
          <cell r="V854">
            <v>0</v>
          </cell>
          <cell r="W854">
            <v>0</v>
          </cell>
        </row>
        <row r="855">
          <cell r="Q855" t="str">
            <v>LLLFNM</v>
          </cell>
          <cell r="R855" t="str">
            <v>LL</v>
          </cell>
          <cell r="S855" t="str">
            <v>LF</v>
          </cell>
          <cell r="T855" t="str">
            <v>NM</v>
          </cell>
          <cell r="U855">
            <v>0</v>
          </cell>
          <cell r="V855">
            <v>0</v>
          </cell>
          <cell r="W855">
            <v>0</v>
          </cell>
        </row>
        <row r="856">
          <cell r="Q856" t="str">
            <v>LLLSNM</v>
          </cell>
          <cell r="R856" t="str">
            <v>LL</v>
          </cell>
          <cell r="S856" t="str">
            <v>LS</v>
          </cell>
          <cell r="T856" t="str">
            <v>NM</v>
          </cell>
          <cell r="U856">
            <v>0</v>
          </cell>
          <cell r="V856">
            <v>0</v>
          </cell>
          <cell r="W856">
            <v>0</v>
          </cell>
        </row>
        <row r="857">
          <cell r="Q857" t="str">
            <v>LLLSbNM</v>
          </cell>
          <cell r="R857" t="str">
            <v>LL</v>
          </cell>
          <cell r="S857" t="str">
            <v>LSb</v>
          </cell>
          <cell r="T857" t="str">
            <v>NM</v>
          </cell>
          <cell r="U857">
            <v>0</v>
          </cell>
          <cell r="V857">
            <v>0</v>
          </cell>
          <cell r="W857">
            <v>0</v>
          </cell>
        </row>
        <row r="858">
          <cell r="Q858" t="str">
            <v>LLLTNM</v>
          </cell>
          <cell r="R858" t="str">
            <v>LL</v>
          </cell>
          <cell r="S858" t="str">
            <v>LT</v>
          </cell>
          <cell r="T858" t="str">
            <v>NM</v>
          </cell>
          <cell r="U858">
            <v>0</v>
          </cell>
          <cell r="V858">
            <v>0</v>
          </cell>
          <cell r="W858">
            <v>0</v>
          </cell>
        </row>
        <row r="859">
          <cell r="Q859" t="str">
            <v>LLLBNS</v>
          </cell>
          <cell r="R859" t="str">
            <v>LL</v>
          </cell>
          <cell r="S859" t="str">
            <v>LB</v>
          </cell>
          <cell r="T859" t="str">
            <v>NS</v>
          </cell>
          <cell r="U859">
            <v>0</v>
          </cell>
          <cell r="V859">
            <v>0</v>
          </cell>
          <cell r="W859">
            <v>0</v>
          </cell>
        </row>
        <row r="860">
          <cell r="Q860" t="str">
            <v>LLLFNS</v>
          </cell>
          <cell r="R860" t="str">
            <v>LL</v>
          </cell>
          <cell r="S860" t="str">
            <v>LF</v>
          </cell>
          <cell r="T860" t="str">
            <v>NS</v>
          </cell>
          <cell r="U860">
            <v>0</v>
          </cell>
          <cell r="V860">
            <v>0</v>
          </cell>
          <cell r="W860">
            <v>0</v>
          </cell>
        </row>
        <row r="861">
          <cell r="Q861" t="str">
            <v>LLLSNS</v>
          </cell>
          <cell r="R861" t="str">
            <v>LL</v>
          </cell>
          <cell r="S861" t="str">
            <v>LS</v>
          </cell>
          <cell r="T861" t="str">
            <v>NS</v>
          </cell>
          <cell r="U861">
            <v>0</v>
          </cell>
          <cell r="V861">
            <v>0</v>
          </cell>
          <cell r="W861">
            <v>0</v>
          </cell>
        </row>
        <row r="862">
          <cell r="Q862" t="str">
            <v>LLLSbNS</v>
          </cell>
          <cell r="R862" t="str">
            <v>LL</v>
          </cell>
          <cell r="S862" t="str">
            <v>LSb</v>
          </cell>
          <cell r="T862" t="str">
            <v>NS</v>
          </cell>
          <cell r="U862">
            <v>0</v>
          </cell>
          <cell r="V862">
            <v>0</v>
          </cell>
          <cell r="W862">
            <v>0</v>
          </cell>
        </row>
        <row r="863">
          <cell r="Q863" t="str">
            <v>LLLTNS</v>
          </cell>
          <cell r="R863" t="str">
            <v>LL</v>
          </cell>
          <cell r="S863" t="str">
            <v>LT</v>
          </cell>
          <cell r="T863" t="str">
            <v>NS</v>
          </cell>
          <cell r="U863">
            <v>0</v>
          </cell>
          <cell r="V863">
            <v>0</v>
          </cell>
          <cell r="W863">
            <v>0</v>
          </cell>
        </row>
        <row r="864">
          <cell r="Q864" t="str">
            <v>LLLBPO</v>
          </cell>
          <cell r="R864" t="str">
            <v>LL</v>
          </cell>
          <cell r="S864" t="str">
            <v>LB</v>
          </cell>
          <cell r="T864" t="str">
            <v>PO</v>
          </cell>
          <cell r="U864">
            <v>50</v>
          </cell>
          <cell r="V864">
            <v>50</v>
          </cell>
          <cell r="W864">
            <v>100</v>
          </cell>
        </row>
        <row r="865">
          <cell r="Q865" t="str">
            <v>LLLFPO</v>
          </cell>
          <cell r="R865" t="str">
            <v>LL</v>
          </cell>
          <cell r="S865" t="str">
            <v>LF</v>
          </cell>
          <cell r="T865" t="str">
            <v>PO</v>
          </cell>
          <cell r="U865">
            <v>50</v>
          </cell>
          <cell r="V865">
            <v>50</v>
          </cell>
          <cell r="W865">
            <v>75</v>
          </cell>
        </row>
        <row r="866">
          <cell r="Q866" t="str">
            <v>LLLSPO</v>
          </cell>
          <cell r="R866" t="str">
            <v>LL</v>
          </cell>
          <cell r="S866" t="str">
            <v>LS</v>
          </cell>
          <cell r="T866" t="str">
            <v>PO</v>
          </cell>
          <cell r="U866">
            <v>50</v>
          </cell>
          <cell r="V866">
            <v>50</v>
          </cell>
          <cell r="W866">
            <v>50</v>
          </cell>
        </row>
        <row r="867">
          <cell r="Q867" t="str">
            <v>LLLSbPO</v>
          </cell>
          <cell r="R867" t="str">
            <v>LL</v>
          </cell>
          <cell r="S867" t="str">
            <v>LSb</v>
          </cell>
          <cell r="T867" t="str">
            <v>PO</v>
          </cell>
          <cell r="U867">
            <v>50</v>
          </cell>
          <cell r="V867">
            <v>50</v>
          </cell>
          <cell r="W867">
            <v>50</v>
          </cell>
        </row>
        <row r="868">
          <cell r="Q868" t="str">
            <v>LLLTPO</v>
          </cell>
          <cell r="R868" t="str">
            <v>LL</v>
          </cell>
          <cell r="S868" t="str">
            <v>LT</v>
          </cell>
          <cell r="T868" t="str">
            <v>PO</v>
          </cell>
          <cell r="U868">
            <v>50</v>
          </cell>
          <cell r="V868">
            <v>50</v>
          </cell>
          <cell r="W868">
            <v>50</v>
          </cell>
        </row>
        <row r="869">
          <cell r="Q869" t="str">
            <v>LLLBRP</v>
          </cell>
          <cell r="R869" t="str">
            <v>LL</v>
          </cell>
          <cell r="S869" t="str">
            <v>LB</v>
          </cell>
          <cell r="T869" t="str">
            <v>RP</v>
          </cell>
          <cell r="U869">
            <v>0</v>
          </cell>
          <cell r="V869">
            <v>0</v>
          </cell>
          <cell r="W869">
            <v>0</v>
          </cell>
        </row>
        <row r="870">
          <cell r="Q870" t="str">
            <v>LLLFRP</v>
          </cell>
          <cell r="R870" t="str">
            <v>LL</v>
          </cell>
          <cell r="S870" t="str">
            <v>LF</v>
          </cell>
          <cell r="T870" t="str">
            <v>RP</v>
          </cell>
          <cell r="U870">
            <v>0</v>
          </cell>
          <cell r="V870">
            <v>0</v>
          </cell>
          <cell r="W870">
            <v>0</v>
          </cell>
        </row>
        <row r="871">
          <cell r="Q871" t="str">
            <v>LLLSRP</v>
          </cell>
          <cell r="R871" t="str">
            <v>LL</v>
          </cell>
          <cell r="S871" t="str">
            <v>LS</v>
          </cell>
          <cell r="T871" t="str">
            <v>RP</v>
          </cell>
          <cell r="U871">
            <v>0</v>
          </cell>
          <cell r="V871">
            <v>0</v>
          </cell>
          <cell r="W871">
            <v>0</v>
          </cell>
        </row>
        <row r="872">
          <cell r="Q872" t="str">
            <v>LLLSbRP</v>
          </cell>
          <cell r="R872" t="str">
            <v>LL</v>
          </cell>
          <cell r="S872" t="str">
            <v>LSb</v>
          </cell>
          <cell r="T872" t="str">
            <v>RP</v>
          </cell>
          <cell r="U872">
            <v>0</v>
          </cell>
          <cell r="V872">
            <v>0</v>
          </cell>
          <cell r="W872">
            <v>0</v>
          </cell>
        </row>
        <row r="873">
          <cell r="Q873" t="str">
            <v>LLLTRP</v>
          </cell>
          <cell r="R873" t="str">
            <v>LL</v>
          </cell>
          <cell r="S873" t="str">
            <v>LT</v>
          </cell>
          <cell r="T873" t="str">
            <v>RP</v>
          </cell>
          <cell r="U873">
            <v>0</v>
          </cell>
          <cell r="V873">
            <v>0</v>
          </cell>
          <cell r="W873">
            <v>0</v>
          </cell>
        </row>
        <row r="874">
          <cell r="Q874" t="str">
            <v>LLLBSO</v>
          </cell>
          <cell r="R874" t="str">
            <v>LL</v>
          </cell>
          <cell r="S874" t="str">
            <v>LB</v>
          </cell>
          <cell r="T874" t="str">
            <v>SO</v>
          </cell>
          <cell r="U874">
            <v>0</v>
          </cell>
          <cell r="V874">
            <v>0</v>
          </cell>
          <cell r="W874">
            <v>0</v>
          </cell>
        </row>
        <row r="875">
          <cell r="Q875" t="str">
            <v>LLLFSO</v>
          </cell>
          <cell r="R875" t="str">
            <v>LL</v>
          </cell>
          <cell r="S875" t="str">
            <v>LF</v>
          </cell>
          <cell r="T875" t="str">
            <v>SO</v>
          </cell>
          <cell r="U875">
            <v>0</v>
          </cell>
          <cell r="V875">
            <v>0</v>
          </cell>
          <cell r="W875">
            <v>0</v>
          </cell>
        </row>
        <row r="876">
          <cell r="Q876" t="str">
            <v>LLLSSO</v>
          </cell>
          <cell r="R876" t="str">
            <v>LL</v>
          </cell>
          <cell r="S876" t="str">
            <v>LS</v>
          </cell>
          <cell r="T876" t="str">
            <v>SO</v>
          </cell>
          <cell r="U876">
            <v>0</v>
          </cell>
          <cell r="V876">
            <v>0</v>
          </cell>
          <cell r="W876">
            <v>0</v>
          </cell>
        </row>
        <row r="877">
          <cell r="Q877" t="str">
            <v>LLLSbSO</v>
          </cell>
          <cell r="R877" t="str">
            <v>LL</v>
          </cell>
          <cell r="S877" t="str">
            <v>LSb</v>
          </cell>
          <cell r="T877" t="str">
            <v>SO</v>
          </cell>
          <cell r="U877">
            <v>0</v>
          </cell>
          <cell r="V877">
            <v>0</v>
          </cell>
          <cell r="W877">
            <v>0</v>
          </cell>
        </row>
        <row r="878">
          <cell r="Q878" t="str">
            <v>LLLTSO</v>
          </cell>
          <cell r="R878" t="str">
            <v>LL</v>
          </cell>
          <cell r="S878" t="str">
            <v>LT</v>
          </cell>
          <cell r="T878" t="str">
            <v>SO</v>
          </cell>
          <cell r="U878">
            <v>0</v>
          </cell>
          <cell r="V878">
            <v>0</v>
          </cell>
          <cell r="W878">
            <v>0</v>
          </cell>
        </row>
        <row r="879">
          <cell r="Q879" t="str">
            <v>LLLBSP</v>
          </cell>
          <cell r="R879" t="str">
            <v>LL</v>
          </cell>
          <cell r="S879" t="str">
            <v>LB</v>
          </cell>
          <cell r="T879" t="str">
            <v>SP</v>
          </cell>
          <cell r="U879">
            <v>0</v>
          </cell>
          <cell r="V879">
            <v>0</v>
          </cell>
          <cell r="W879">
            <v>0</v>
          </cell>
        </row>
        <row r="880">
          <cell r="Q880" t="str">
            <v>LLLFSP</v>
          </cell>
          <cell r="R880" t="str">
            <v>LL</v>
          </cell>
          <cell r="S880" t="str">
            <v>LF</v>
          </cell>
          <cell r="T880" t="str">
            <v>SP</v>
          </cell>
          <cell r="U880">
            <v>0</v>
          </cell>
          <cell r="V880">
            <v>0</v>
          </cell>
          <cell r="W880">
            <v>0</v>
          </cell>
        </row>
        <row r="881">
          <cell r="Q881" t="str">
            <v>LLLSSP</v>
          </cell>
          <cell r="R881" t="str">
            <v>LL</v>
          </cell>
          <cell r="S881" t="str">
            <v>LS</v>
          </cell>
          <cell r="T881" t="str">
            <v>SP</v>
          </cell>
          <cell r="U881">
            <v>0</v>
          </cell>
          <cell r="V881">
            <v>0</v>
          </cell>
          <cell r="W881">
            <v>0</v>
          </cell>
        </row>
        <row r="882">
          <cell r="Q882" t="str">
            <v>LLLSbSP</v>
          </cell>
          <cell r="R882" t="str">
            <v>LL</v>
          </cell>
          <cell r="S882" t="str">
            <v>LSb</v>
          </cell>
          <cell r="T882" t="str">
            <v>SP</v>
          </cell>
          <cell r="U882">
            <v>0</v>
          </cell>
          <cell r="V882">
            <v>0</v>
          </cell>
          <cell r="W882">
            <v>0</v>
          </cell>
        </row>
        <row r="883">
          <cell r="Q883" t="str">
            <v>LLLTSP</v>
          </cell>
          <cell r="R883" t="str">
            <v>LL</v>
          </cell>
          <cell r="S883" t="str">
            <v>LT</v>
          </cell>
          <cell r="T883" t="str">
            <v>SP</v>
          </cell>
          <cell r="U883">
            <v>0</v>
          </cell>
          <cell r="V883">
            <v>0</v>
          </cell>
          <cell r="W883">
            <v>0</v>
          </cell>
        </row>
        <row r="884">
          <cell r="Q884" t="str">
            <v>LLLBT5</v>
          </cell>
          <cell r="R884" t="str">
            <v>LL</v>
          </cell>
          <cell r="S884" t="str">
            <v>LB</v>
          </cell>
          <cell r="T884" t="str">
            <v>T5</v>
          </cell>
          <cell r="U884">
            <v>0</v>
          </cell>
          <cell r="V884">
            <v>0</v>
          </cell>
          <cell r="W884">
            <v>0</v>
          </cell>
        </row>
        <row r="885">
          <cell r="Q885" t="str">
            <v>LLLFT5</v>
          </cell>
          <cell r="R885" t="str">
            <v>LL</v>
          </cell>
          <cell r="S885" t="str">
            <v>LF</v>
          </cell>
          <cell r="T885" t="str">
            <v>T5</v>
          </cell>
          <cell r="U885">
            <v>0</v>
          </cell>
          <cell r="V885">
            <v>0</v>
          </cell>
          <cell r="W885">
            <v>0</v>
          </cell>
        </row>
        <row r="886">
          <cell r="Q886" t="str">
            <v>LLLST5</v>
          </cell>
          <cell r="R886" t="str">
            <v>LL</v>
          </cell>
          <cell r="S886" t="str">
            <v>LS</v>
          </cell>
          <cell r="T886" t="str">
            <v>T5</v>
          </cell>
          <cell r="U886">
            <v>0</v>
          </cell>
          <cell r="V886">
            <v>0</v>
          </cell>
          <cell r="W886">
            <v>0</v>
          </cell>
        </row>
        <row r="887">
          <cell r="Q887" t="str">
            <v>LLLSbT5</v>
          </cell>
          <cell r="R887" t="str">
            <v>LL</v>
          </cell>
          <cell r="S887" t="str">
            <v>LSb</v>
          </cell>
          <cell r="T887" t="str">
            <v>T5</v>
          </cell>
          <cell r="U887">
            <v>0</v>
          </cell>
          <cell r="V887">
            <v>0</v>
          </cell>
          <cell r="W887">
            <v>0</v>
          </cell>
        </row>
        <row r="888">
          <cell r="Q888" t="str">
            <v>LLLTT5</v>
          </cell>
          <cell r="R888" t="str">
            <v>LL</v>
          </cell>
          <cell r="S888" t="str">
            <v>LT</v>
          </cell>
          <cell r="T888" t="str">
            <v>T5</v>
          </cell>
          <cell r="U888">
            <v>0</v>
          </cell>
          <cell r="V888">
            <v>0</v>
          </cell>
          <cell r="W888">
            <v>0</v>
          </cell>
        </row>
        <row r="889">
          <cell r="Q889" t="str">
            <v>LLLBT8</v>
          </cell>
          <cell r="R889" t="str">
            <v>LL</v>
          </cell>
          <cell r="S889" t="str">
            <v>LB</v>
          </cell>
          <cell r="T889" t="str">
            <v>T8</v>
          </cell>
          <cell r="U889">
            <v>0</v>
          </cell>
          <cell r="V889">
            <v>0</v>
          </cell>
          <cell r="W889">
            <v>0</v>
          </cell>
        </row>
        <row r="890">
          <cell r="Q890" t="str">
            <v>LLLFT8</v>
          </cell>
          <cell r="R890" t="str">
            <v>LL</v>
          </cell>
          <cell r="S890" t="str">
            <v>LF</v>
          </cell>
          <cell r="T890" t="str">
            <v>T8</v>
          </cell>
          <cell r="U890">
            <v>0</v>
          </cell>
          <cell r="V890">
            <v>0</v>
          </cell>
          <cell r="W890">
            <v>0</v>
          </cell>
        </row>
        <row r="891">
          <cell r="Q891" t="str">
            <v>LLLST8</v>
          </cell>
          <cell r="R891" t="str">
            <v>LL</v>
          </cell>
          <cell r="S891" t="str">
            <v>LS</v>
          </cell>
          <cell r="T891" t="str">
            <v>T8</v>
          </cell>
          <cell r="U891">
            <v>0</v>
          </cell>
          <cell r="V891">
            <v>0</v>
          </cell>
          <cell r="W891">
            <v>0</v>
          </cell>
        </row>
        <row r="892">
          <cell r="Q892" t="str">
            <v>LLLSbT8</v>
          </cell>
          <cell r="R892" t="str">
            <v>LL</v>
          </cell>
          <cell r="S892" t="str">
            <v>LSb</v>
          </cell>
          <cell r="T892" t="str">
            <v>T8</v>
          </cell>
          <cell r="U892">
            <v>0</v>
          </cell>
          <cell r="V892">
            <v>0</v>
          </cell>
          <cell r="W892">
            <v>0</v>
          </cell>
        </row>
        <row r="893">
          <cell r="Q893" t="str">
            <v>LLLTT8</v>
          </cell>
          <cell r="R893" t="str">
            <v>LL</v>
          </cell>
          <cell r="S893" t="str">
            <v>LT</v>
          </cell>
          <cell r="T893" t="str">
            <v>T8</v>
          </cell>
          <cell r="U893">
            <v>0</v>
          </cell>
          <cell r="V893">
            <v>0</v>
          </cell>
          <cell r="W893">
            <v>0</v>
          </cell>
        </row>
        <row r="894">
          <cell r="Q894" t="str">
            <v>LLLBT9</v>
          </cell>
          <cell r="R894" t="str">
            <v>LL</v>
          </cell>
          <cell r="S894" t="str">
            <v>LB</v>
          </cell>
          <cell r="T894" t="str">
            <v>T9</v>
          </cell>
          <cell r="U894">
            <v>0</v>
          </cell>
          <cell r="V894">
            <v>0</v>
          </cell>
          <cell r="W894">
            <v>0</v>
          </cell>
        </row>
        <row r="895">
          <cell r="Q895" t="str">
            <v>LLLFT9</v>
          </cell>
          <cell r="R895" t="str">
            <v>LL</v>
          </cell>
          <cell r="S895" t="str">
            <v>LF</v>
          </cell>
          <cell r="T895" t="str">
            <v>T9</v>
          </cell>
          <cell r="U895">
            <v>0</v>
          </cell>
          <cell r="V895">
            <v>0</v>
          </cell>
          <cell r="W895">
            <v>0</v>
          </cell>
        </row>
        <row r="896">
          <cell r="Q896" t="str">
            <v>LLLST9</v>
          </cell>
          <cell r="R896" t="str">
            <v>LL</v>
          </cell>
          <cell r="S896" t="str">
            <v>LS</v>
          </cell>
          <cell r="T896" t="str">
            <v>T9</v>
          </cell>
          <cell r="U896">
            <v>0</v>
          </cell>
          <cell r="V896">
            <v>0</v>
          </cell>
          <cell r="W896">
            <v>0</v>
          </cell>
        </row>
        <row r="897">
          <cell r="Q897" t="str">
            <v>LLLSbT9</v>
          </cell>
          <cell r="R897" t="str">
            <v>LL</v>
          </cell>
          <cell r="S897" t="str">
            <v>LSb</v>
          </cell>
          <cell r="T897" t="str">
            <v>T9</v>
          </cell>
          <cell r="U897">
            <v>0</v>
          </cell>
          <cell r="V897">
            <v>0</v>
          </cell>
          <cell r="W897">
            <v>0</v>
          </cell>
        </row>
        <row r="898">
          <cell r="Q898" t="str">
            <v>LLLTT9</v>
          </cell>
          <cell r="R898" t="str">
            <v>LL</v>
          </cell>
          <cell r="S898" t="str">
            <v>LT</v>
          </cell>
          <cell r="T898" t="str">
            <v>T9</v>
          </cell>
          <cell r="U898">
            <v>0</v>
          </cell>
          <cell r="V898">
            <v>0</v>
          </cell>
          <cell r="W898">
            <v>0</v>
          </cell>
        </row>
        <row r="899">
          <cell r="Q899" t="str">
            <v>LLLBTQ</v>
          </cell>
          <cell r="R899" t="str">
            <v>LL</v>
          </cell>
          <cell r="S899" t="str">
            <v>LB</v>
          </cell>
          <cell r="T899" t="str">
            <v>TQ</v>
          </cell>
          <cell r="U899">
            <v>0</v>
          </cell>
          <cell r="V899">
            <v>0</v>
          </cell>
          <cell r="W899">
            <v>0</v>
          </cell>
        </row>
        <row r="900">
          <cell r="Q900" t="str">
            <v>LLLFTQ</v>
          </cell>
          <cell r="R900" t="str">
            <v>LL</v>
          </cell>
          <cell r="S900" t="str">
            <v>LF</v>
          </cell>
          <cell r="T900" t="str">
            <v>TQ</v>
          </cell>
          <cell r="U900">
            <v>0</v>
          </cell>
          <cell r="V900">
            <v>0</v>
          </cell>
          <cell r="W900">
            <v>0</v>
          </cell>
        </row>
        <row r="901">
          <cell r="Q901" t="str">
            <v>LLLSTQ</v>
          </cell>
          <cell r="R901" t="str">
            <v>LL</v>
          </cell>
          <cell r="S901" t="str">
            <v>LS</v>
          </cell>
          <cell r="T901" t="str">
            <v>TQ</v>
          </cell>
          <cell r="U901">
            <v>0</v>
          </cell>
          <cell r="V901">
            <v>0</v>
          </cell>
          <cell r="W901">
            <v>0</v>
          </cell>
        </row>
        <row r="902">
          <cell r="Q902" t="str">
            <v>LLLSbTQ</v>
          </cell>
          <cell r="R902" t="str">
            <v>LL</v>
          </cell>
          <cell r="S902" t="str">
            <v>LSb</v>
          </cell>
          <cell r="T902" t="str">
            <v>TQ</v>
          </cell>
          <cell r="U902">
            <v>0</v>
          </cell>
          <cell r="V902">
            <v>0</v>
          </cell>
          <cell r="W902">
            <v>0</v>
          </cell>
        </row>
        <row r="903">
          <cell r="Q903" t="str">
            <v>LLLTTQ</v>
          </cell>
          <cell r="R903" t="str">
            <v>LL</v>
          </cell>
          <cell r="S903" t="str">
            <v>LT</v>
          </cell>
          <cell r="T903" t="str">
            <v>TQ</v>
          </cell>
          <cell r="U903">
            <v>0</v>
          </cell>
          <cell r="V903">
            <v>0</v>
          </cell>
          <cell r="W903">
            <v>0</v>
          </cell>
        </row>
        <row r="904">
          <cell r="Q904" t="str">
            <v>LMLB06</v>
          </cell>
          <cell r="R904" t="str">
            <v>LM</v>
          </cell>
          <cell r="S904" t="str">
            <v>LB</v>
          </cell>
          <cell r="T904" t="str">
            <v>06</v>
          </cell>
          <cell r="U904">
            <v>0</v>
          </cell>
          <cell r="V904">
            <v>0</v>
          </cell>
          <cell r="W904">
            <v>0</v>
          </cell>
        </row>
        <row r="905">
          <cell r="Q905" t="str">
            <v>LMLF06</v>
          </cell>
          <cell r="R905" t="str">
            <v>LM</v>
          </cell>
          <cell r="S905" t="str">
            <v>LF</v>
          </cell>
          <cell r="T905" t="str">
            <v>06</v>
          </cell>
          <cell r="U905">
            <v>0</v>
          </cell>
          <cell r="V905">
            <v>0</v>
          </cell>
          <cell r="W905">
            <v>0</v>
          </cell>
        </row>
        <row r="906">
          <cell r="Q906" t="str">
            <v>LMLS06</v>
          </cell>
          <cell r="R906" t="str">
            <v>LM</v>
          </cell>
          <cell r="S906" t="str">
            <v>LS</v>
          </cell>
          <cell r="T906" t="str">
            <v>06</v>
          </cell>
          <cell r="U906">
            <v>0</v>
          </cell>
          <cell r="V906">
            <v>0</v>
          </cell>
          <cell r="W906">
            <v>0</v>
          </cell>
        </row>
        <row r="907">
          <cell r="Q907" t="str">
            <v>LMLSb06</v>
          </cell>
          <cell r="R907" t="str">
            <v>LM</v>
          </cell>
          <cell r="S907" t="str">
            <v>LSb</v>
          </cell>
          <cell r="T907" t="str">
            <v>06</v>
          </cell>
          <cell r="U907">
            <v>0</v>
          </cell>
          <cell r="V907">
            <v>0</v>
          </cell>
          <cell r="W907">
            <v>0</v>
          </cell>
        </row>
        <row r="908">
          <cell r="Q908" t="str">
            <v>LMLT06</v>
          </cell>
          <cell r="R908" t="str">
            <v>LM</v>
          </cell>
          <cell r="S908" t="str">
            <v>LT</v>
          </cell>
          <cell r="T908" t="str">
            <v>06</v>
          </cell>
          <cell r="U908">
            <v>0</v>
          </cell>
          <cell r="V908">
            <v>0</v>
          </cell>
          <cell r="W908">
            <v>0</v>
          </cell>
        </row>
        <row r="909">
          <cell r="Q909" t="str">
            <v>LMLB26</v>
          </cell>
          <cell r="R909" t="str">
            <v>LM</v>
          </cell>
          <cell r="S909" t="str">
            <v>LB</v>
          </cell>
          <cell r="T909">
            <v>26</v>
          </cell>
          <cell r="U909">
            <v>0</v>
          </cell>
          <cell r="V909">
            <v>0</v>
          </cell>
          <cell r="W909">
            <v>0</v>
          </cell>
        </row>
        <row r="910">
          <cell r="Q910" t="str">
            <v>LMLF26</v>
          </cell>
          <cell r="R910" t="str">
            <v>LM</v>
          </cell>
          <cell r="S910" t="str">
            <v>LF</v>
          </cell>
          <cell r="T910">
            <v>26</v>
          </cell>
          <cell r="U910">
            <v>0</v>
          </cell>
          <cell r="V910">
            <v>0</v>
          </cell>
          <cell r="W910">
            <v>0</v>
          </cell>
        </row>
        <row r="911">
          <cell r="Q911" t="str">
            <v>LMLS26</v>
          </cell>
          <cell r="R911" t="str">
            <v>LM</v>
          </cell>
          <cell r="S911" t="str">
            <v>LS</v>
          </cell>
          <cell r="T911">
            <v>26</v>
          </cell>
          <cell r="U911">
            <v>0</v>
          </cell>
          <cell r="V911">
            <v>0</v>
          </cell>
          <cell r="W911">
            <v>0</v>
          </cell>
        </row>
        <row r="912">
          <cell r="Q912" t="str">
            <v>LMLSb26</v>
          </cell>
          <cell r="R912" t="str">
            <v>LM</v>
          </cell>
          <cell r="S912" t="str">
            <v>LSb</v>
          </cell>
          <cell r="T912">
            <v>26</v>
          </cell>
          <cell r="U912">
            <v>0</v>
          </cell>
          <cell r="V912">
            <v>0</v>
          </cell>
          <cell r="W912">
            <v>0</v>
          </cell>
        </row>
        <row r="913">
          <cell r="Q913" t="str">
            <v>LMLT26</v>
          </cell>
          <cell r="R913" t="str">
            <v>LM</v>
          </cell>
          <cell r="S913" t="str">
            <v>LT</v>
          </cell>
          <cell r="T913">
            <v>26</v>
          </cell>
          <cell r="U913">
            <v>0</v>
          </cell>
          <cell r="V913">
            <v>0</v>
          </cell>
          <cell r="W913">
            <v>0</v>
          </cell>
        </row>
        <row r="914">
          <cell r="Q914" t="str">
            <v>LMLB27</v>
          </cell>
          <cell r="R914" t="str">
            <v>LM</v>
          </cell>
          <cell r="S914" t="str">
            <v>LB</v>
          </cell>
          <cell r="T914">
            <v>27</v>
          </cell>
          <cell r="U914">
            <v>0</v>
          </cell>
          <cell r="V914">
            <v>0</v>
          </cell>
          <cell r="W914">
            <v>0</v>
          </cell>
        </row>
        <row r="915">
          <cell r="Q915" t="str">
            <v>LMLF27</v>
          </cell>
          <cell r="R915" t="str">
            <v>LM</v>
          </cell>
          <cell r="S915" t="str">
            <v>LF</v>
          </cell>
          <cell r="T915">
            <v>27</v>
          </cell>
          <cell r="U915">
            <v>0</v>
          </cell>
          <cell r="V915">
            <v>0</v>
          </cell>
          <cell r="W915">
            <v>0</v>
          </cell>
        </row>
        <row r="916">
          <cell r="Q916" t="str">
            <v>LMLS27</v>
          </cell>
          <cell r="R916" t="str">
            <v>LM</v>
          </cell>
          <cell r="S916" t="str">
            <v>LS</v>
          </cell>
          <cell r="T916">
            <v>27</v>
          </cell>
          <cell r="U916">
            <v>0</v>
          </cell>
          <cell r="V916">
            <v>0</v>
          </cell>
          <cell r="W916">
            <v>0</v>
          </cell>
        </row>
        <row r="917">
          <cell r="Q917" t="str">
            <v>LMLSb27</v>
          </cell>
          <cell r="R917" t="str">
            <v>LM</v>
          </cell>
          <cell r="S917" t="str">
            <v>LSb</v>
          </cell>
          <cell r="T917">
            <v>27</v>
          </cell>
          <cell r="U917">
            <v>0</v>
          </cell>
          <cell r="V917">
            <v>0</v>
          </cell>
          <cell r="W917">
            <v>0</v>
          </cell>
        </row>
        <row r="918">
          <cell r="Q918" t="str">
            <v>LMLT27</v>
          </cell>
          <cell r="R918" t="str">
            <v>LM</v>
          </cell>
          <cell r="S918" t="str">
            <v>LT</v>
          </cell>
          <cell r="T918">
            <v>27</v>
          </cell>
          <cell r="U918">
            <v>0</v>
          </cell>
          <cell r="V918">
            <v>0</v>
          </cell>
          <cell r="W918">
            <v>0</v>
          </cell>
        </row>
        <row r="919">
          <cell r="Q919" t="str">
            <v>LMLB32</v>
          </cell>
          <cell r="R919" t="str">
            <v>LM</v>
          </cell>
          <cell r="S919" t="str">
            <v>LB</v>
          </cell>
          <cell r="T919">
            <v>32</v>
          </cell>
          <cell r="U919">
            <v>0</v>
          </cell>
          <cell r="V919">
            <v>0</v>
          </cell>
          <cell r="W919">
            <v>0</v>
          </cell>
        </row>
        <row r="920">
          <cell r="Q920" t="str">
            <v>LMLF32</v>
          </cell>
          <cell r="R920" t="str">
            <v>LM</v>
          </cell>
          <cell r="S920" t="str">
            <v>LF</v>
          </cell>
          <cell r="T920">
            <v>32</v>
          </cell>
          <cell r="U920">
            <v>0</v>
          </cell>
          <cell r="V920">
            <v>0</v>
          </cell>
          <cell r="W920">
            <v>0</v>
          </cell>
        </row>
        <row r="921">
          <cell r="Q921" t="str">
            <v>LMLS32</v>
          </cell>
          <cell r="R921" t="str">
            <v>LM</v>
          </cell>
          <cell r="S921" t="str">
            <v>LS</v>
          </cell>
          <cell r="T921">
            <v>32</v>
          </cell>
          <cell r="U921">
            <v>0</v>
          </cell>
          <cell r="V921">
            <v>0</v>
          </cell>
          <cell r="W921">
            <v>0</v>
          </cell>
        </row>
        <row r="922">
          <cell r="Q922" t="str">
            <v>LMLSb32</v>
          </cell>
          <cell r="R922" t="str">
            <v>LM</v>
          </cell>
          <cell r="S922" t="str">
            <v>LSb</v>
          </cell>
          <cell r="T922">
            <v>32</v>
          </cell>
          <cell r="U922">
            <v>0</v>
          </cell>
          <cell r="V922">
            <v>0</v>
          </cell>
          <cell r="W922">
            <v>0</v>
          </cell>
        </row>
        <row r="923">
          <cell r="Q923" t="str">
            <v>LMLT32</v>
          </cell>
          <cell r="R923" t="str">
            <v>LM</v>
          </cell>
          <cell r="S923" t="str">
            <v>LT</v>
          </cell>
          <cell r="T923">
            <v>32</v>
          </cell>
          <cell r="U923">
            <v>0</v>
          </cell>
          <cell r="V923">
            <v>0</v>
          </cell>
          <cell r="W923">
            <v>0</v>
          </cell>
        </row>
        <row r="924">
          <cell r="Q924" t="str">
            <v>LMLB33</v>
          </cell>
          <cell r="R924" t="str">
            <v>LM</v>
          </cell>
          <cell r="S924" t="str">
            <v>LB</v>
          </cell>
          <cell r="T924">
            <v>33</v>
          </cell>
          <cell r="U924">
            <v>0</v>
          </cell>
          <cell r="V924">
            <v>0</v>
          </cell>
          <cell r="W924">
            <v>0</v>
          </cell>
        </row>
        <row r="925">
          <cell r="Q925" t="str">
            <v>LMLF33</v>
          </cell>
          <cell r="R925" t="str">
            <v>LM</v>
          </cell>
          <cell r="S925" t="str">
            <v>LF</v>
          </cell>
          <cell r="T925">
            <v>33</v>
          </cell>
          <cell r="U925">
            <v>0</v>
          </cell>
          <cell r="V925">
            <v>0</v>
          </cell>
          <cell r="W925">
            <v>0</v>
          </cell>
        </row>
        <row r="926">
          <cell r="Q926" t="str">
            <v>LMLS33</v>
          </cell>
          <cell r="R926" t="str">
            <v>LM</v>
          </cell>
          <cell r="S926" t="str">
            <v>LS</v>
          </cell>
          <cell r="T926">
            <v>33</v>
          </cell>
          <cell r="U926">
            <v>0</v>
          </cell>
          <cell r="V926">
            <v>0</v>
          </cell>
          <cell r="W926">
            <v>0</v>
          </cell>
        </row>
        <row r="927">
          <cell r="Q927" t="str">
            <v>LMLSb33</v>
          </cell>
          <cell r="R927" t="str">
            <v>LM</v>
          </cell>
          <cell r="S927" t="str">
            <v>LSb</v>
          </cell>
          <cell r="T927">
            <v>33</v>
          </cell>
          <cell r="U927">
            <v>0</v>
          </cell>
          <cell r="V927">
            <v>0</v>
          </cell>
          <cell r="W927">
            <v>0</v>
          </cell>
        </row>
        <row r="928">
          <cell r="Q928" t="str">
            <v>LMLT33</v>
          </cell>
          <cell r="R928" t="str">
            <v>LM</v>
          </cell>
          <cell r="S928" t="str">
            <v>LT</v>
          </cell>
          <cell r="T928">
            <v>33</v>
          </cell>
          <cell r="U928">
            <v>0</v>
          </cell>
          <cell r="V928">
            <v>0</v>
          </cell>
          <cell r="W928">
            <v>0</v>
          </cell>
        </row>
        <row r="929">
          <cell r="Q929" t="str">
            <v>LMLB35</v>
          </cell>
          <cell r="R929" t="str">
            <v>LM</v>
          </cell>
          <cell r="S929" t="str">
            <v>LB</v>
          </cell>
          <cell r="T929">
            <v>35</v>
          </cell>
          <cell r="U929">
            <v>0</v>
          </cell>
          <cell r="V929">
            <v>0</v>
          </cell>
          <cell r="W929">
            <v>0</v>
          </cell>
        </row>
        <row r="930">
          <cell r="Q930" t="str">
            <v>LMLF35</v>
          </cell>
          <cell r="R930" t="str">
            <v>LM</v>
          </cell>
          <cell r="S930" t="str">
            <v>LF</v>
          </cell>
          <cell r="T930">
            <v>35</v>
          </cell>
          <cell r="U930">
            <v>0</v>
          </cell>
          <cell r="V930">
            <v>0</v>
          </cell>
          <cell r="W930">
            <v>0</v>
          </cell>
        </row>
        <row r="931">
          <cell r="Q931" t="str">
            <v>LMLS35</v>
          </cell>
          <cell r="R931" t="str">
            <v>LM</v>
          </cell>
          <cell r="S931" t="str">
            <v>LS</v>
          </cell>
          <cell r="T931">
            <v>35</v>
          </cell>
          <cell r="U931">
            <v>0</v>
          </cell>
          <cell r="V931">
            <v>0</v>
          </cell>
          <cell r="W931">
            <v>0</v>
          </cell>
        </row>
        <row r="932">
          <cell r="Q932" t="str">
            <v>LMLSb35</v>
          </cell>
          <cell r="R932" t="str">
            <v>LM</v>
          </cell>
          <cell r="S932" t="str">
            <v>LSb</v>
          </cell>
          <cell r="T932">
            <v>35</v>
          </cell>
          <cell r="U932">
            <v>0</v>
          </cell>
          <cell r="V932">
            <v>0</v>
          </cell>
          <cell r="W932">
            <v>0</v>
          </cell>
        </row>
        <row r="933">
          <cell r="Q933" t="str">
            <v>LMLT35</v>
          </cell>
          <cell r="R933" t="str">
            <v>LM</v>
          </cell>
          <cell r="S933" t="str">
            <v>LT</v>
          </cell>
          <cell r="T933">
            <v>35</v>
          </cell>
          <cell r="U933">
            <v>0</v>
          </cell>
          <cell r="V933">
            <v>0</v>
          </cell>
          <cell r="W933">
            <v>0</v>
          </cell>
        </row>
        <row r="934">
          <cell r="Q934" t="str">
            <v>LMLB36</v>
          </cell>
          <cell r="R934" t="str">
            <v>LM</v>
          </cell>
          <cell r="S934" t="str">
            <v>LB</v>
          </cell>
          <cell r="T934">
            <v>36</v>
          </cell>
          <cell r="U934">
            <v>0</v>
          </cell>
          <cell r="V934">
            <v>0</v>
          </cell>
          <cell r="W934">
            <v>0</v>
          </cell>
        </row>
        <row r="935">
          <cell r="Q935" t="str">
            <v>LMLF36</v>
          </cell>
          <cell r="R935" t="str">
            <v>LM</v>
          </cell>
          <cell r="S935" t="str">
            <v>LF</v>
          </cell>
          <cell r="T935">
            <v>36</v>
          </cell>
          <cell r="U935">
            <v>0</v>
          </cell>
          <cell r="V935">
            <v>0</v>
          </cell>
          <cell r="W935">
            <v>0</v>
          </cell>
        </row>
        <row r="936">
          <cell r="Q936" t="str">
            <v>LMLS36</v>
          </cell>
          <cell r="R936" t="str">
            <v>LM</v>
          </cell>
          <cell r="S936" t="str">
            <v>LS</v>
          </cell>
          <cell r="T936">
            <v>36</v>
          </cell>
          <cell r="U936">
            <v>0</v>
          </cell>
          <cell r="V936">
            <v>0</v>
          </cell>
          <cell r="W936">
            <v>0</v>
          </cell>
        </row>
        <row r="937">
          <cell r="Q937" t="str">
            <v>LMLSb36</v>
          </cell>
          <cell r="R937" t="str">
            <v>LM</v>
          </cell>
          <cell r="S937" t="str">
            <v>LSb</v>
          </cell>
          <cell r="T937">
            <v>36</v>
          </cell>
          <cell r="U937">
            <v>0</v>
          </cell>
          <cell r="V937">
            <v>0</v>
          </cell>
          <cell r="W937">
            <v>0</v>
          </cell>
        </row>
        <row r="938">
          <cell r="Q938" t="str">
            <v>LMLT36</v>
          </cell>
          <cell r="R938" t="str">
            <v>LM</v>
          </cell>
          <cell r="S938" t="str">
            <v>LT</v>
          </cell>
          <cell r="T938">
            <v>36</v>
          </cell>
          <cell r="U938">
            <v>0</v>
          </cell>
          <cell r="V938">
            <v>0</v>
          </cell>
          <cell r="W938">
            <v>0</v>
          </cell>
        </row>
        <row r="939">
          <cell r="Q939" t="str">
            <v>LMLB37</v>
          </cell>
          <cell r="R939" t="str">
            <v>LM</v>
          </cell>
          <cell r="S939" t="str">
            <v>LB</v>
          </cell>
          <cell r="T939">
            <v>37</v>
          </cell>
          <cell r="U939">
            <v>0</v>
          </cell>
          <cell r="V939">
            <v>0</v>
          </cell>
          <cell r="W939">
            <v>0</v>
          </cell>
        </row>
        <row r="940">
          <cell r="Q940" t="str">
            <v>LMLF37</v>
          </cell>
          <cell r="R940" t="str">
            <v>LM</v>
          </cell>
          <cell r="S940" t="str">
            <v>LF</v>
          </cell>
          <cell r="T940">
            <v>37</v>
          </cell>
          <cell r="U940">
            <v>0</v>
          </cell>
          <cell r="V940">
            <v>0</v>
          </cell>
          <cell r="W940">
            <v>0</v>
          </cell>
        </row>
        <row r="941">
          <cell r="Q941" t="str">
            <v>LMLS37</v>
          </cell>
          <cell r="R941" t="str">
            <v>LM</v>
          </cell>
          <cell r="S941" t="str">
            <v>LS</v>
          </cell>
          <cell r="T941">
            <v>37</v>
          </cell>
          <cell r="U941">
            <v>0</v>
          </cell>
          <cell r="V941">
            <v>0</v>
          </cell>
          <cell r="W941">
            <v>0</v>
          </cell>
        </row>
        <row r="942">
          <cell r="Q942" t="str">
            <v>LMLSb37</v>
          </cell>
          <cell r="R942" t="str">
            <v>LM</v>
          </cell>
          <cell r="S942" t="str">
            <v>LSb</v>
          </cell>
          <cell r="T942">
            <v>37</v>
          </cell>
          <cell r="U942">
            <v>0</v>
          </cell>
          <cell r="V942">
            <v>0</v>
          </cell>
          <cell r="W942">
            <v>0</v>
          </cell>
        </row>
        <row r="943">
          <cell r="Q943" t="str">
            <v>LMLT37</v>
          </cell>
          <cell r="R943" t="str">
            <v>LM</v>
          </cell>
          <cell r="S943" t="str">
            <v>LT</v>
          </cell>
          <cell r="T943">
            <v>37</v>
          </cell>
          <cell r="U943">
            <v>0</v>
          </cell>
          <cell r="V943">
            <v>0</v>
          </cell>
          <cell r="W943">
            <v>0</v>
          </cell>
        </row>
        <row r="944">
          <cell r="Q944" t="str">
            <v>LMLB45</v>
          </cell>
          <cell r="R944" t="str">
            <v>LM</v>
          </cell>
          <cell r="S944" t="str">
            <v>LB</v>
          </cell>
          <cell r="T944">
            <v>45</v>
          </cell>
          <cell r="U944">
            <v>0</v>
          </cell>
          <cell r="V944">
            <v>0</v>
          </cell>
          <cell r="W944">
            <v>0</v>
          </cell>
        </row>
        <row r="945">
          <cell r="Q945" t="str">
            <v>LMLF45</v>
          </cell>
          <cell r="R945" t="str">
            <v>LM</v>
          </cell>
          <cell r="S945" t="str">
            <v>LF</v>
          </cell>
          <cell r="T945">
            <v>45</v>
          </cell>
          <cell r="U945">
            <v>0</v>
          </cell>
          <cell r="V945">
            <v>0</v>
          </cell>
          <cell r="W945">
            <v>0</v>
          </cell>
        </row>
        <row r="946">
          <cell r="Q946" t="str">
            <v>LMLS45</v>
          </cell>
          <cell r="R946" t="str">
            <v>LM</v>
          </cell>
          <cell r="S946" t="str">
            <v>LS</v>
          </cell>
          <cell r="T946">
            <v>45</v>
          </cell>
          <cell r="U946">
            <v>0</v>
          </cell>
          <cell r="V946">
            <v>0</v>
          </cell>
          <cell r="W946">
            <v>0</v>
          </cell>
        </row>
        <row r="947">
          <cell r="Q947" t="str">
            <v>LMLSb45</v>
          </cell>
          <cell r="R947" t="str">
            <v>LM</v>
          </cell>
          <cell r="S947" t="str">
            <v>LSb</v>
          </cell>
          <cell r="T947">
            <v>45</v>
          </cell>
          <cell r="U947">
            <v>0</v>
          </cell>
          <cell r="V947">
            <v>0</v>
          </cell>
          <cell r="W947">
            <v>0</v>
          </cell>
        </row>
        <row r="948">
          <cell r="Q948" t="str">
            <v>LMLT45</v>
          </cell>
          <cell r="R948" t="str">
            <v>LM</v>
          </cell>
          <cell r="S948" t="str">
            <v>LT</v>
          </cell>
          <cell r="T948">
            <v>45</v>
          </cell>
          <cell r="U948">
            <v>0</v>
          </cell>
          <cell r="V948">
            <v>0</v>
          </cell>
          <cell r="W948">
            <v>0</v>
          </cell>
        </row>
        <row r="949">
          <cell r="Q949" t="str">
            <v>LMLB46</v>
          </cell>
          <cell r="R949" t="str">
            <v>LM</v>
          </cell>
          <cell r="S949" t="str">
            <v>LB</v>
          </cell>
          <cell r="T949">
            <v>46</v>
          </cell>
          <cell r="U949">
            <v>0</v>
          </cell>
          <cell r="V949">
            <v>0</v>
          </cell>
          <cell r="W949">
            <v>0</v>
          </cell>
        </row>
        <row r="950">
          <cell r="Q950" t="str">
            <v>LMLF46</v>
          </cell>
          <cell r="R950" t="str">
            <v>LM</v>
          </cell>
          <cell r="S950" t="str">
            <v>LF</v>
          </cell>
          <cell r="T950">
            <v>46</v>
          </cell>
          <cell r="U950">
            <v>0</v>
          </cell>
          <cell r="V950">
            <v>0</v>
          </cell>
          <cell r="W950">
            <v>0</v>
          </cell>
        </row>
        <row r="951">
          <cell r="Q951" t="str">
            <v>LMLS46</v>
          </cell>
          <cell r="R951" t="str">
            <v>LM</v>
          </cell>
          <cell r="S951" t="str">
            <v>LS</v>
          </cell>
          <cell r="T951">
            <v>46</v>
          </cell>
          <cell r="U951">
            <v>0</v>
          </cell>
          <cell r="V951">
            <v>0</v>
          </cell>
          <cell r="W951">
            <v>0</v>
          </cell>
        </row>
        <row r="952">
          <cell r="Q952" t="str">
            <v>LMLSb46</v>
          </cell>
          <cell r="R952" t="str">
            <v>LM</v>
          </cell>
          <cell r="S952" t="str">
            <v>LSb</v>
          </cell>
          <cell r="T952">
            <v>46</v>
          </cell>
          <cell r="U952">
            <v>0</v>
          </cell>
          <cell r="V952">
            <v>0</v>
          </cell>
          <cell r="W952">
            <v>0</v>
          </cell>
        </row>
        <row r="953">
          <cell r="Q953" t="str">
            <v>LMLT46</v>
          </cell>
          <cell r="R953" t="str">
            <v>LM</v>
          </cell>
          <cell r="S953" t="str">
            <v>LT</v>
          </cell>
          <cell r="T953">
            <v>46</v>
          </cell>
          <cell r="U953">
            <v>0</v>
          </cell>
          <cell r="V953">
            <v>0</v>
          </cell>
          <cell r="W953">
            <v>0</v>
          </cell>
        </row>
        <row r="954">
          <cell r="Q954" t="str">
            <v>LMLB51</v>
          </cell>
          <cell r="R954" t="str">
            <v>LM</v>
          </cell>
          <cell r="S954" t="str">
            <v>LB</v>
          </cell>
          <cell r="T954">
            <v>51</v>
          </cell>
          <cell r="U954">
            <v>50</v>
          </cell>
          <cell r="V954">
            <v>50</v>
          </cell>
          <cell r="W954">
            <v>100</v>
          </cell>
        </row>
        <row r="955">
          <cell r="Q955" t="str">
            <v>LMLF51</v>
          </cell>
          <cell r="R955" t="str">
            <v>LM</v>
          </cell>
          <cell r="S955" t="str">
            <v>LF</v>
          </cell>
          <cell r="T955">
            <v>51</v>
          </cell>
          <cell r="U955">
            <v>50</v>
          </cell>
          <cell r="V955">
            <v>50</v>
          </cell>
          <cell r="W955">
            <v>75</v>
          </cell>
        </row>
        <row r="956">
          <cell r="Q956" t="str">
            <v>LMLS51</v>
          </cell>
          <cell r="R956" t="str">
            <v>LM</v>
          </cell>
          <cell r="S956" t="str">
            <v>LS</v>
          </cell>
          <cell r="T956">
            <v>51</v>
          </cell>
          <cell r="U956">
            <v>50</v>
          </cell>
          <cell r="V956">
            <v>50</v>
          </cell>
          <cell r="W956">
            <v>50</v>
          </cell>
        </row>
        <row r="957">
          <cell r="Q957" t="str">
            <v>LMLSb51</v>
          </cell>
          <cell r="R957" t="str">
            <v>LM</v>
          </cell>
          <cell r="S957" t="str">
            <v>LSb</v>
          </cell>
          <cell r="T957">
            <v>51</v>
          </cell>
          <cell r="U957">
            <v>50</v>
          </cell>
          <cell r="V957">
            <v>50</v>
          </cell>
          <cell r="W957">
            <v>50</v>
          </cell>
        </row>
        <row r="958">
          <cell r="Q958" t="str">
            <v>LMLT51</v>
          </cell>
          <cell r="R958" t="str">
            <v>LM</v>
          </cell>
          <cell r="S958" t="str">
            <v>LT</v>
          </cell>
          <cell r="T958">
            <v>51</v>
          </cell>
          <cell r="U958">
            <v>50</v>
          </cell>
          <cell r="V958">
            <v>50</v>
          </cell>
          <cell r="W958">
            <v>50</v>
          </cell>
        </row>
        <row r="959">
          <cell r="Q959" t="str">
            <v>LMLB52</v>
          </cell>
          <cell r="R959" t="str">
            <v>LM</v>
          </cell>
          <cell r="S959" t="str">
            <v>LB</v>
          </cell>
          <cell r="T959">
            <v>52</v>
          </cell>
          <cell r="U959">
            <v>0</v>
          </cell>
          <cell r="V959">
            <v>0</v>
          </cell>
          <cell r="W959">
            <v>0</v>
          </cell>
        </row>
        <row r="960">
          <cell r="Q960" t="str">
            <v>LMLF52</v>
          </cell>
          <cell r="R960" t="str">
            <v>LM</v>
          </cell>
          <cell r="S960" t="str">
            <v>LF</v>
          </cell>
          <cell r="T960">
            <v>52</v>
          </cell>
          <cell r="U960">
            <v>0</v>
          </cell>
          <cell r="V960">
            <v>0</v>
          </cell>
          <cell r="W960">
            <v>0</v>
          </cell>
        </row>
        <row r="961">
          <cell r="Q961" t="str">
            <v>LMLS52</v>
          </cell>
          <cell r="R961" t="str">
            <v>LM</v>
          </cell>
          <cell r="S961" t="str">
            <v>LS</v>
          </cell>
          <cell r="T961">
            <v>52</v>
          </cell>
          <cell r="U961">
            <v>0</v>
          </cell>
          <cell r="V961">
            <v>0</v>
          </cell>
          <cell r="W961">
            <v>0</v>
          </cell>
        </row>
        <row r="962">
          <cell r="Q962" t="str">
            <v>LMLSb52</v>
          </cell>
          <cell r="R962" t="str">
            <v>LM</v>
          </cell>
          <cell r="S962" t="str">
            <v>LSb</v>
          </cell>
          <cell r="T962">
            <v>52</v>
          </cell>
          <cell r="U962">
            <v>0</v>
          </cell>
          <cell r="V962">
            <v>0</v>
          </cell>
          <cell r="W962">
            <v>0</v>
          </cell>
        </row>
        <row r="963">
          <cell r="Q963" t="str">
            <v>LMLT52</v>
          </cell>
          <cell r="R963" t="str">
            <v>LM</v>
          </cell>
          <cell r="S963" t="str">
            <v>LT</v>
          </cell>
          <cell r="T963">
            <v>52</v>
          </cell>
          <cell r="U963">
            <v>0</v>
          </cell>
          <cell r="V963">
            <v>0</v>
          </cell>
          <cell r="W963">
            <v>0</v>
          </cell>
        </row>
        <row r="964">
          <cell r="Q964" t="str">
            <v>LMLB54</v>
          </cell>
          <cell r="R964" t="str">
            <v>LM</v>
          </cell>
          <cell r="S964" t="str">
            <v>LB</v>
          </cell>
          <cell r="T964">
            <v>54</v>
          </cell>
          <cell r="U964">
            <v>0</v>
          </cell>
          <cell r="V964">
            <v>0</v>
          </cell>
          <cell r="W964">
            <v>0</v>
          </cell>
        </row>
        <row r="965">
          <cell r="Q965" t="str">
            <v>LMLF54</v>
          </cell>
          <cell r="R965" t="str">
            <v>LM</v>
          </cell>
          <cell r="S965" t="str">
            <v>LF</v>
          </cell>
          <cell r="T965">
            <v>54</v>
          </cell>
          <cell r="U965">
            <v>0</v>
          </cell>
          <cell r="V965">
            <v>0</v>
          </cell>
          <cell r="W965">
            <v>0</v>
          </cell>
        </row>
        <row r="966">
          <cell r="Q966" t="str">
            <v>LMLS54</v>
          </cell>
          <cell r="R966" t="str">
            <v>LM</v>
          </cell>
          <cell r="S966" t="str">
            <v>LS</v>
          </cell>
          <cell r="T966">
            <v>54</v>
          </cell>
          <cell r="U966">
            <v>0</v>
          </cell>
          <cell r="V966">
            <v>0</v>
          </cell>
          <cell r="W966">
            <v>0</v>
          </cell>
        </row>
        <row r="967">
          <cell r="Q967" t="str">
            <v>LMLSb54</v>
          </cell>
          <cell r="R967" t="str">
            <v>LM</v>
          </cell>
          <cell r="S967" t="str">
            <v>LSb</v>
          </cell>
          <cell r="T967">
            <v>54</v>
          </cell>
          <cell r="U967">
            <v>0</v>
          </cell>
          <cell r="V967">
            <v>0</v>
          </cell>
          <cell r="W967">
            <v>0</v>
          </cell>
        </row>
        <row r="968">
          <cell r="Q968" t="str">
            <v>LMLT54</v>
          </cell>
          <cell r="R968" t="str">
            <v>LM</v>
          </cell>
          <cell r="S968" t="str">
            <v>LT</v>
          </cell>
          <cell r="T968">
            <v>54</v>
          </cell>
          <cell r="U968">
            <v>0</v>
          </cell>
          <cell r="V968">
            <v>0</v>
          </cell>
          <cell r="W968">
            <v>0</v>
          </cell>
        </row>
        <row r="969">
          <cell r="Q969" t="str">
            <v>LMLB61</v>
          </cell>
          <cell r="R969" t="str">
            <v>LM</v>
          </cell>
          <cell r="S969" t="str">
            <v>LB</v>
          </cell>
          <cell r="T969">
            <v>61</v>
          </cell>
          <cell r="U969">
            <v>0</v>
          </cell>
          <cell r="V969">
            <v>0</v>
          </cell>
          <cell r="W969">
            <v>0</v>
          </cell>
        </row>
        <row r="970">
          <cell r="Q970" t="str">
            <v>LMLF61</v>
          </cell>
          <cell r="R970" t="str">
            <v>LM</v>
          </cell>
          <cell r="S970" t="str">
            <v>LF</v>
          </cell>
          <cell r="T970">
            <v>61</v>
          </cell>
          <cell r="U970">
            <v>0</v>
          </cell>
          <cell r="V970">
            <v>0</v>
          </cell>
          <cell r="W970">
            <v>0</v>
          </cell>
        </row>
        <row r="971">
          <cell r="Q971" t="str">
            <v>LMLS61</v>
          </cell>
          <cell r="R971" t="str">
            <v>LM</v>
          </cell>
          <cell r="S971" t="str">
            <v>LS</v>
          </cell>
          <cell r="T971">
            <v>61</v>
          </cell>
          <cell r="U971">
            <v>0</v>
          </cell>
          <cell r="V971">
            <v>0</v>
          </cell>
          <cell r="W971">
            <v>0</v>
          </cell>
        </row>
        <row r="972">
          <cell r="Q972" t="str">
            <v>LMLSb61</v>
          </cell>
          <cell r="R972" t="str">
            <v>LM</v>
          </cell>
          <cell r="S972" t="str">
            <v>LSb</v>
          </cell>
          <cell r="T972">
            <v>61</v>
          </cell>
          <cell r="U972">
            <v>0</v>
          </cell>
          <cell r="V972">
            <v>0</v>
          </cell>
          <cell r="W972">
            <v>0</v>
          </cell>
        </row>
        <row r="973">
          <cell r="Q973" t="str">
            <v>LMLT61</v>
          </cell>
          <cell r="R973" t="str">
            <v>LM</v>
          </cell>
          <cell r="S973" t="str">
            <v>LT</v>
          </cell>
          <cell r="T973">
            <v>61</v>
          </cell>
          <cell r="U973">
            <v>0</v>
          </cell>
          <cell r="V973">
            <v>0</v>
          </cell>
          <cell r="W973">
            <v>0</v>
          </cell>
        </row>
        <row r="974">
          <cell r="Q974" t="str">
            <v>LMLB77</v>
          </cell>
          <cell r="R974" t="str">
            <v>LM</v>
          </cell>
          <cell r="S974" t="str">
            <v>LB</v>
          </cell>
          <cell r="T974">
            <v>77</v>
          </cell>
          <cell r="U974">
            <v>0</v>
          </cell>
          <cell r="V974">
            <v>0</v>
          </cell>
          <cell r="W974">
            <v>0</v>
          </cell>
        </row>
        <row r="975">
          <cell r="Q975" t="str">
            <v>LMLF77</v>
          </cell>
          <cell r="R975" t="str">
            <v>LM</v>
          </cell>
          <cell r="S975" t="str">
            <v>LF</v>
          </cell>
          <cell r="T975">
            <v>77</v>
          </cell>
          <cell r="U975">
            <v>0</v>
          </cell>
          <cell r="V975">
            <v>0</v>
          </cell>
          <cell r="W975">
            <v>0</v>
          </cell>
        </row>
        <row r="976">
          <cell r="Q976" t="str">
            <v>LMLS77</v>
          </cell>
          <cell r="R976" t="str">
            <v>LM</v>
          </cell>
          <cell r="S976" t="str">
            <v>LS</v>
          </cell>
          <cell r="T976">
            <v>77</v>
          </cell>
          <cell r="U976">
            <v>0</v>
          </cell>
          <cell r="V976">
            <v>0</v>
          </cell>
          <cell r="W976">
            <v>0</v>
          </cell>
        </row>
        <row r="977">
          <cell r="Q977" t="str">
            <v>LMLSb77</v>
          </cell>
          <cell r="R977" t="str">
            <v>LM</v>
          </cell>
          <cell r="S977" t="str">
            <v>LSb</v>
          </cell>
          <cell r="T977">
            <v>77</v>
          </cell>
          <cell r="U977">
            <v>0</v>
          </cell>
          <cell r="V977">
            <v>0</v>
          </cell>
          <cell r="W977">
            <v>0</v>
          </cell>
        </row>
        <row r="978">
          <cell r="Q978" t="str">
            <v>LMLT77</v>
          </cell>
          <cell r="R978" t="str">
            <v>LM</v>
          </cell>
          <cell r="S978" t="str">
            <v>LT</v>
          </cell>
          <cell r="T978">
            <v>77</v>
          </cell>
          <cell r="U978">
            <v>0</v>
          </cell>
          <cell r="V978">
            <v>0</v>
          </cell>
          <cell r="W978">
            <v>0</v>
          </cell>
        </row>
        <row r="979">
          <cell r="Q979" t="str">
            <v>LMLB80</v>
          </cell>
          <cell r="R979" t="str">
            <v>LM</v>
          </cell>
          <cell r="S979" t="str">
            <v>LB</v>
          </cell>
          <cell r="T979">
            <v>80</v>
          </cell>
          <cell r="U979">
            <v>0</v>
          </cell>
          <cell r="V979">
            <v>0</v>
          </cell>
          <cell r="W979">
            <v>0</v>
          </cell>
        </row>
        <row r="980">
          <cell r="Q980" t="str">
            <v>LMLF80</v>
          </cell>
          <cell r="R980" t="str">
            <v>LM</v>
          </cell>
          <cell r="S980" t="str">
            <v>LF</v>
          </cell>
          <cell r="T980">
            <v>80</v>
          </cell>
          <cell r="U980">
            <v>0</v>
          </cell>
          <cell r="V980">
            <v>0</v>
          </cell>
          <cell r="W980">
            <v>0</v>
          </cell>
        </row>
        <row r="981">
          <cell r="Q981" t="str">
            <v>LMLS80</v>
          </cell>
          <cell r="R981" t="str">
            <v>LM</v>
          </cell>
          <cell r="S981" t="str">
            <v>LS</v>
          </cell>
          <cell r="T981">
            <v>80</v>
          </cell>
          <cell r="U981">
            <v>0</v>
          </cell>
          <cell r="V981">
            <v>0</v>
          </cell>
          <cell r="W981">
            <v>0</v>
          </cell>
        </row>
        <row r="982">
          <cell r="Q982" t="str">
            <v>LMLSb80</v>
          </cell>
          <cell r="R982" t="str">
            <v>LM</v>
          </cell>
          <cell r="S982" t="str">
            <v>LSb</v>
          </cell>
          <cell r="T982">
            <v>80</v>
          </cell>
          <cell r="U982">
            <v>0</v>
          </cell>
          <cell r="V982">
            <v>0</v>
          </cell>
          <cell r="W982">
            <v>0</v>
          </cell>
        </row>
        <row r="983">
          <cell r="Q983" t="str">
            <v>LMLT80</v>
          </cell>
          <cell r="R983" t="str">
            <v>LM</v>
          </cell>
          <cell r="S983" t="str">
            <v>LT</v>
          </cell>
          <cell r="T983">
            <v>80</v>
          </cell>
          <cell r="U983">
            <v>0</v>
          </cell>
          <cell r="V983">
            <v>0</v>
          </cell>
          <cell r="W983">
            <v>0</v>
          </cell>
        </row>
        <row r="984">
          <cell r="Q984" t="str">
            <v>LMLB81</v>
          </cell>
          <cell r="R984" t="str">
            <v>LM</v>
          </cell>
          <cell r="S984" t="str">
            <v>LB</v>
          </cell>
          <cell r="T984">
            <v>81</v>
          </cell>
          <cell r="U984">
            <v>0</v>
          </cell>
          <cell r="V984">
            <v>0</v>
          </cell>
          <cell r="W984">
            <v>0</v>
          </cell>
        </row>
        <row r="985">
          <cell r="Q985" t="str">
            <v>LMLF81</v>
          </cell>
          <cell r="R985" t="str">
            <v>LM</v>
          </cell>
          <cell r="S985" t="str">
            <v>LF</v>
          </cell>
          <cell r="T985">
            <v>81</v>
          </cell>
          <cell r="U985">
            <v>0</v>
          </cell>
          <cell r="V985">
            <v>0</v>
          </cell>
          <cell r="W985">
            <v>0</v>
          </cell>
        </row>
        <row r="986">
          <cell r="Q986" t="str">
            <v>LMLS81</v>
          </cell>
          <cell r="R986" t="str">
            <v>LM</v>
          </cell>
          <cell r="S986" t="str">
            <v>LS</v>
          </cell>
          <cell r="T986">
            <v>81</v>
          </cell>
          <cell r="U986">
            <v>0</v>
          </cell>
          <cell r="V986">
            <v>0</v>
          </cell>
          <cell r="W986">
            <v>0</v>
          </cell>
        </row>
        <row r="987">
          <cell r="Q987" t="str">
            <v>LMLSb81</v>
          </cell>
          <cell r="R987" t="str">
            <v>LM</v>
          </cell>
          <cell r="S987" t="str">
            <v>LSb</v>
          </cell>
          <cell r="T987">
            <v>81</v>
          </cell>
          <cell r="U987">
            <v>0</v>
          </cell>
          <cell r="V987">
            <v>0</v>
          </cell>
          <cell r="W987">
            <v>0</v>
          </cell>
        </row>
        <row r="988">
          <cell r="Q988" t="str">
            <v>LMLT81</v>
          </cell>
          <cell r="R988" t="str">
            <v>LM</v>
          </cell>
          <cell r="S988" t="str">
            <v>LT</v>
          </cell>
          <cell r="T988">
            <v>81</v>
          </cell>
          <cell r="U988">
            <v>0</v>
          </cell>
          <cell r="V988">
            <v>0</v>
          </cell>
          <cell r="W988">
            <v>0</v>
          </cell>
        </row>
        <row r="989">
          <cell r="Q989" t="str">
            <v>LMLB86</v>
          </cell>
          <cell r="R989" t="str">
            <v>LM</v>
          </cell>
          <cell r="S989" t="str">
            <v>LB</v>
          </cell>
          <cell r="T989">
            <v>86</v>
          </cell>
          <cell r="U989">
            <v>0</v>
          </cell>
          <cell r="V989">
            <v>0</v>
          </cell>
          <cell r="W989">
            <v>0</v>
          </cell>
        </row>
        <row r="990">
          <cell r="Q990" t="str">
            <v>LMLF86</v>
          </cell>
          <cell r="R990" t="str">
            <v>LM</v>
          </cell>
          <cell r="S990" t="str">
            <v>LF</v>
          </cell>
          <cell r="T990">
            <v>86</v>
          </cell>
          <cell r="U990">
            <v>0</v>
          </cell>
          <cell r="V990">
            <v>0</v>
          </cell>
          <cell r="W990">
            <v>0</v>
          </cell>
        </row>
        <row r="991">
          <cell r="Q991" t="str">
            <v>LMLS86</v>
          </cell>
          <cell r="R991" t="str">
            <v>LM</v>
          </cell>
          <cell r="S991" t="str">
            <v>LS</v>
          </cell>
          <cell r="T991">
            <v>86</v>
          </cell>
          <cell r="U991">
            <v>0</v>
          </cell>
          <cell r="V991">
            <v>0</v>
          </cell>
          <cell r="W991">
            <v>0</v>
          </cell>
        </row>
        <row r="992">
          <cell r="Q992" t="str">
            <v>LMLSb86</v>
          </cell>
          <cell r="R992" t="str">
            <v>LM</v>
          </cell>
          <cell r="S992" t="str">
            <v>LSb</v>
          </cell>
          <cell r="T992">
            <v>86</v>
          </cell>
          <cell r="U992">
            <v>0</v>
          </cell>
          <cell r="V992">
            <v>0</v>
          </cell>
          <cell r="W992">
            <v>0</v>
          </cell>
        </row>
        <row r="993">
          <cell r="Q993" t="str">
            <v>LMLT86</v>
          </cell>
          <cell r="R993" t="str">
            <v>LM</v>
          </cell>
          <cell r="S993" t="str">
            <v>LT</v>
          </cell>
          <cell r="T993">
            <v>86</v>
          </cell>
          <cell r="U993">
            <v>0</v>
          </cell>
          <cell r="V993">
            <v>0</v>
          </cell>
          <cell r="W993">
            <v>0</v>
          </cell>
        </row>
        <row r="994">
          <cell r="Q994" t="str">
            <v>LMLB87</v>
          </cell>
          <cell r="R994" t="str">
            <v>LM</v>
          </cell>
          <cell r="S994" t="str">
            <v>LB</v>
          </cell>
          <cell r="T994">
            <v>87</v>
          </cell>
          <cell r="U994">
            <v>0</v>
          </cell>
          <cell r="V994">
            <v>0</v>
          </cell>
          <cell r="W994">
            <v>0</v>
          </cell>
        </row>
        <row r="995">
          <cell r="Q995" t="str">
            <v>LMLF87</v>
          </cell>
          <cell r="R995" t="str">
            <v>LM</v>
          </cell>
          <cell r="S995" t="str">
            <v>LF</v>
          </cell>
          <cell r="T995">
            <v>87</v>
          </cell>
          <cell r="U995">
            <v>0</v>
          </cell>
          <cell r="V995">
            <v>0</v>
          </cell>
          <cell r="W995">
            <v>0</v>
          </cell>
        </row>
        <row r="996">
          <cell r="Q996" t="str">
            <v>LMLS87</v>
          </cell>
          <cell r="R996" t="str">
            <v>LM</v>
          </cell>
          <cell r="S996" t="str">
            <v>LS</v>
          </cell>
          <cell r="T996">
            <v>87</v>
          </cell>
          <cell r="U996">
            <v>0</v>
          </cell>
          <cell r="V996">
            <v>0</v>
          </cell>
          <cell r="W996">
            <v>0</v>
          </cell>
        </row>
        <row r="997">
          <cell r="Q997" t="str">
            <v>LMLSb87</v>
          </cell>
          <cell r="R997" t="str">
            <v>LM</v>
          </cell>
          <cell r="S997" t="str">
            <v>LSb</v>
          </cell>
          <cell r="T997">
            <v>87</v>
          </cell>
          <cell r="U997">
            <v>0</v>
          </cell>
          <cell r="V997">
            <v>0</v>
          </cell>
          <cell r="W997">
            <v>0</v>
          </cell>
        </row>
        <row r="998">
          <cell r="Q998" t="str">
            <v>LMLT87</v>
          </cell>
          <cell r="R998" t="str">
            <v>LM</v>
          </cell>
          <cell r="S998" t="str">
            <v>LT</v>
          </cell>
          <cell r="T998">
            <v>87</v>
          </cell>
          <cell r="U998">
            <v>0</v>
          </cell>
          <cell r="V998">
            <v>0</v>
          </cell>
          <cell r="W998">
            <v>0</v>
          </cell>
        </row>
        <row r="999">
          <cell r="Q999" t="str">
            <v>LMLB88</v>
          </cell>
          <cell r="R999" t="str">
            <v>LM</v>
          </cell>
          <cell r="S999" t="str">
            <v>LB</v>
          </cell>
          <cell r="T999">
            <v>88</v>
          </cell>
          <cell r="U999">
            <v>0</v>
          </cell>
          <cell r="V999">
            <v>0</v>
          </cell>
          <cell r="W999">
            <v>0</v>
          </cell>
        </row>
        <row r="1000">
          <cell r="Q1000" t="str">
            <v>LMLF88</v>
          </cell>
          <cell r="R1000" t="str">
            <v>LM</v>
          </cell>
          <cell r="S1000" t="str">
            <v>LF</v>
          </cell>
          <cell r="T1000">
            <v>88</v>
          </cell>
          <cell r="U1000">
            <v>0</v>
          </cell>
          <cell r="V1000">
            <v>0</v>
          </cell>
          <cell r="W1000">
            <v>0</v>
          </cell>
        </row>
        <row r="1001">
          <cell r="Q1001" t="str">
            <v>LMLS88</v>
          </cell>
          <cell r="R1001" t="str">
            <v>LM</v>
          </cell>
          <cell r="S1001" t="str">
            <v>LS</v>
          </cell>
          <cell r="T1001">
            <v>88</v>
          </cell>
          <cell r="U1001">
            <v>0</v>
          </cell>
          <cell r="V1001">
            <v>0</v>
          </cell>
          <cell r="W1001">
            <v>0</v>
          </cell>
        </row>
        <row r="1002">
          <cell r="Q1002" t="str">
            <v>LMLSb88</v>
          </cell>
          <cell r="R1002" t="str">
            <v>LM</v>
          </cell>
          <cell r="S1002" t="str">
            <v>LSb</v>
          </cell>
          <cell r="T1002">
            <v>88</v>
          </cell>
          <cell r="U1002">
            <v>0</v>
          </cell>
          <cell r="V1002">
            <v>0</v>
          </cell>
          <cell r="W1002">
            <v>0</v>
          </cell>
        </row>
        <row r="1003">
          <cell r="Q1003" t="str">
            <v>LMLT88</v>
          </cell>
          <cell r="R1003" t="str">
            <v>LM</v>
          </cell>
          <cell r="S1003" t="str">
            <v>LT</v>
          </cell>
          <cell r="T1003">
            <v>88</v>
          </cell>
          <cell r="U1003">
            <v>0</v>
          </cell>
          <cell r="V1003">
            <v>0</v>
          </cell>
          <cell r="W1003">
            <v>0</v>
          </cell>
        </row>
        <row r="1004">
          <cell r="Q1004" t="str">
            <v>LMLB89</v>
          </cell>
          <cell r="R1004" t="str">
            <v>LM</v>
          </cell>
          <cell r="S1004" t="str">
            <v>LB</v>
          </cell>
          <cell r="T1004">
            <v>89</v>
          </cell>
          <cell r="U1004">
            <v>0</v>
          </cell>
          <cell r="V1004">
            <v>0</v>
          </cell>
          <cell r="W1004">
            <v>0</v>
          </cell>
        </row>
        <row r="1005">
          <cell r="Q1005" t="str">
            <v>LMLF89</v>
          </cell>
          <cell r="R1005" t="str">
            <v>LM</v>
          </cell>
          <cell r="S1005" t="str">
            <v>LF</v>
          </cell>
          <cell r="T1005">
            <v>89</v>
          </cell>
          <cell r="U1005">
            <v>0</v>
          </cell>
          <cell r="V1005">
            <v>0</v>
          </cell>
          <cell r="W1005">
            <v>0</v>
          </cell>
        </row>
        <row r="1006">
          <cell r="Q1006" t="str">
            <v>LMLS89</v>
          </cell>
          <cell r="R1006" t="str">
            <v>LM</v>
          </cell>
          <cell r="S1006" t="str">
            <v>LS</v>
          </cell>
          <cell r="T1006">
            <v>89</v>
          </cell>
          <cell r="U1006">
            <v>0</v>
          </cell>
          <cell r="V1006">
            <v>0</v>
          </cell>
          <cell r="W1006">
            <v>0</v>
          </cell>
        </row>
        <row r="1007">
          <cell r="Q1007" t="str">
            <v>LMLSb89</v>
          </cell>
          <cell r="R1007" t="str">
            <v>LM</v>
          </cell>
          <cell r="S1007" t="str">
            <v>LSb</v>
          </cell>
          <cell r="T1007">
            <v>89</v>
          </cell>
          <cell r="U1007">
            <v>0</v>
          </cell>
          <cell r="V1007">
            <v>0</v>
          </cell>
          <cell r="W1007">
            <v>0</v>
          </cell>
        </row>
        <row r="1008">
          <cell r="Q1008" t="str">
            <v>LMLT89</v>
          </cell>
          <cell r="R1008" t="str">
            <v>LM</v>
          </cell>
          <cell r="S1008" t="str">
            <v>LT</v>
          </cell>
          <cell r="T1008">
            <v>89</v>
          </cell>
          <cell r="U1008">
            <v>0</v>
          </cell>
          <cell r="V1008">
            <v>0</v>
          </cell>
          <cell r="W1008">
            <v>0</v>
          </cell>
        </row>
        <row r="1009">
          <cell r="Q1009" t="str">
            <v>LMLB90</v>
          </cell>
          <cell r="R1009" t="str">
            <v>LM</v>
          </cell>
          <cell r="S1009" t="str">
            <v>LB</v>
          </cell>
          <cell r="T1009">
            <v>90</v>
          </cell>
          <cell r="U1009">
            <v>0</v>
          </cell>
          <cell r="V1009">
            <v>0</v>
          </cell>
          <cell r="W1009">
            <v>0</v>
          </cell>
        </row>
        <row r="1010">
          <cell r="Q1010" t="str">
            <v>LMLF90</v>
          </cell>
          <cell r="R1010" t="str">
            <v>LM</v>
          </cell>
          <cell r="S1010" t="str">
            <v>LF</v>
          </cell>
          <cell r="T1010">
            <v>90</v>
          </cell>
          <cell r="U1010">
            <v>0</v>
          </cell>
          <cell r="V1010">
            <v>0</v>
          </cell>
          <cell r="W1010">
            <v>0</v>
          </cell>
        </row>
        <row r="1011">
          <cell r="Q1011" t="str">
            <v>LMLS90</v>
          </cell>
          <cell r="R1011" t="str">
            <v>LM</v>
          </cell>
          <cell r="S1011" t="str">
            <v>LS</v>
          </cell>
          <cell r="T1011">
            <v>90</v>
          </cell>
          <cell r="U1011">
            <v>0</v>
          </cell>
          <cell r="V1011">
            <v>0</v>
          </cell>
          <cell r="W1011">
            <v>0</v>
          </cell>
        </row>
        <row r="1012">
          <cell r="Q1012" t="str">
            <v>LMLSb90</v>
          </cell>
          <cell r="R1012" t="str">
            <v>LM</v>
          </cell>
          <cell r="S1012" t="str">
            <v>LSb</v>
          </cell>
          <cell r="T1012">
            <v>90</v>
          </cell>
          <cell r="U1012">
            <v>0</v>
          </cell>
          <cell r="V1012">
            <v>0</v>
          </cell>
          <cell r="W1012">
            <v>0</v>
          </cell>
        </row>
        <row r="1013">
          <cell r="Q1013" t="str">
            <v>LMLT90</v>
          </cell>
          <cell r="R1013" t="str">
            <v>LM</v>
          </cell>
          <cell r="S1013" t="str">
            <v>LT</v>
          </cell>
          <cell r="T1013">
            <v>90</v>
          </cell>
          <cell r="U1013">
            <v>0</v>
          </cell>
          <cell r="V1013">
            <v>0</v>
          </cell>
          <cell r="W1013">
            <v>0</v>
          </cell>
        </row>
        <row r="1014">
          <cell r="Q1014" t="str">
            <v>LMLB0B</v>
          </cell>
          <cell r="R1014" t="str">
            <v>LM</v>
          </cell>
          <cell r="S1014" t="str">
            <v>LB</v>
          </cell>
          <cell r="T1014" t="str">
            <v>0B</v>
          </cell>
          <cell r="U1014">
            <v>0</v>
          </cell>
          <cell r="V1014">
            <v>0</v>
          </cell>
          <cell r="W1014">
            <v>0</v>
          </cell>
        </row>
        <row r="1015">
          <cell r="Q1015" t="str">
            <v>LMLF0B</v>
          </cell>
          <cell r="R1015" t="str">
            <v>LM</v>
          </cell>
          <cell r="S1015" t="str">
            <v>LF</v>
          </cell>
          <cell r="T1015" t="str">
            <v>0B</v>
          </cell>
          <cell r="U1015">
            <v>0</v>
          </cell>
          <cell r="V1015">
            <v>0</v>
          </cell>
          <cell r="W1015">
            <v>0</v>
          </cell>
        </row>
        <row r="1016">
          <cell r="Q1016" t="str">
            <v>LMLS0B</v>
          </cell>
          <cell r="R1016" t="str">
            <v>LM</v>
          </cell>
          <cell r="S1016" t="str">
            <v>LS</v>
          </cell>
          <cell r="T1016" t="str">
            <v>0B</v>
          </cell>
          <cell r="U1016">
            <v>0</v>
          </cell>
          <cell r="V1016">
            <v>0</v>
          </cell>
          <cell r="W1016">
            <v>0</v>
          </cell>
        </row>
        <row r="1017">
          <cell r="Q1017" t="str">
            <v>LMLSb0B</v>
          </cell>
          <cell r="R1017" t="str">
            <v>LM</v>
          </cell>
          <cell r="S1017" t="str">
            <v>LSb</v>
          </cell>
          <cell r="T1017" t="str">
            <v>0B</v>
          </cell>
          <cell r="U1017">
            <v>0</v>
          </cell>
          <cell r="V1017">
            <v>0</v>
          </cell>
          <cell r="W1017">
            <v>0</v>
          </cell>
        </row>
        <row r="1018">
          <cell r="Q1018" t="str">
            <v>LMLT0B</v>
          </cell>
          <cell r="R1018" t="str">
            <v>LM</v>
          </cell>
          <cell r="S1018" t="str">
            <v>LT</v>
          </cell>
          <cell r="T1018" t="str">
            <v>0B</v>
          </cell>
          <cell r="U1018">
            <v>0</v>
          </cell>
          <cell r="V1018">
            <v>0</v>
          </cell>
          <cell r="W1018">
            <v>0</v>
          </cell>
        </row>
        <row r="1019">
          <cell r="Q1019" t="str">
            <v>LMLB0C</v>
          </cell>
          <cell r="R1019" t="str">
            <v>LM</v>
          </cell>
          <cell r="S1019" t="str">
            <v>LB</v>
          </cell>
          <cell r="T1019" t="str">
            <v>0C</v>
          </cell>
          <cell r="U1019">
            <v>200</v>
          </cell>
          <cell r="V1019">
            <v>200</v>
          </cell>
          <cell r="W1019">
            <v>200</v>
          </cell>
        </row>
        <row r="1020">
          <cell r="Q1020" t="str">
            <v>LMLF0C</v>
          </cell>
          <cell r="R1020" t="str">
            <v>LM</v>
          </cell>
          <cell r="S1020" t="str">
            <v>LF</v>
          </cell>
          <cell r="T1020" t="str">
            <v>0C</v>
          </cell>
          <cell r="U1020">
            <v>200</v>
          </cell>
          <cell r="V1020">
            <v>200</v>
          </cell>
          <cell r="W1020">
            <v>200</v>
          </cell>
        </row>
        <row r="1021">
          <cell r="Q1021" t="str">
            <v>LMLS0C</v>
          </cell>
          <cell r="R1021" t="str">
            <v>LM</v>
          </cell>
          <cell r="S1021" t="str">
            <v>LS</v>
          </cell>
          <cell r="T1021" t="str">
            <v>0C</v>
          </cell>
          <cell r="U1021">
            <v>200</v>
          </cell>
          <cell r="V1021">
            <v>200</v>
          </cell>
          <cell r="W1021">
            <v>200</v>
          </cell>
        </row>
        <row r="1022">
          <cell r="Q1022" t="str">
            <v>LMLSb0C</v>
          </cell>
          <cell r="R1022" t="str">
            <v>LM</v>
          </cell>
          <cell r="S1022" t="str">
            <v>LSb</v>
          </cell>
          <cell r="T1022" t="str">
            <v>0C</v>
          </cell>
          <cell r="U1022">
            <v>200</v>
          </cell>
          <cell r="V1022">
            <v>200</v>
          </cell>
          <cell r="W1022">
            <v>200</v>
          </cell>
        </row>
        <row r="1023">
          <cell r="Q1023" t="str">
            <v>LMLT0C</v>
          </cell>
          <cell r="R1023" t="str">
            <v>LM</v>
          </cell>
          <cell r="S1023" t="str">
            <v>LT</v>
          </cell>
          <cell r="T1023" t="str">
            <v>0C</v>
          </cell>
          <cell r="U1023">
            <v>200</v>
          </cell>
          <cell r="V1023">
            <v>200</v>
          </cell>
          <cell r="W1023">
            <v>200</v>
          </cell>
        </row>
        <row r="1024">
          <cell r="Q1024" t="str">
            <v>LMLB0F</v>
          </cell>
          <cell r="R1024" t="str">
            <v>LM</v>
          </cell>
          <cell r="S1024" t="str">
            <v>LB</v>
          </cell>
          <cell r="T1024" t="str">
            <v>0F</v>
          </cell>
          <cell r="U1024">
            <v>0</v>
          </cell>
          <cell r="V1024">
            <v>0</v>
          </cell>
          <cell r="W1024">
            <v>0</v>
          </cell>
        </row>
        <row r="1025">
          <cell r="Q1025" t="str">
            <v>LMLF0F</v>
          </cell>
          <cell r="R1025" t="str">
            <v>LM</v>
          </cell>
          <cell r="S1025" t="str">
            <v>LF</v>
          </cell>
          <cell r="T1025" t="str">
            <v>0F</v>
          </cell>
          <cell r="U1025">
            <v>0</v>
          </cell>
          <cell r="V1025">
            <v>0</v>
          </cell>
          <cell r="W1025">
            <v>0</v>
          </cell>
        </row>
        <row r="1026">
          <cell r="Q1026" t="str">
            <v>LMLS0F</v>
          </cell>
          <cell r="R1026" t="str">
            <v>LM</v>
          </cell>
          <cell r="S1026" t="str">
            <v>LS</v>
          </cell>
          <cell r="T1026" t="str">
            <v>0F</v>
          </cell>
          <cell r="U1026">
            <v>0</v>
          </cell>
          <cell r="V1026">
            <v>0</v>
          </cell>
          <cell r="W1026">
            <v>0</v>
          </cell>
        </row>
        <row r="1027">
          <cell r="Q1027" t="str">
            <v>LMLSb0F</v>
          </cell>
          <cell r="R1027" t="str">
            <v>LM</v>
          </cell>
          <cell r="S1027" t="str">
            <v>LSb</v>
          </cell>
          <cell r="T1027" t="str">
            <v>0F</v>
          </cell>
          <cell r="U1027">
            <v>0</v>
          </cell>
          <cell r="V1027">
            <v>0</v>
          </cell>
          <cell r="W1027">
            <v>0</v>
          </cell>
        </row>
        <row r="1028">
          <cell r="Q1028" t="str">
            <v>LMLT0F</v>
          </cell>
          <cell r="R1028" t="str">
            <v>LM</v>
          </cell>
          <cell r="S1028" t="str">
            <v>LT</v>
          </cell>
          <cell r="T1028" t="str">
            <v>0F</v>
          </cell>
          <cell r="U1028">
            <v>0</v>
          </cell>
          <cell r="V1028">
            <v>0</v>
          </cell>
          <cell r="W1028">
            <v>0</v>
          </cell>
        </row>
        <row r="1029">
          <cell r="Q1029" t="str">
            <v>LMLB0G</v>
          </cell>
          <cell r="R1029" t="str">
            <v>LM</v>
          </cell>
          <cell r="S1029" t="str">
            <v>LB</v>
          </cell>
          <cell r="T1029" t="str">
            <v>0G</v>
          </cell>
          <cell r="U1029">
            <v>0</v>
          </cell>
          <cell r="V1029">
            <v>0</v>
          </cell>
          <cell r="W1029">
            <v>0</v>
          </cell>
        </row>
        <row r="1030">
          <cell r="Q1030" t="str">
            <v>LMLF0G</v>
          </cell>
          <cell r="R1030" t="str">
            <v>LM</v>
          </cell>
          <cell r="S1030" t="str">
            <v>LF</v>
          </cell>
          <cell r="T1030" t="str">
            <v>0G</v>
          </cell>
          <cell r="U1030">
            <v>0</v>
          </cell>
          <cell r="V1030">
            <v>0</v>
          </cell>
          <cell r="W1030">
            <v>0</v>
          </cell>
        </row>
        <row r="1031">
          <cell r="Q1031" t="str">
            <v>LMLS0G</v>
          </cell>
          <cell r="R1031" t="str">
            <v>LM</v>
          </cell>
          <cell r="S1031" t="str">
            <v>LS</v>
          </cell>
          <cell r="T1031" t="str">
            <v>0G</v>
          </cell>
          <cell r="U1031">
            <v>0</v>
          </cell>
          <cell r="V1031">
            <v>0</v>
          </cell>
          <cell r="W1031">
            <v>0</v>
          </cell>
        </row>
        <row r="1032">
          <cell r="Q1032" t="str">
            <v>LMLSb0G</v>
          </cell>
          <cell r="R1032" t="str">
            <v>LM</v>
          </cell>
          <cell r="S1032" t="str">
            <v>LSb</v>
          </cell>
          <cell r="T1032" t="str">
            <v>0G</v>
          </cell>
          <cell r="U1032">
            <v>0</v>
          </cell>
          <cell r="V1032">
            <v>0</v>
          </cell>
          <cell r="W1032">
            <v>0</v>
          </cell>
        </row>
        <row r="1033">
          <cell r="Q1033" t="str">
            <v>LMLT0G</v>
          </cell>
          <cell r="R1033" t="str">
            <v>LM</v>
          </cell>
          <cell r="S1033" t="str">
            <v>LT</v>
          </cell>
          <cell r="T1033" t="str">
            <v>0G</v>
          </cell>
          <cell r="U1033">
            <v>0</v>
          </cell>
          <cell r="V1033">
            <v>0</v>
          </cell>
          <cell r="W1033">
            <v>0</v>
          </cell>
        </row>
        <row r="1034">
          <cell r="Q1034" t="str">
            <v>LMLB0P</v>
          </cell>
          <cell r="R1034" t="str">
            <v>LM</v>
          </cell>
          <cell r="S1034" t="str">
            <v>LB</v>
          </cell>
          <cell r="T1034" t="str">
            <v>0P</v>
          </cell>
          <cell r="U1034">
            <v>0</v>
          </cell>
          <cell r="V1034">
            <v>0</v>
          </cell>
          <cell r="W1034">
            <v>0</v>
          </cell>
        </row>
        <row r="1035">
          <cell r="Q1035" t="str">
            <v>LMLF0P</v>
          </cell>
          <cell r="R1035" t="str">
            <v>LM</v>
          </cell>
          <cell r="S1035" t="str">
            <v>LF</v>
          </cell>
          <cell r="T1035" t="str">
            <v>0P</v>
          </cell>
          <cell r="U1035">
            <v>0</v>
          </cell>
          <cell r="V1035">
            <v>0</v>
          </cell>
          <cell r="W1035">
            <v>0</v>
          </cell>
        </row>
        <row r="1036">
          <cell r="Q1036" t="str">
            <v>LMLS0P</v>
          </cell>
          <cell r="R1036" t="str">
            <v>LM</v>
          </cell>
          <cell r="S1036" t="str">
            <v>LS</v>
          </cell>
          <cell r="T1036" t="str">
            <v>0P</v>
          </cell>
          <cell r="U1036">
            <v>0</v>
          </cell>
          <cell r="V1036">
            <v>0</v>
          </cell>
          <cell r="W1036">
            <v>0</v>
          </cell>
        </row>
        <row r="1037">
          <cell r="Q1037" t="str">
            <v>LMLSb0P</v>
          </cell>
          <cell r="R1037" t="str">
            <v>LM</v>
          </cell>
          <cell r="S1037" t="str">
            <v>LSb</v>
          </cell>
          <cell r="T1037" t="str">
            <v>0P</v>
          </cell>
          <cell r="U1037">
            <v>0</v>
          </cell>
          <cell r="V1037">
            <v>0</v>
          </cell>
          <cell r="W1037">
            <v>0</v>
          </cell>
        </row>
        <row r="1038">
          <cell r="Q1038" t="str">
            <v>LMLT0P</v>
          </cell>
          <cell r="R1038" t="str">
            <v>LM</v>
          </cell>
          <cell r="S1038" t="str">
            <v>LT</v>
          </cell>
          <cell r="T1038" t="str">
            <v>0P</v>
          </cell>
          <cell r="U1038">
            <v>0</v>
          </cell>
          <cell r="V1038">
            <v>0</v>
          </cell>
          <cell r="W1038">
            <v>0</v>
          </cell>
        </row>
        <row r="1039">
          <cell r="Q1039" t="str">
            <v>LMLB0Q</v>
          </cell>
          <cell r="R1039" t="str">
            <v>LM</v>
          </cell>
          <cell r="S1039" t="str">
            <v>LB</v>
          </cell>
          <cell r="T1039" t="str">
            <v>0Q</v>
          </cell>
          <cell r="U1039">
            <v>0</v>
          </cell>
          <cell r="V1039">
            <v>0</v>
          </cell>
          <cell r="W1039">
            <v>0</v>
          </cell>
        </row>
        <row r="1040">
          <cell r="Q1040" t="str">
            <v>LMLF0Q</v>
          </cell>
          <cell r="R1040" t="str">
            <v>LM</v>
          </cell>
          <cell r="S1040" t="str">
            <v>LF</v>
          </cell>
          <cell r="T1040" t="str">
            <v>0Q</v>
          </cell>
          <cell r="U1040">
            <v>0</v>
          </cell>
          <cell r="V1040">
            <v>0</v>
          </cell>
          <cell r="W1040">
            <v>0</v>
          </cell>
        </row>
        <row r="1041">
          <cell r="Q1041" t="str">
            <v>LMLS0Q</v>
          </cell>
          <cell r="R1041" t="str">
            <v>LM</v>
          </cell>
          <cell r="S1041" t="str">
            <v>LS</v>
          </cell>
          <cell r="T1041" t="str">
            <v>0Q</v>
          </cell>
          <cell r="U1041">
            <v>0</v>
          </cell>
          <cell r="V1041">
            <v>0</v>
          </cell>
          <cell r="W1041">
            <v>0</v>
          </cell>
        </row>
        <row r="1042">
          <cell r="Q1042" t="str">
            <v>LMLSb0Q</v>
          </cell>
          <cell r="R1042" t="str">
            <v>LM</v>
          </cell>
          <cell r="S1042" t="str">
            <v>LSb</v>
          </cell>
          <cell r="T1042" t="str">
            <v>0Q</v>
          </cell>
          <cell r="U1042">
            <v>0</v>
          </cell>
          <cell r="V1042">
            <v>0</v>
          </cell>
          <cell r="W1042">
            <v>0</v>
          </cell>
        </row>
        <row r="1043">
          <cell r="Q1043" t="str">
            <v>LMLT0Q</v>
          </cell>
          <cell r="R1043" t="str">
            <v>LM</v>
          </cell>
          <cell r="S1043" t="str">
            <v>LT</v>
          </cell>
          <cell r="T1043" t="str">
            <v>0Q</v>
          </cell>
          <cell r="U1043">
            <v>0</v>
          </cell>
          <cell r="V1043">
            <v>0</v>
          </cell>
          <cell r="W1043">
            <v>0</v>
          </cell>
        </row>
        <row r="1044">
          <cell r="Q1044" t="str">
            <v>LMLB0R</v>
          </cell>
          <cell r="R1044" t="str">
            <v>LM</v>
          </cell>
          <cell r="S1044" t="str">
            <v>LB</v>
          </cell>
          <cell r="T1044" t="str">
            <v>0R</v>
          </cell>
          <cell r="U1044">
            <v>0</v>
          </cell>
          <cell r="V1044">
            <v>0</v>
          </cell>
          <cell r="W1044">
            <v>0</v>
          </cell>
        </row>
        <row r="1045">
          <cell r="Q1045" t="str">
            <v>LMLF0R</v>
          </cell>
          <cell r="R1045" t="str">
            <v>LM</v>
          </cell>
          <cell r="S1045" t="str">
            <v>LF</v>
          </cell>
          <cell r="T1045" t="str">
            <v>0R</v>
          </cell>
          <cell r="U1045">
            <v>0</v>
          </cell>
          <cell r="V1045">
            <v>0</v>
          </cell>
          <cell r="W1045">
            <v>0</v>
          </cell>
        </row>
        <row r="1046">
          <cell r="Q1046" t="str">
            <v>LMLS0R</v>
          </cell>
          <cell r="R1046" t="str">
            <v>LM</v>
          </cell>
          <cell r="S1046" t="str">
            <v>LS</v>
          </cell>
          <cell r="T1046" t="str">
            <v>0R</v>
          </cell>
          <cell r="U1046">
            <v>0</v>
          </cell>
          <cell r="V1046">
            <v>0</v>
          </cell>
          <cell r="W1046">
            <v>0</v>
          </cell>
        </row>
        <row r="1047">
          <cell r="Q1047" t="str">
            <v>LMLSb0R</v>
          </cell>
          <cell r="R1047" t="str">
            <v>LM</v>
          </cell>
          <cell r="S1047" t="str">
            <v>LSb</v>
          </cell>
          <cell r="T1047" t="str">
            <v>0R</v>
          </cell>
          <cell r="U1047">
            <v>0</v>
          </cell>
          <cell r="V1047">
            <v>0</v>
          </cell>
          <cell r="W1047">
            <v>0</v>
          </cell>
        </row>
        <row r="1048">
          <cell r="Q1048" t="str">
            <v>LMLT0R</v>
          </cell>
          <cell r="R1048" t="str">
            <v>LM</v>
          </cell>
          <cell r="S1048" t="str">
            <v>LT</v>
          </cell>
          <cell r="T1048" t="str">
            <v>0R</v>
          </cell>
          <cell r="U1048">
            <v>0</v>
          </cell>
          <cell r="V1048">
            <v>0</v>
          </cell>
          <cell r="W1048">
            <v>0</v>
          </cell>
        </row>
        <row r="1049">
          <cell r="Q1049" t="str">
            <v>LMLB0S</v>
          </cell>
          <cell r="R1049" t="str">
            <v>LM</v>
          </cell>
          <cell r="S1049" t="str">
            <v>LB</v>
          </cell>
          <cell r="T1049" t="str">
            <v>0S</v>
          </cell>
          <cell r="U1049">
            <v>0</v>
          </cell>
          <cell r="V1049">
            <v>0</v>
          </cell>
          <cell r="W1049">
            <v>0</v>
          </cell>
        </row>
        <row r="1050">
          <cell r="Q1050" t="str">
            <v>LMLF0S</v>
          </cell>
          <cell r="R1050" t="str">
            <v>LM</v>
          </cell>
          <cell r="S1050" t="str">
            <v>LF</v>
          </cell>
          <cell r="T1050" t="str">
            <v>0S</v>
          </cell>
          <cell r="U1050">
            <v>0</v>
          </cell>
          <cell r="V1050">
            <v>0</v>
          </cell>
          <cell r="W1050">
            <v>0</v>
          </cell>
        </row>
        <row r="1051">
          <cell r="Q1051" t="str">
            <v>LMLS0S</v>
          </cell>
          <cell r="R1051" t="str">
            <v>LM</v>
          </cell>
          <cell r="S1051" t="str">
            <v>LS</v>
          </cell>
          <cell r="T1051" t="str">
            <v>0S</v>
          </cell>
          <cell r="U1051">
            <v>0</v>
          </cell>
          <cell r="V1051">
            <v>0</v>
          </cell>
          <cell r="W1051">
            <v>0</v>
          </cell>
        </row>
        <row r="1052">
          <cell r="Q1052" t="str">
            <v>LMLSb0S</v>
          </cell>
          <cell r="R1052" t="str">
            <v>LM</v>
          </cell>
          <cell r="S1052" t="str">
            <v>LSb</v>
          </cell>
          <cell r="T1052" t="str">
            <v>0S</v>
          </cell>
          <cell r="U1052">
            <v>0</v>
          </cell>
          <cell r="V1052">
            <v>0</v>
          </cell>
          <cell r="W1052">
            <v>0</v>
          </cell>
        </row>
        <row r="1053">
          <cell r="Q1053" t="str">
            <v>LMLT0S</v>
          </cell>
          <cell r="R1053" t="str">
            <v>LM</v>
          </cell>
          <cell r="S1053" t="str">
            <v>LT</v>
          </cell>
          <cell r="T1053" t="str">
            <v>0S</v>
          </cell>
          <cell r="U1053">
            <v>0</v>
          </cell>
          <cell r="V1053">
            <v>0</v>
          </cell>
          <cell r="W1053">
            <v>0</v>
          </cell>
        </row>
        <row r="1054">
          <cell r="Q1054" t="str">
            <v>LMLB0T</v>
          </cell>
          <cell r="R1054" t="str">
            <v>LM</v>
          </cell>
          <cell r="S1054" t="str">
            <v>LB</v>
          </cell>
          <cell r="T1054" t="str">
            <v>0T</v>
          </cell>
          <cell r="U1054">
            <v>0</v>
          </cell>
          <cell r="V1054">
            <v>0</v>
          </cell>
          <cell r="W1054">
            <v>200</v>
          </cell>
        </row>
        <row r="1055">
          <cell r="Q1055" t="str">
            <v>LMLF0T</v>
          </cell>
          <cell r="R1055" t="str">
            <v>LM</v>
          </cell>
          <cell r="S1055" t="str">
            <v>LF</v>
          </cell>
          <cell r="T1055" t="str">
            <v>0T</v>
          </cell>
          <cell r="U1055">
            <v>0</v>
          </cell>
          <cell r="V1055">
            <v>0</v>
          </cell>
          <cell r="W1055">
            <v>200</v>
          </cell>
        </row>
        <row r="1056">
          <cell r="Q1056" t="str">
            <v>LMLS0T</v>
          </cell>
          <cell r="R1056" t="str">
            <v>LM</v>
          </cell>
          <cell r="S1056" t="str">
            <v>LS</v>
          </cell>
          <cell r="T1056" t="str">
            <v>0T</v>
          </cell>
          <cell r="U1056">
            <v>0</v>
          </cell>
          <cell r="V1056">
            <v>0</v>
          </cell>
          <cell r="W1056">
            <v>200</v>
          </cell>
        </row>
        <row r="1057">
          <cell r="Q1057" t="str">
            <v>LMLSb0T</v>
          </cell>
          <cell r="R1057" t="str">
            <v>LM</v>
          </cell>
          <cell r="S1057" t="str">
            <v>LSb</v>
          </cell>
          <cell r="T1057" t="str">
            <v>0T</v>
          </cell>
          <cell r="U1057">
            <v>0</v>
          </cell>
          <cell r="V1057">
            <v>0</v>
          </cell>
          <cell r="W1057">
            <v>200</v>
          </cell>
        </row>
        <row r="1058">
          <cell r="Q1058" t="str">
            <v>LMLT0T</v>
          </cell>
          <cell r="R1058" t="str">
            <v>LM</v>
          </cell>
          <cell r="S1058" t="str">
            <v>LT</v>
          </cell>
          <cell r="T1058" t="str">
            <v>0T</v>
          </cell>
          <cell r="U1058">
            <v>0</v>
          </cell>
          <cell r="V1058">
            <v>0</v>
          </cell>
          <cell r="W1058">
            <v>200</v>
          </cell>
        </row>
        <row r="1059">
          <cell r="Q1059" t="str">
            <v>LMLB1A</v>
          </cell>
          <cell r="R1059" t="str">
            <v>LM</v>
          </cell>
          <cell r="S1059" t="str">
            <v>LB</v>
          </cell>
          <cell r="T1059" t="str">
            <v>1A</v>
          </cell>
          <cell r="U1059">
            <v>50</v>
          </cell>
          <cell r="V1059">
            <v>50</v>
          </cell>
          <cell r="W1059">
            <v>100</v>
          </cell>
        </row>
        <row r="1060">
          <cell r="Q1060" t="str">
            <v>LMLF1A</v>
          </cell>
          <cell r="R1060" t="str">
            <v>LM</v>
          </cell>
          <cell r="S1060" t="str">
            <v>LF</v>
          </cell>
          <cell r="T1060" t="str">
            <v>1A</v>
          </cell>
          <cell r="U1060">
            <v>50</v>
          </cell>
          <cell r="V1060">
            <v>50</v>
          </cell>
          <cell r="W1060">
            <v>75</v>
          </cell>
        </row>
        <row r="1061">
          <cell r="Q1061" t="str">
            <v>LMLS1A</v>
          </cell>
          <cell r="R1061" t="str">
            <v>LM</v>
          </cell>
          <cell r="S1061" t="str">
            <v>LS</v>
          </cell>
          <cell r="T1061" t="str">
            <v>1A</v>
          </cell>
          <cell r="U1061">
            <v>50</v>
          </cell>
          <cell r="V1061">
            <v>50</v>
          </cell>
          <cell r="W1061">
            <v>50</v>
          </cell>
        </row>
        <row r="1062">
          <cell r="Q1062" t="str">
            <v>LMLSb1A</v>
          </cell>
          <cell r="R1062" t="str">
            <v>LM</v>
          </cell>
          <cell r="S1062" t="str">
            <v>LSb</v>
          </cell>
          <cell r="T1062" t="str">
            <v>1A</v>
          </cell>
          <cell r="U1062">
            <v>50</v>
          </cell>
          <cell r="V1062">
            <v>50</v>
          </cell>
          <cell r="W1062">
            <v>50</v>
          </cell>
        </row>
        <row r="1063">
          <cell r="Q1063" t="str">
            <v>LMLT1A</v>
          </cell>
          <cell r="R1063" t="str">
            <v>LM</v>
          </cell>
          <cell r="S1063" t="str">
            <v>LT</v>
          </cell>
          <cell r="T1063" t="str">
            <v>1A</v>
          </cell>
          <cell r="U1063">
            <v>50</v>
          </cell>
          <cell r="V1063">
            <v>50</v>
          </cell>
          <cell r="W1063">
            <v>50</v>
          </cell>
        </row>
        <row r="1064">
          <cell r="Q1064" t="str">
            <v>LMLB1B</v>
          </cell>
          <cell r="R1064" t="str">
            <v>LM</v>
          </cell>
          <cell r="S1064" t="str">
            <v>LB</v>
          </cell>
          <cell r="T1064" t="str">
            <v>1B</v>
          </cell>
          <cell r="U1064">
            <v>50</v>
          </cell>
          <cell r="V1064">
            <v>50</v>
          </cell>
          <cell r="W1064">
            <v>100</v>
          </cell>
        </row>
        <row r="1065">
          <cell r="Q1065" t="str">
            <v>LMLF1B</v>
          </cell>
          <cell r="R1065" t="str">
            <v>LM</v>
          </cell>
          <cell r="S1065" t="str">
            <v>LF</v>
          </cell>
          <cell r="T1065" t="str">
            <v>1B</v>
          </cell>
          <cell r="U1065">
            <v>50</v>
          </cell>
          <cell r="V1065">
            <v>50</v>
          </cell>
          <cell r="W1065">
            <v>75</v>
          </cell>
        </row>
        <row r="1066">
          <cell r="Q1066" t="str">
            <v>LMLS1B</v>
          </cell>
          <cell r="R1066" t="str">
            <v>LM</v>
          </cell>
          <cell r="S1066" t="str">
            <v>LS</v>
          </cell>
          <cell r="T1066" t="str">
            <v>1B</v>
          </cell>
          <cell r="U1066">
            <v>50</v>
          </cell>
          <cell r="V1066">
            <v>50</v>
          </cell>
          <cell r="W1066">
            <v>50</v>
          </cell>
        </row>
        <row r="1067">
          <cell r="Q1067" t="str">
            <v>LMLSb1B</v>
          </cell>
          <cell r="R1067" t="str">
            <v>LM</v>
          </cell>
          <cell r="S1067" t="str">
            <v>LSb</v>
          </cell>
          <cell r="T1067" t="str">
            <v>1B</v>
          </cell>
          <cell r="U1067">
            <v>50</v>
          </cell>
          <cell r="V1067">
            <v>50</v>
          </cell>
          <cell r="W1067">
            <v>50</v>
          </cell>
        </row>
        <row r="1068">
          <cell r="Q1068" t="str">
            <v>LMLT1B</v>
          </cell>
          <cell r="R1068" t="str">
            <v>LM</v>
          </cell>
          <cell r="S1068" t="str">
            <v>LT</v>
          </cell>
          <cell r="T1068" t="str">
            <v>1B</v>
          </cell>
          <cell r="U1068">
            <v>50</v>
          </cell>
          <cell r="V1068">
            <v>50</v>
          </cell>
          <cell r="W1068">
            <v>50</v>
          </cell>
        </row>
        <row r="1069">
          <cell r="Q1069" t="str">
            <v>LMLB1C</v>
          </cell>
          <cell r="R1069" t="str">
            <v>LM</v>
          </cell>
          <cell r="S1069" t="str">
            <v>LB</v>
          </cell>
          <cell r="T1069" t="str">
            <v>1C</v>
          </cell>
          <cell r="U1069">
            <v>50</v>
          </cell>
          <cell r="V1069">
            <v>50</v>
          </cell>
          <cell r="W1069">
            <v>100</v>
          </cell>
        </row>
        <row r="1070">
          <cell r="Q1070" t="str">
            <v>LMLF1C</v>
          </cell>
          <cell r="R1070" t="str">
            <v>LM</v>
          </cell>
          <cell r="S1070" t="str">
            <v>LF</v>
          </cell>
          <cell r="T1070" t="str">
            <v>1C</v>
          </cell>
          <cell r="U1070">
            <v>50</v>
          </cell>
          <cell r="V1070">
            <v>50</v>
          </cell>
          <cell r="W1070">
            <v>75</v>
          </cell>
        </row>
        <row r="1071">
          <cell r="Q1071" t="str">
            <v>LMLS1C</v>
          </cell>
          <cell r="R1071" t="str">
            <v>LM</v>
          </cell>
          <cell r="S1071" t="str">
            <v>LS</v>
          </cell>
          <cell r="T1071" t="str">
            <v>1C</v>
          </cell>
          <cell r="U1071">
            <v>50</v>
          </cell>
          <cell r="V1071">
            <v>50</v>
          </cell>
          <cell r="W1071">
            <v>50</v>
          </cell>
        </row>
        <row r="1072">
          <cell r="Q1072" t="str">
            <v>LMLSb1C</v>
          </cell>
          <cell r="R1072" t="str">
            <v>LM</v>
          </cell>
          <cell r="S1072" t="str">
            <v>LSb</v>
          </cell>
          <cell r="T1072" t="str">
            <v>1C</v>
          </cell>
          <cell r="U1072">
            <v>50</v>
          </cell>
          <cell r="V1072">
            <v>50</v>
          </cell>
          <cell r="W1072">
            <v>50</v>
          </cell>
        </row>
        <row r="1073">
          <cell r="Q1073" t="str">
            <v>LMLT1C</v>
          </cell>
          <cell r="R1073" t="str">
            <v>LM</v>
          </cell>
          <cell r="S1073" t="str">
            <v>LT</v>
          </cell>
          <cell r="T1073" t="str">
            <v>1C</v>
          </cell>
          <cell r="U1073">
            <v>50</v>
          </cell>
          <cell r="V1073">
            <v>50</v>
          </cell>
          <cell r="W1073">
            <v>50</v>
          </cell>
        </row>
        <row r="1074">
          <cell r="Q1074" t="str">
            <v>LMLB1D</v>
          </cell>
          <cell r="R1074" t="str">
            <v>LM</v>
          </cell>
          <cell r="S1074" t="str">
            <v>LB</v>
          </cell>
          <cell r="T1074" t="str">
            <v>1D</v>
          </cell>
          <cell r="U1074">
            <v>50</v>
          </cell>
          <cell r="V1074">
            <v>50</v>
          </cell>
          <cell r="W1074">
            <v>100</v>
          </cell>
        </row>
        <row r="1075">
          <cell r="Q1075" t="str">
            <v>LMLF1D</v>
          </cell>
          <cell r="R1075" t="str">
            <v>LM</v>
          </cell>
          <cell r="S1075" t="str">
            <v>LF</v>
          </cell>
          <cell r="T1075" t="str">
            <v>1D</v>
          </cell>
          <cell r="U1075">
            <v>50</v>
          </cell>
          <cell r="V1075">
            <v>50</v>
          </cell>
          <cell r="W1075">
            <v>75</v>
          </cell>
        </row>
        <row r="1076">
          <cell r="Q1076" t="str">
            <v>LMLS1D</v>
          </cell>
          <cell r="R1076" t="str">
            <v>LM</v>
          </cell>
          <cell r="S1076" t="str">
            <v>LS</v>
          </cell>
          <cell r="T1076" t="str">
            <v>1D</v>
          </cell>
          <cell r="U1076">
            <v>50</v>
          </cell>
          <cell r="V1076">
            <v>50</v>
          </cell>
          <cell r="W1076">
            <v>50</v>
          </cell>
        </row>
        <row r="1077">
          <cell r="Q1077" t="str">
            <v>LMLSb1D</v>
          </cell>
          <cell r="R1077" t="str">
            <v>LM</v>
          </cell>
          <cell r="S1077" t="str">
            <v>LSb</v>
          </cell>
          <cell r="T1077" t="str">
            <v>1D</v>
          </cell>
          <cell r="U1077">
            <v>50</v>
          </cell>
          <cell r="V1077">
            <v>50</v>
          </cell>
          <cell r="W1077">
            <v>50</v>
          </cell>
        </row>
        <row r="1078">
          <cell r="Q1078" t="str">
            <v>LMLT1D</v>
          </cell>
          <cell r="R1078" t="str">
            <v>LM</v>
          </cell>
          <cell r="S1078" t="str">
            <v>LT</v>
          </cell>
          <cell r="T1078" t="str">
            <v>1D</v>
          </cell>
          <cell r="U1078">
            <v>50</v>
          </cell>
          <cell r="V1078">
            <v>50</v>
          </cell>
          <cell r="W1078">
            <v>50</v>
          </cell>
        </row>
        <row r="1079">
          <cell r="Q1079" t="str">
            <v>LMLB1E</v>
          </cell>
          <cell r="R1079" t="str">
            <v>LM</v>
          </cell>
          <cell r="S1079" t="str">
            <v>LB</v>
          </cell>
          <cell r="T1079" t="str">
            <v>1E</v>
          </cell>
          <cell r="U1079">
            <v>50</v>
          </cell>
          <cell r="V1079">
            <v>50</v>
          </cell>
          <cell r="W1079">
            <v>100</v>
          </cell>
        </row>
        <row r="1080">
          <cell r="Q1080" t="str">
            <v>LMLF1E</v>
          </cell>
          <cell r="R1080" t="str">
            <v>LM</v>
          </cell>
          <cell r="S1080" t="str">
            <v>LF</v>
          </cell>
          <cell r="T1080" t="str">
            <v>1E</v>
          </cell>
          <cell r="U1080">
            <v>50</v>
          </cell>
          <cell r="V1080">
            <v>50</v>
          </cell>
          <cell r="W1080">
            <v>75</v>
          </cell>
        </row>
        <row r="1081">
          <cell r="Q1081" t="str">
            <v>LMLS1E</v>
          </cell>
          <cell r="R1081" t="str">
            <v>LM</v>
          </cell>
          <cell r="S1081" t="str">
            <v>LS</v>
          </cell>
          <cell r="T1081" t="str">
            <v>1E</v>
          </cell>
          <cell r="U1081">
            <v>50</v>
          </cell>
          <cell r="V1081">
            <v>50</v>
          </cell>
          <cell r="W1081">
            <v>50</v>
          </cell>
        </row>
        <row r="1082">
          <cell r="Q1082" t="str">
            <v>LMLSb1E</v>
          </cell>
          <cell r="R1082" t="str">
            <v>LM</v>
          </cell>
          <cell r="S1082" t="str">
            <v>LSb</v>
          </cell>
          <cell r="T1082" t="str">
            <v>1E</v>
          </cell>
          <cell r="U1082">
            <v>50</v>
          </cell>
          <cell r="V1082">
            <v>50</v>
          </cell>
          <cell r="W1082">
            <v>50</v>
          </cell>
        </row>
        <row r="1083">
          <cell r="Q1083" t="str">
            <v>LMLT1E</v>
          </cell>
          <cell r="R1083" t="str">
            <v>LM</v>
          </cell>
          <cell r="S1083" t="str">
            <v>LT</v>
          </cell>
          <cell r="T1083" t="str">
            <v>1E</v>
          </cell>
          <cell r="U1083">
            <v>50</v>
          </cell>
          <cell r="V1083">
            <v>50</v>
          </cell>
          <cell r="W1083">
            <v>50</v>
          </cell>
        </row>
        <row r="1084">
          <cell r="Q1084" t="str">
            <v>LMLB1F</v>
          </cell>
          <cell r="R1084" t="str">
            <v>LM</v>
          </cell>
          <cell r="S1084" t="str">
            <v>LB</v>
          </cell>
          <cell r="T1084" t="str">
            <v>1F</v>
          </cell>
          <cell r="U1084">
            <v>50</v>
          </cell>
          <cell r="V1084">
            <v>50</v>
          </cell>
          <cell r="W1084">
            <v>100</v>
          </cell>
        </row>
        <row r="1085">
          <cell r="Q1085" t="str">
            <v>LMLF1F</v>
          </cell>
          <cell r="R1085" t="str">
            <v>LM</v>
          </cell>
          <cell r="S1085" t="str">
            <v>LF</v>
          </cell>
          <cell r="T1085" t="str">
            <v>1F</v>
          </cell>
          <cell r="U1085">
            <v>50</v>
          </cell>
          <cell r="V1085">
            <v>50</v>
          </cell>
          <cell r="W1085">
            <v>75</v>
          </cell>
        </row>
        <row r="1086">
          <cell r="Q1086" t="str">
            <v>LMLS1F</v>
          </cell>
          <cell r="R1086" t="str">
            <v>LM</v>
          </cell>
          <cell r="S1086" t="str">
            <v>LS</v>
          </cell>
          <cell r="T1086" t="str">
            <v>1F</v>
          </cell>
          <cell r="U1086">
            <v>50</v>
          </cell>
          <cell r="V1086">
            <v>50</v>
          </cell>
          <cell r="W1086">
            <v>50</v>
          </cell>
        </row>
        <row r="1087">
          <cell r="Q1087" t="str">
            <v>LMLSb1F</v>
          </cell>
          <cell r="R1087" t="str">
            <v>LM</v>
          </cell>
          <cell r="S1087" t="str">
            <v>LSb</v>
          </cell>
          <cell r="T1087" t="str">
            <v>1F</v>
          </cell>
          <cell r="U1087">
            <v>50</v>
          </cell>
          <cell r="V1087">
            <v>50</v>
          </cell>
          <cell r="W1087">
            <v>50</v>
          </cell>
        </row>
        <row r="1088">
          <cell r="Q1088" t="str">
            <v>LMLT1F</v>
          </cell>
          <cell r="R1088" t="str">
            <v>LM</v>
          </cell>
          <cell r="S1088" t="str">
            <v>LT</v>
          </cell>
          <cell r="T1088" t="str">
            <v>1F</v>
          </cell>
          <cell r="U1088">
            <v>50</v>
          </cell>
          <cell r="V1088">
            <v>50</v>
          </cell>
          <cell r="W1088">
            <v>50</v>
          </cell>
        </row>
        <row r="1089">
          <cell r="Q1089" t="str">
            <v>LMLB1G</v>
          </cell>
          <cell r="R1089" t="str">
            <v>LM</v>
          </cell>
          <cell r="S1089" t="str">
            <v>LB</v>
          </cell>
          <cell r="T1089" t="str">
            <v>1G</v>
          </cell>
          <cell r="U1089">
            <v>50</v>
          </cell>
          <cell r="V1089">
            <v>50</v>
          </cell>
          <cell r="W1089">
            <v>100</v>
          </cell>
        </row>
        <row r="1090">
          <cell r="Q1090" t="str">
            <v>LMLF1G</v>
          </cell>
          <cell r="R1090" t="str">
            <v>LM</v>
          </cell>
          <cell r="S1090" t="str">
            <v>LF</v>
          </cell>
          <cell r="T1090" t="str">
            <v>1G</v>
          </cell>
          <cell r="U1090">
            <v>50</v>
          </cell>
          <cell r="V1090">
            <v>50</v>
          </cell>
          <cell r="W1090">
            <v>75</v>
          </cell>
        </row>
        <row r="1091">
          <cell r="Q1091" t="str">
            <v>LMLS1G</v>
          </cell>
          <cell r="R1091" t="str">
            <v>LM</v>
          </cell>
          <cell r="S1091" t="str">
            <v>LS</v>
          </cell>
          <cell r="T1091" t="str">
            <v>1G</v>
          </cell>
          <cell r="U1091">
            <v>50</v>
          </cell>
          <cell r="V1091">
            <v>50</v>
          </cell>
          <cell r="W1091">
            <v>50</v>
          </cell>
        </row>
        <row r="1092">
          <cell r="Q1092" t="str">
            <v>LMLSb1G</v>
          </cell>
          <cell r="R1092" t="str">
            <v>LM</v>
          </cell>
          <cell r="S1092" t="str">
            <v>LSb</v>
          </cell>
          <cell r="T1092" t="str">
            <v>1G</v>
          </cell>
          <cell r="U1092">
            <v>50</v>
          </cell>
          <cell r="V1092">
            <v>50</v>
          </cell>
          <cell r="W1092">
            <v>50</v>
          </cell>
        </row>
        <row r="1093">
          <cell r="Q1093" t="str">
            <v>LMLT1G</v>
          </cell>
          <cell r="R1093" t="str">
            <v>LM</v>
          </cell>
          <cell r="S1093" t="str">
            <v>LT</v>
          </cell>
          <cell r="T1093" t="str">
            <v>1G</v>
          </cell>
          <cell r="U1093">
            <v>50</v>
          </cell>
          <cell r="V1093">
            <v>50</v>
          </cell>
          <cell r="W1093">
            <v>50</v>
          </cell>
        </row>
        <row r="1094">
          <cell r="Q1094" t="str">
            <v>LMLB1M</v>
          </cell>
          <cell r="R1094" t="str">
            <v>LM</v>
          </cell>
          <cell r="S1094" t="str">
            <v>LB</v>
          </cell>
          <cell r="T1094" t="str">
            <v>1M</v>
          </cell>
          <cell r="U1094">
            <v>50</v>
          </cell>
          <cell r="V1094">
            <v>50</v>
          </cell>
          <cell r="W1094">
            <v>100</v>
          </cell>
        </row>
        <row r="1095">
          <cell r="Q1095" t="str">
            <v>LMLF1M</v>
          </cell>
          <cell r="R1095" t="str">
            <v>LM</v>
          </cell>
          <cell r="S1095" t="str">
            <v>LF</v>
          </cell>
          <cell r="T1095" t="str">
            <v>1M</v>
          </cell>
          <cell r="U1095">
            <v>50</v>
          </cell>
          <cell r="V1095">
            <v>50</v>
          </cell>
          <cell r="W1095">
            <v>75</v>
          </cell>
        </row>
        <row r="1096">
          <cell r="Q1096" t="str">
            <v>LMLS1M</v>
          </cell>
          <cell r="R1096" t="str">
            <v>LM</v>
          </cell>
          <cell r="S1096" t="str">
            <v>LS</v>
          </cell>
          <cell r="T1096" t="str">
            <v>1M</v>
          </cell>
          <cell r="U1096">
            <v>50</v>
          </cell>
          <cell r="V1096">
            <v>50</v>
          </cell>
          <cell r="W1096">
            <v>50</v>
          </cell>
        </row>
        <row r="1097">
          <cell r="Q1097" t="str">
            <v>LMLSb1M</v>
          </cell>
          <cell r="R1097" t="str">
            <v>LM</v>
          </cell>
          <cell r="S1097" t="str">
            <v>LSb</v>
          </cell>
          <cell r="T1097" t="str">
            <v>1M</v>
          </cell>
          <cell r="U1097">
            <v>50</v>
          </cell>
          <cell r="V1097">
            <v>50</v>
          </cell>
          <cell r="W1097">
            <v>50</v>
          </cell>
        </row>
        <row r="1098">
          <cell r="Q1098" t="str">
            <v>LMLT1M</v>
          </cell>
          <cell r="R1098" t="str">
            <v>LM</v>
          </cell>
          <cell r="S1098" t="str">
            <v>LT</v>
          </cell>
          <cell r="T1098" t="str">
            <v>1M</v>
          </cell>
          <cell r="U1098">
            <v>50</v>
          </cell>
          <cell r="V1098">
            <v>50</v>
          </cell>
          <cell r="W1098">
            <v>50</v>
          </cell>
        </row>
        <row r="1099">
          <cell r="Q1099" t="str">
            <v>LMLB1P</v>
          </cell>
          <cell r="R1099" t="str">
            <v>LM</v>
          </cell>
          <cell r="S1099" t="str">
            <v>LB</v>
          </cell>
          <cell r="T1099" t="str">
            <v>1P</v>
          </cell>
          <cell r="U1099">
            <v>50</v>
          </cell>
          <cell r="V1099">
            <v>50</v>
          </cell>
          <cell r="W1099">
            <v>100</v>
          </cell>
        </row>
        <row r="1100">
          <cell r="Q1100" t="str">
            <v>LMLF1P</v>
          </cell>
          <cell r="R1100" t="str">
            <v>LM</v>
          </cell>
          <cell r="S1100" t="str">
            <v>LF</v>
          </cell>
          <cell r="T1100" t="str">
            <v>1P</v>
          </cell>
          <cell r="U1100">
            <v>50</v>
          </cell>
          <cell r="V1100">
            <v>50</v>
          </cell>
          <cell r="W1100">
            <v>75</v>
          </cell>
        </row>
        <row r="1101">
          <cell r="Q1101" t="str">
            <v>LMLS1P</v>
          </cell>
          <cell r="R1101" t="str">
            <v>LM</v>
          </cell>
          <cell r="S1101" t="str">
            <v>LS</v>
          </cell>
          <cell r="T1101" t="str">
            <v>1P</v>
          </cell>
          <cell r="U1101">
            <v>50</v>
          </cell>
          <cell r="V1101">
            <v>50</v>
          </cell>
          <cell r="W1101">
            <v>50</v>
          </cell>
        </row>
        <row r="1102">
          <cell r="Q1102" t="str">
            <v>LMLSb1P</v>
          </cell>
          <cell r="R1102" t="str">
            <v>LM</v>
          </cell>
          <cell r="S1102" t="str">
            <v>LSb</v>
          </cell>
          <cell r="T1102" t="str">
            <v>1P</v>
          </cell>
          <cell r="U1102">
            <v>50</v>
          </cell>
          <cell r="V1102">
            <v>50</v>
          </cell>
          <cell r="W1102">
            <v>50</v>
          </cell>
        </row>
        <row r="1103">
          <cell r="Q1103" t="str">
            <v>LMLT1P</v>
          </cell>
          <cell r="R1103" t="str">
            <v>LM</v>
          </cell>
          <cell r="S1103" t="str">
            <v>LT</v>
          </cell>
          <cell r="T1103" t="str">
            <v>1P</v>
          </cell>
          <cell r="U1103">
            <v>50</v>
          </cell>
          <cell r="V1103">
            <v>50</v>
          </cell>
          <cell r="W1103">
            <v>50</v>
          </cell>
        </row>
        <row r="1104">
          <cell r="Q1104" t="str">
            <v>LMLB1Q</v>
          </cell>
          <cell r="R1104" t="str">
            <v>LM</v>
          </cell>
          <cell r="S1104" t="str">
            <v>LB</v>
          </cell>
          <cell r="T1104" t="str">
            <v>1Q</v>
          </cell>
          <cell r="U1104">
            <v>50</v>
          </cell>
          <cell r="V1104">
            <v>50</v>
          </cell>
          <cell r="W1104">
            <v>100</v>
          </cell>
        </row>
        <row r="1105">
          <cell r="Q1105" t="str">
            <v>LMLF1Q</v>
          </cell>
          <cell r="R1105" t="str">
            <v>LM</v>
          </cell>
          <cell r="S1105" t="str">
            <v>LF</v>
          </cell>
          <cell r="T1105" t="str">
            <v>1Q</v>
          </cell>
          <cell r="U1105">
            <v>50</v>
          </cell>
          <cell r="V1105">
            <v>50</v>
          </cell>
          <cell r="W1105">
            <v>75</v>
          </cell>
        </row>
        <row r="1106">
          <cell r="Q1106" t="str">
            <v>LMLS1Q</v>
          </cell>
          <cell r="R1106" t="str">
            <v>LM</v>
          </cell>
          <cell r="S1106" t="str">
            <v>LS</v>
          </cell>
          <cell r="T1106" t="str">
            <v>1Q</v>
          </cell>
          <cell r="U1106">
            <v>50</v>
          </cell>
          <cell r="V1106">
            <v>50</v>
          </cell>
          <cell r="W1106">
            <v>50</v>
          </cell>
        </row>
        <row r="1107">
          <cell r="Q1107" t="str">
            <v>LMLSb1Q</v>
          </cell>
          <cell r="R1107" t="str">
            <v>LM</v>
          </cell>
          <cell r="S1107" t="str">
            <v>LSb</v>
          </cell>
          <cell r="T1107" t="str">
            <v>1Q</v>
          </cell>
          <cell r="U1107">
            <v>50</v>
          </cell>
          <cell r="V1107">
            <v>50</v>
          </cell>
          <cell r="W1107">
            <v>50</v>
          </cell>
        </row>
        <row r="1108">
          <cell r="Q1108" t="str">
            <v>LMLT1Q</v>
          </cell>
          <cell r="R1108" t="str">
            <v>LM</v>
          </cell>
          <cell r="S1108" t="str">
            <v>LT</v>
          </cell>
          <cell r="T1108" t="str">
            <v>1Q</v>
          </cell>
          <cell r="U1108">
            <v>50</v>
          </cell>
          <cell r="V1108">
            <v>50</v>
          </cell>
          <cell r="W1108">
            <v>50</v>
          </cell>
        </row>
        <row r="1109">
          <cell r="Q1109" t="str">
            <v>LMLB1R</v>
          </cell>
          <cell r="R1109" t="str">
            <v>LM</v>
          </cell>
          <cell r="S1109" t="str">
            <v>LB</v>
          </cell>
          <cell r="T1109" t="str">
            <v>1R</v>
          </cell>
          <cell r="U1109">
            <v>50</v>
          </cell>
          <cell r="V1109">
            <v>50</v>
          </cell>
          <cell r="W1109">
            <v>100</v>
          </cell>
        </row>
        <row r="1110">
          <cell r="Q1110" t="str">
            <v>LMLF1R</v>
          </cell>
          <cell r="R1110" t="str">
            <v>LM</v>
          </cell>
          <cell r="S1110" t="str">
            <v>LF</v>
          </cell>
          <cell r="T1110" t="str">
            <v>1R</v>
          </cell>
          <cell r="U1110">
            <v>50</v>
          </cell>
          <cell r="V1110">
            <v>50</v>
          </cell>
          <cell r="W1110">
            <v>75</v>
          </cell>
        </row>
        <row r="1111">
          <cell r="Q1111" t="str">
            <v>LMLS1R</v>
          </cell>
          <cell r="R1111" t="str">
            <v>LM</v>
          </cell>
          <cell r="S1111" t="str">
            <v>LS</v>
          </cell>
          <cell r="T1111" t="str">
            <v>1R</v>
          </cell>
          <cell r="U1111">
            <v>50</v>
          </cell>
          <cell r="V1111">
            <v>50</v>
          </cell>
          <cell r="W1111">
            <v>50</v>
          </cell>
        </row>
        <row r="1112">
          <cell r="Q1112" t="str">
            <v>LMLSb1R</v>
          </cell>
          <cell r="R1112" t="str">
            <v>LM</v>
          </cell>
          <cell r="S1112" t="str">
            <v>LSb</v>
          </cell>
          <cell r="T1112" t="str">
            <v>1R</v>
          </cell>
          <cell r="U1112">
            <v>50</v>
          </cell>
          <cell r="V1112">
            <v>50</v>
          </cell>
          <cell r="W1112">
            <v>50</v>
          </cell>
        </row>
        <row r="1113">
          <cell r="Q1113" t="str">
            <v>LMLT1R</v>
          </cell>
          <cell r="R1113" t="str">
            <v>LM</v>
          </cell>
          <cell r="S1113" t="str">
            <v>LT</v>
          </cell>
          <cell r="T1113" t="str">
            <v>1R</v>
          </cell>
          <cell r="U1113">
            <v>50</v>
          </cell>
          <cell r="V1113">
            <v>50</v>
          </cell>
          <cell r="W1113">
            <v>50</v>
          </cell>
        </row>
        <row r="1114">
          <cell r="Q1114" t="str">
            <v>LMLB1S</v>
          </cell>
          <cell r="R1114" t="str">
            <v>LM</v>
          </cell>
          <cell r="S1114" t="str">
            <v>LB</v>
          </cell>
          <cell r="T1114" t="str">
            <v>1S</v>
          </cell>
          <cell r="U1114">
            <v>50</v>
          </cell>
          <cell r="V1114">
            <v>50</v>
          </cell>
          <cell r="W1114">
            <v>100</v>
          </cell>
        </row>
        <row r="1115">
          <cell r="Q1115" t="str">
            <v>LMLF1S</v>
          </cell>
          <cell r="R1115" t="str">
            <v>LM</v>
          </cell>
          <cell r="S1115" t="str">
            <v>LF</v>
          </cell>
          <cell r="T1115" t="str">
            <v>1S</v>
          </cell>
          <cell r="U1115">
            <v>50</v>
          </cell>
          <cell r="V1115">
            <v>50</v>
          </cell>
          <cell r="W1115">
            <v>75</v>
          </cell>
        </row>
        <row r="1116">
          <cell r="Q1116" t="str">
            <v>LMLS1S</v>
          </cell>
          <cell r="R1116" t="str">
            <v>LM</v>
          </cell>
          <cell r="S1116" t="str">
            <v>LS</v>
          </cell>
          <cell r="T1116" t="str">
            <v>1S</v>
          </cell>
          <cell r="U1116">
            <v>50</v>
          </cell>
          <cell r="V1116">
            <v>50</v>
          </cell>
          <cell r="W1116">
            <v>50</v>
          </cell>
        </row>
        <row r="1117">
          <cell r="Q1117" t="str">
            <v>LMLSb1S</v>
          </cell>
          <cell r="R1117" t="str">
            <v>LM</v>
          </cell>
          <cell r="S1117" t="str">
            <v>LSb</v>
          </cell>
          <cell r="T1117" t="str">
            <v>1S</v>
          </cell>
          <cell r="U1117">
            <v>50</v>
          </cell>
          <cell r="V1117">
            <v>50</v>
          </cell>
          <cell r="W1117">
            <v>50</v>
          </cell>
        </row>
        <row r="1118">
          <cell r="Q1118" t="str">
            <v>LMLT1S</v>
          </cell>
          <cell r="R1118" t="str">
            <v>LM</v>
          </cell>
          <cell r="S1118" t="str">
            <v>LT</v>
          </cell>
          <cell r="T1118" t="str">
            <v>1S</v>
          </cell>
          <cell r="U1118">
            <v>50</v>
          </cell>
          <cell r="V1118">
            <v>50</v>
          </cell>
          <cell r="W1118">
            <v>50</v>
          </cell>
        </row>
        <row r="1119">
          <cell r="Q1119" t="str">
            <v>LMLB1V</v>
          </cell>
          <cell r="R1119" t="str">
            <v>LM</v>
          </cell>
          <cell r="S1119" t="str">
            <v>LB</v>
          </cell>
          <cell r="T1119" t="str">
            <v>1V</v>
          </cell>
          <cell r="U1119">
            <v>50</v>
          </cell>
          <cell r="V1119">
            <v>50</v>
          </cell>
          <cell r="W1119">
            <v>100</v>
          </cell>
        </row>
        <row r="1120">
          <cell r="Q1120" t="str">
            <v>LMLF1V</v>
          </cell>
          <cell r="R1120" t="str">
            <v>LM</v>
          </cell>
          <cell r="S1120" t="str">
            <v>LF</v>
          </cell>
          <cell r="T1120" t="str">
            <v>1V</v>
          </cell>
          <cell r="U1120">
            <v>50</v>
          </cell>
          <cell r="V1120">
            <v>50</v>
          </cell>
          <cell r="W1120">
            <v>75</v>
          </cell>
        </row>
        <row r="1121">
          <cell r="Q1121" t="str">
            <v>LMLS1V</v>
          </cell>
          <cell r="R1121" t="str">
            <v>LM</v>
          </cell>
          <cell r="S1121" t="str">
            <v>LS</v>
          </cell>
          <cell r="T1121" t="str">
            <v>1V</v>
          </cell>
          <cell r="U1121">
            <v>50</v>
          </cell>
          <cell r="V1121">
            <v>50</v>
          </cell>
          <cell r="W1121">
            <v>50</v>
          </cell>
        </row>
        <row r="1122">
          <cell r="Q1122" t="str">
            <v>LMLSb1V</v>
          </cell>
          <cell r="R1122" t="str">
            <v>LM</v>
          </cell>
          <cell r="S1122" t="str">
            <v>LSb</v>
          </cell>
          <cell r="T1122" t="str">
            <v>1V</v>
          </cell>
          <cell r="U1122">
            <v>50</v>
          </cell>
          <cell r="V1122">
            <v>50</v>
          </cell>
          <cell r="W1122">
            <v>50</v>
          </cell>
        </row>
        <row r="1123">
          <cell r="Q1123" t="str">
            <v>LMLT1V</v>
          </cell>
          <cell r="R1123" t="str">
            <v>LM</v>
          </cell>
          <cell r="S1123" t="str">
            <v>LT</v>
          </cell>
          <cell r="T1123" t="str">
            <v>1V</v>
          </cell>
          <cell r="U1123">
            <v>50</v>
          </cell>
          <cell r="V1123">
            <v>50</v>
          </cell>
          <cell r="W1123">
            <v>50</v>
          </cell>
        </row>
        <row r="1124">
          <cell r="Q1124" t="str">
            <v>LMLB2A</v>
          </cell>
          <cell r="R1124" t="str">
            <v>LM</v>
          </cell>
          <cell r="S1124" t="str">
            <v>LB</v>
          </cell>
          <cell r="T1124" t="str">
            <v>2A</v>
          </cell>
          <cell r="U1124">
            <v>0</v>
          </cell>
          <cell r="V1124">
            <v>0</v>
          </cell>
          <cell r="W1124">
            <v>0</v>
          </cell>
        </row>
        <row r="1125">
          <cell r="Q1125" t="str">
            <v>LMLF2A</v>
          </cell>
          <cell r="R1125" t="str">
            <v>LM</v>
          </cell>
          <cell r="S1125" t="str">
            <v>LF</v>
          </cell>
          <cell r="T1125" t="str">
            <v>2A</v>
          </cell>
          <cell r="U1125">
            <v>0</v>
          </cell>
          <cell r="V1125">
            <v>0</v>
          </cell>
          <cell r="W1125">
            <v>0</v>
          </cell>
        </row>
        <row r="1126">
          <cell r="Q1126" t="str">
            <v>LMLS2A</v>
          </cell>
          <cell r="R1126" t="str">
            <v>LM</v>
          </cell>
          <cell r="S1126" t="str">
            <v>LS</v>
          </cell>
          <cell r="T1126" t="str">
            <v>2A</v>
          </cell>
          <cell r="U1126">
            <v>0</v>
          </cell>
          <cell r="V1126">
            <v>0</v>
          </cell>
          <cell r="W1126">
            <v>0</v>
          </cell>
        </row>
        <row r="1127">
          <cell r="Q1127" t="str">
            <v>LMLSb2A</v>
          </cell>
          <cell r="R1127" t="str">
            <v>LM</v>
          </cell>
          <cell r="S1127" t="str">
            <v>LSb</v>
          </cell>
          <cell r="T1127" t="str">
            <v>2A</v>
          </cell>
          <cell r="U1127">
            <v>0</v>
          </cell>
          <cell r="V1127">
            <v>0</v>
          </cell>
          <cell r="W1127">
            <v>0</v>
          </cell>
        </row>
        <row r="1128">
          <cell r="Q1128" t="str">
            <v>LMLT2A</v>
          </cell>
          <cell r="R1128" t="str">
            <v>LM</v>
          </cell>
          <cell r="S1128" t="str">
            <v>LT</v>
          </cell>
          <cell r="T1128" t="str">
            <v>2A</v>
          </cell>
          <cell r="U1128">
            <v>0</v>
          </cell>
          <cell r="V1128">
            <v>0</v>
          </cell>
          <cell r="W1128">
            <v>0</v>
          </cell>
        </row>
        <row r="1129">
          <cell r="Q1129" t="str">
            <v>LMLB2F</v>
          </cell>
          <cell r="R1129" t="str">
            <v>LM</v>
          </cell>
          <cell r="S1129" t="str">
            <v>LB</v>
          </cell>
          <cell r="T1129" t="str">
            <v>2F</v>
          </cell>
          <cell r="U1129">
            <v>0</v>
          </cell>
          <cell r="V1129">
            <v>0</v>
          </cell>
          <cell r="W1129">
            <v>0</v>
          </cell>
        </row>
        <row r="1130">
          <cell r="Q1130" t="str">
            <v>LMLF2F</v>
          </cell>
          <cell r="R1130" t="str">
            <v>LM</v>
          </cell>
          <cell r="S1130" t="str">
            <v>LF</v>
          </cell>
          <cell r="T1130" t="str">
            <v>2F</v>
          </cell>
          <cell r="U1130">
            <v>0</v>
          </cell>
          <cell r="V1130">
            <v>0</v>
          </cell>
          <cell r="W1130">
            <v>0</v>
          </cell>
        </row>
        <row r="1131">
          <cell r="Q1131" t="str">
            <v>LMLS2F</v>
          </cell>
          <cell r="R1131" t="str">
            <v>LM</v>
          </cell>
          <cell r="S1131" t="str">
            <v>LS</v>
          </cell>
          <cell r="T1131" t="str">
            <v>2F</v>
          </cell>
          <cell r="U1131">
            <v>0</v>
          </cell>
          <cell r="V1131">
            <v>0</v>
          </cell>
          <cell r="W1131">
            <v>0</v>
          </cell>
        </row>
        <row r="1132">
          <cell r="Q1132" t="str">
            <v>LMLSb2F</v>
          </cell>
          <cell r="R1132" t="str">
            <v>LM</v>
          </cell>
          <cell r="S1132" t="str">
            <v>LSb</v>
          </cell>
          <cell r="T1132" t="str">
            <v>2F</v>
          </cell>
          <cell r="U1132">
            <v>0</v>
          </cell>
          <cell r="V1132">
            <v>0</v>
          </cell>
          <cell r="W1132">
            <v>0</v>
          </cell>
        </row>
        <row r="1133">
          <cell r="Q1133" t="str">
            <v>LMLT2F</v>
          </cell>
          <cell r="R1133" t="str">
            <v>LM</v>
          </cell>
          <cell r="S1133" t="str">
            <v>LT</v>
          </cell>
          <cell r="T1133" t="str">
            <v>2F</v>
          </cell>
          <cell r="U1133">
            <v>0</v>
          </cell>
          <cell r="V1133">
            <v>0</v>
          </cell>
          <cell r="W1133">
            <v>0</v>
          </cell>
        </row>
        <row r="1134">
          <cell r="Q1134" t="str">
            <v>LMLB2P</v>
          </cell>
          <cell r="R1134" t="str">
            <v>LM</v>
          </cell>
          <cell r="S1134" t="str">
            <v>LB</v>
          </cell>
          <cell r="T1134" t="str">
            <v>2P</v>
          </cell>
          <cell r="U1134">
            <v>0</v>
          </cell>
          <cell r="V1134">
            <v>0</v>
          </cell>
          <cell r="W1134">
            <v>0</v>
          </cell>
        </row>
        <row r="1135">
          <cell r="Q1135" t="str">
            <v>LMLF2P</v>
          </cell>
          <cell r="R1135" t="str">
            <v>LM</v>
          </cell>
          <cell r="S1135" t="str">
            <v>LF</v>
          </cell>
          <cell r="T1135" t="str">
            <v>2P</v>
          </cell>
          <cell r="U1135">
            <v>0</v>
          </cell>
          <cell r="V1135">
            <v>0</v>
          </cell>
          <cell r="W1135">
            <v>0</v>
          </cell>
        </row>
        <row r="1136">
          <cell r="Q1136" t="str">
            <v>LMLS2P</v>
          </cell>
          <cell r="R1136" t="str">
            <v>LM</v>
          </cell>
          <cell r="S1136" t="str">
            <v>LS</v>
          </cell>
          <cell r="T1136" t="str">
            <v>2P</v>
          </cell>
          <cell r="U1136">
            <v>0</v>
          </cell>
          <cell r="V1136">
            <v>0</v>
          </cell>
          <cell r="W1136">
            <v>0</v>
          </cell>
        </row>
        <row r="1137">
          <cell r="Q1137" t="str">
            <v>LMLSb2P</v>
          </cell>
          <cell r="R1137" t="str">
            <v>LM</v>
          </cell>
          <cell r="S1137" t="str">
            <v>LSb</v>
          </cell>
          <cell r="T1137" t="str">
            <v>2P</v>
          </cell>
          <cell r="U1137">
            <v>0</v>
          </cell>
          <cell r="V1137">
            <v>0</v>
          </cell>
          <cell r="W1137">
            <v>0</v>
          </cell>
        </row>
        <row r="1138">
          <cell r="Q1138" t="str">
            <v>LMLT2P</v>
          </cell>
          <cell r="R1138" t="str">
            <v>LM</v>
          </cell>
          <cell r="S1138" t="str">
            <v>LT</v>
          </cell>
          <cell r="T1138" t="str">
            <v>2P</v>
          </cell>
          <cell r="U1138">
            <v>0</v>
          </cell>
          <cell r="V1138">
            <v>0</v>
          </cell>
          <cell r="W1138">
            <v>0</v>
          </cell>
        </row>
        <row r="1139">
          <cell r="Q1139" t="str">
            <v>LMLB2Q</v>
          </cell>
          <cell r="R1139" t="str">
            <v>LM</v>
          </cell>
          <cell r="S1139" t="str">
            <v>LB</v>
          </cell>
          <cell r="T1139" t="str">
            <v>2Q</v>
          </cell>
          <cell r="U1139">
            <v>0</v>
          </cell>
          <cell r="V1139">
            <v>0</v>
          </cell>
          <cell r="W1139">
            <v>100</v>
          </cell>
        </row>
        <row r="1140">
          <cell r="Q1140" t="str">
            <v>LMLF2Q</v>
          </cell>
          <cell r="R1140" t="str">
            <v>LM</v>
          </cell>
          <cell r="S1140" t="str">
            <v>LF</v>
          </cell>
          <cell r="T1140" t="str">
            <v>2Q</v>
          </cell>
          <cell r="U1140">
            <v>0</v>
          </cell>
          <cell r="V1140">
            <v>0</v>
          </cell>
          <cell r="W1140">
            <v>75</v>
          </cell>
        </row>
        <row r="1141">
          <cell r="Q1141" t="str">
            <v>LMLS2Q</v>
          </cell>
          <cell r="R1141" t="str">
            <v>LM</v>
          </cell>
          <cell r="S1141" t="str">
            <v>LS</v>
          </cell>
          <cell r="T1141" t="str">
            <v>2Q</v>
          </cell>
          <cell r="U1141">
            <v>0</v>
          </cell>
          <cell r="V1141">
            <v>0</v>
          </cell>
          <cell r="W1141">
            <v>50</v>
          </cell>
        </row>
        <row r="1142">
          <cell r="Q1142" t="str">
            <v>LMLSb2Q</v>
          </cell>
          <cell r="R1142" t="str">
            <v>LM</v>
          </cell>
          <cell r="S1142" t="str">
            <v>LSb</v>
          </cell>
          <cell r="T1142" t="str">
            <v>2Q</v>
          </cell>
          <cell r="U1142">
            <v>0</v>
          </cell>
          <cell r="V1142">
            <v>0</v>
          </cell>
          <cell r="W1142">
            <v>50</v>
          </cell>
        </row>
        <row r="1143">
          <cell r="Q1143" t="str">
            <v>LMLT2Q</v>
          </cell>
          <cell r="R1143" t="str">
            <v>LM</v>
          </cell>
          <cell r="S1143" t="str">
            <v>LT</v>
          </cell>
          <cell r="T1143" t="str">
            <v>2Q</v>
          </cell>
          <cell r="U1143">
            <v>0</v>
          </cell>
          <cell r="V1143">
            <v>0</v>
          </cell>
          <cell r="W1143">
            <v>50</v>
          </cell>
        </row>
        <row r="1144">
          <cell r="Q1144" t="str">
            <v>LMLB2S</v>
          </cell>
          <cell r="R1144" t="str">
            <v>LM</v>
          </cell>
          <cell r="S1144" t="str">
            <v>LB</v>
          </cell>
          <cell r="T1144" t="str">
            <v>2S</v>
          </cell>
          <cell r="U1144">
            <v>50</v>
          </cell>
          <cell r="V1144">
            <v>50</v>
          </cell>
          <cell r="W1144">
            <v>100</v>
          </cell>
        </row>
        <row r="1145">
          <cell r="Q1145" t="str">
            <v>LMLF2S</v>
          </cell>
          <cell r="R1145" t="str">
            <v>LM</v>
          </cell>
          <cell r="S1145" t="str">
            <v>LF</v>
          </cell>
          <cell r="T1145" t="str">
            <v>2S</v>
          </cell>
          <cell r="U1145">
            <v>50</v>
          </cell>
          <cell r="V1145">
            <v>50</v>
          </cell>
          <cell r="W1145">
            <v>75</v>
          </cell>
        </row>
        <row r="1146">
          <cell r="Q1146" t="str">
            <v>LMLS2S</v>
          </cell>
          <cell r="R1146" t="str">
            <v>LM</v>
          </cell>
          <cell r="S1146" t="str">
            <v>LS</v>
          </cell>
          <cell r="T1146" t="str">
            <v>2S</v>
          </cell>
          <cell r="U1146">
            <v>50</v>
          </cell>
          <cell r="V1146">
            <v>50</v>
          </cell>
          <cell r="W1146">
            <v>50</v>
          </cell>
        </row>
        <row r="1147">
          <cell r="Q1147" t="str">
            <v>LMLSb2S</v>
          </cell>
          <cell r="R1147" t="str">
            <v>LM</v>
          </cell>
          <cell r="S1147" t="str">
            <v>LSb</v>
          </cell>
          <cell r="T1147" t="str">
            <v>2S</v>
          </cell>
          <cell r="U1147">
            <v>50</v>
          </cell>
          <cell r="V1147">
            <v>50</v>
          </cell>
          <cell r="W1147">
            <v>50</v>
          </cell>
        </row>
        <row r="1148">
          <cell r="Q1148" t="str">
            <v>LMLT2S</v>
          </cell>
          <cell r="R1148" t="str">
            <v>LM</v>
          </cell>
          <cell r="S1148" t="str">
            <v>LT</v>
          </cell>
          <cell r="T1148" t="str">
            <v>2S</v>
          </cell>
          <cell r="U1148">
            <v>50</v>
          </cell>
          <cell r="V1148">
            <v>50</v>
          </cell>
          <cell r="W1148">
            <v>50</v>
          </cell>
        </row>
        <row r="1149">
          <cell r="Q1149" t="str">
            <v>LMLBAG</v>
          </cell>
          <cell r="R1149" t="str">
            <v>LM</v>
          </cell>
          <cell r="S1149" t="str">
            <v>LB</v>
          </cell>
          <cell r="T1149" t="str">
            <v>AG</v>
          </cell>
          <cell r="U1149">
            <v>0</v>
          </cell>
          <cell r="V1149">
            <v>0</v>
          </cell>
          <cell r="W1149">
            <v>0</v>
          </cell>
        </row>
        <row r="1150">
          <cell r="Q1150" t="str">
            <v>LMLFAG</v>
          </cell>
          <cell r="R1150" t="str">
            <v>LM</v>
          </cell>
          <cell r="S1150" t="str">
            <v>LF</v>
          </cell>
          <cell r="T1150" t="str">
            <v>AG</v>
          </cell>
          <cell r="U1150">
            <v>0</v>
          </cell>
          <cell r="V1150">
            <v>0</v>
          </cell>
          <cell r="W1150">
            <v>0</v>
          </cell>
        </row>
        <row r="1151">
          <cell r="Q1151" t="str">
            <v>LMLSAG</v>
          </cell>
          <cell r="R1151" t="str">
            <v>LM</v>
          </cell>
          <cell r="S1151" t="str">
            <v>LS</v>
          </cell>
          <cell r="T1151" t="str">
            <v>AG</v>
          </cell>
          <cell r="U1151">
            <v>0</v>
          </cell>
          <cell r="V1151">
            <v>0</v>
          </cell>
          <cell r="W1151">
            <v>0</v>
          </cell>
        </row>
        <row r="1152">
          <cell r="Q1152" t="str">
            <v>LMLSbAG</v>
          </cell>
          <cell r="R1152" t="str">
            <v>LM</v>
          </cell>
          <cell r="S1152" t="str">
            <v>LSb</v>
          </cell>
          <cell r="T1152" t="str">
            <v>AG</v>
          </cell>
          <cell r="U1152">
            <v>0</v>
          </cell>
          <cell r="V1152">
            <v>0</v>
          </cell>
          <cell r="W1152">
            <v>0</v>
          </cell>
        </row>
        <row r="1153">
          <cell r="Q1153" t="str">
            <v>LMLTAG</v>
          </cell>
          <cell r="R1153" t="str">
            <v>LM</v>
          </cell>
          <cell r="S1153" t="str">
            <v>LT</v>
          </cell>
          <cell r="T1153" t="str">
            <v>AG</v>
          </cell>
          <cell r="U1153">
            <v>0</v>
          </cell>
          <cell r="V1153">
            <v>0</v>
          </cell>
          <cell r="W1153">
            <v>0</v>
          </cell>
        </row>
        <row r="1154">
          <cell r="Q1154" t="str">
            <v>LMLBAO</v>
          </cell>
          <cell r="R1154" t="str">
            <v>LM</v>
          </cell>
          <cell r="S1154" t="str">
            <v>LB</v>
          </cell>
          <cell r="T1154" t="str">
            <v>AO</v>
          </cell>
          <cell r="U1154">
            <v>0</v>
          </cell>
          <cell r="V1154">
            <v>0</v>
          </cell>
          <cell r="W1154">
            <v>0</v>
          </cell>
        </row>
        <row r="1155">
          <cell r="Q1155" t="str">
            <v>LMLFAO</v>
          </cell>
          <cell r="R1155" t="str">
            <v>LM</v>
          </cell>
          <cell r="S1155" t="str">
            <v>LF</v>
          </cell>
          <cell r="T1155" t="str">
            <v>AO</v>
          </cell>
          <cell r="U1155">
            <v>0</v>
          </cell>
          <cell r="V1155">
            <v>0</v>
          </cell>
          <cell r="W1155">
            <v>0</v>
          </cell>
        </row>
        <row r="1156">
          <cell r="Q1156" t="str">
            <v>LMLSAO</v>
          </cell>
          <cell r="R1156" t="str">
            <v>LM</v>
          </cell>
          <cell r="S1156" t="str">
            <v>LS</v>
          </cell>
          <cell r="T1156" t="str">
            <v>AO</v>
          </cell>
          <cell r="U1156">
            <v>0</v>
          </cell>
          <cell r="V1156">
            <v>0</v>
          </cell>
          <cell r="W1156">
            <v>0</v>
          </cell>
        </row>
        <row r="1157">
          <cell r="Q1157" t="str">
            <v>LMLSbAO</v>
          </cell>
          <cell r="R1157" t="str">
            <v>LM</v>
          </cell>
          <cell r="S1157" t="str">
            <v>LSb</v>
          </cell>
          <cell r="T1157" t="str">
            <v>AO</v>
          </cell>
          <cell r="U1157">
            <v>0</v>
          </cell>
          <cell r="V1157">
            <v>0</v>
          </cell>
          <cell r="W1157">
            <v>0</v>
          </cell>
        </row>
        <row r="1158">
          <cell r="Q1158" t="str">
            <v>LMLTAO</v>
          </cell>
          <cell r="R1158" t="str">
            <v>LM</v>
          </cell>
          <cell r="S1158" t="str">
            <v>LT</v>
          </cell>
          <cell r="T1158" t="str">
            <v>AO</v>
          </cell>
          <cell r="U1158">
            <v>0</v>
          </cell>
          <cell r="V1158">
            <v>0</v>
          </cell>
          <cell r="W1158">
            <v>0</v>
          </cell>
        </row>
        <row r="1159">
          <cell r="Q1159" t="str">
            <v>LMLBBA</v>
          </cell>
          <cell r="R1159" t="str">
            <v>LM</v>
          </cell>
          <cell r="S1159" t="str">
            <v>LB</v>
          </cell>
          <cell r="T1159" t="str">
            <v>BA</v>
          </cell>
          <cell r="U1159">
            <v>0</v>
          </cell>
          <cell r="V1159">
            <v>0</v>
          </cell>
          <cell r="W1159">
            <v>100</v>
          </cell>
        </row>
        <row r="1160">
          <cell r="Q1160" t="str">
            <v>LMLFBA</v>
          </cell>
          <cell r="R1160" t="str">
            <v>LM</v>
          </cell>
          <cell r="S1160" t="str">
            <v>LF</v>
          </cell>
          <cell r="T1160" t="str">
            <v>BA</v>
          </cell>
          <cell r="U1160">
            <v>0</v>
          </cell>
          <cell r="V1160">
            <v>0</v>
          </cell>
          <cell r="W1160">
            <v>75</v>
          </cell>
        </row>
        <row r="1161">
          <cell r="Q1161" t="str">
            <v>LMLSBA</v>
          </cell>
          <cell r="R1161" t="str">
            <v>LM</v>
          </cell>
          <cell r="S1161" t="str">
            <v>LS</v>
          </cell>
          <cell r="T1161" t="str">
            <v>BA</v>
          </cell>
          <cell r="U1161">
            <v>0</v>
          </cell>
          <cell r="V1161">
            <v>0</v>
          </cell>
          <cell r="W1161">
            <v>50</v>
          </cell>
        </row>
        <row r="1162">
          <cell r="Q1162" t="str">
            <v>LMLSbBA</v>
          </cell>
          <cell r="R1162" t="str">
            <v>LM</v>
          </cell>
          <cell r="S1162" t="str">
            <v>LSb</v>
          </cell>
          <cell r="T1162" t="str">
            <v>BA</v>
          </cell>
          <cell r="U1162">
            <v>0</v>
          </cell>
          <cell r="V1162">
            <v>0</v>
          </cell>
          <cell r="W1162">
            <v>50</v>
          </cell>
        </row>
        <row r="1163">
          <cell r="Q1163" t="str">
            <v>LMLTBA</v>
          </cell>
          <cell r="R1163" t="str">
            <v>LM</v>
          </cell>
          <cell r="S1163" t="str">
            <v>LT</v>
          </cell>
          <cell r="T1163" t="str">
            <v>BA</v>
          </cell>
          <cell r="U1163">
            <v>0</v>
          </cell>
          <cell r="V1163">
            <v>0</v>
          </cell>
          <cell r="W1163">
            <v>50</v>
          </cell>
        </row>
        <row r="1164">
          <cell r="Q1164" t="str">
            <v>LMLBBG</v>
          </cell>
          <cell r="R1164" t="str">
            <v>LM</v>
          </cell>
          <cell r="S1164" t="str">
            <v>LB</v>
          </cell>
          <cell r="T1164" t="str">
            <v>BG</v>
          </cell>
          <cell r="U1164">
            <v>0</v>
          </cell>
          <cell r="V1164">
            <v>0</v>
          </cell>
          <cell r="W1164">
            <v>100</v>
          </cell>
        </row>
        <row r="1165">
          <cell r="Q1165" t="str">
            <v>LMLFBG</v>
          </cell>
          <cell r="R1165" t="str">
            <v>LM</v>
          </cell>
          <cell r="S1165" t="str">
            <v>LF</v>
          </cell>
          <cell r="T1165" t="str">
            <v>BG</v>
          </cell>
          <cell r="U1165">
            <v>0</v>
          </cell>
          <cell r="V1165">
            <v>0</v>
          </cell>
          <cell r="W1165">
            <v>75</v>
          </cell>
        </row>
        <row r="1166">
          <cell r="Q1166" t="str">
            <v>LMLSBG</v>
          </cell>
          <cell r="R1166" t="str">
            <v>LM</v>
          </cell>
          <cell r="S1166" t="str">
            <v>LS</v>
          </cell>
          <cell r="T1166" t="str">
            <v>BG</v>
          </cell>
          <cell r="U1166">
            <v>0</v>
          </cell>
          <cell r="V1166">
            <v>0</v>
          </cell>
          <cell r="W1166">
            <v>50</v>
          </cell>
        </row>
        <row r="1167">
          <cell r="Q1167" t="str">
            <v>LMLSbBG</v>
          </cell>
          <cell r="R1167" t="str">
            <v>LM</v>
          </cell>
          <cell r="S1167" t="str">
            <v>LSb</v>
          </cell>
          <cell r="T1167" t="str">
            <v>BG</v>
          </cell>
          <cell r="U1167">
            <v>0</v>
          </cell>
          <cell r="V1167">
            <v>0</v>
          </cell>
          <cell r="W1167">
            <v>50</v>
          </cell>
        </row>
        <row r="1168">
          <cell r="Q1168" t="str">
            <v>LMLTBG</v>
          </cell>
          <cell r="R1168" t="str">
            <v>LM</v>
          </cell>
          <cell r="S1168" t="str">
            <v>LT</v>
          </cell>
          <cell r="T1168" t="str">
            <v>BG</v>
          </cell>
          <cell r="U1168">
            <v>0</v>
          </cell>
          <cell r="V1168">
            <v>0</v>
          </cell>
          <cell r="W1168">
            <v>50</v>
          </cell>
        </row>
        <row r="1169">
          <cell r="Q1169" t="str">
            <v>LMLBBS</v>
          </cell>
          <cell r="R1169" t="str">
            <v>LM</v>
          </cell>
          <cell r="S1169" t="str">
            <v>LB</v>
          </cell>
          <cell r="T1169" t="str">
            <v>BS</v>
          </cell>
          <cell r="U1169">
            <v>0</v>
          </cell>
          <cell r="V1169">
            <v>0</v>
          </cell>
          <cell r="W1169">
            <v>0</v>
          </cell>
        </row>
        <row r="1170">
          <cell r="Q1170" t="str">
            <v>LMLFBS</v>
          </cell>
          <cell r="R1170" t="str">
            <v>LM</v>
          </cell>
          <cell r="S1170" t="str">
            <v>LF</v>
          </cell>
          <cell r="T1170" t="str">
            <v>BS</v>
          </cell>
          <cell r="U1170">
            <v>0</v>
          </cell>
          <cell r="V1170">
            <v>0</v>
          </cell>
          <cell r="W1170">
            <v>0</v>
          </cell>
        </row>
        <row r="1171">
          <cell r="Q1171" t="str">
            <v>LMLSBS</v>
          </cell>
          <cell r="R1171" t="str">
            <v>LM</v>
          </cell>
          <cell r="S1171" t="str">
            <v>LS</v>
          </cell>
          <cell r="T1171" t="str">
            <v>BS</v>
          </cell>
          <cell r="U1171">
            <v>0</v>
          </cell>
          <cell r="V1171">
            <v>0</v>
          </cell>
          <cell r="W1171">
            <v>0</v>
          </cell>
        </row>
        <row r="1172">
          <cell r="Q1172" t="str">
            <v>LMLSbBS</v>
          </cell>
          <cell r="R1172" t="str">
            <v>LM</v>
          </cell>
          <cell r="S1172" t="str">
            <v>LSb</v>
          </cell>
          <cell r="T1172" t="str">
            <v>BS</v>
          </cell>
          <cell r="U1172">
            <v>0</v>
          </cell>
          <cell r="V1172">
            <v>0</v>
          </cell>
          <cell r="W1172">
            <v>0</v>
          </cell>
        </row>
        <row r="1173">
          <cell r="Q1173" t="str">
            <v>LMLTBS</v>
          </cell>
          <cell r="R1173" t="str">
            <v>LM</v>
          </cell>
          <cell r="S1173" t="str">
            <v>LT</v>
          </cell>
          <cell r="T1173" t="str">
            <v>BS</v>
          </cell>
          <cell r="U1173">
            <v>0</v>
          </cell>
          <cell r="V1173">
            <v>0</v>
          </cell>
          <cell r="W1173">
            <v>0</v>
          </cell>
        </row>
        <row r="1174">
          <cell r="Q1174" t="str">
            <v>LMLBCM</v>
          </cell>
          <cell r="R1174" t="str">
            <v>LM</v>
          </cell>
          <cell r="S1174" t="str">
            <v>LB</v>
          </cell>
          <cell r="T1174" t="str">
            <v>CM</v>
          </cell>
          <cell r="U1174">
            <v>50</v>
          </cell>
          <cell r="V1174">
            <v>50</v>
          </cell>
          <cell r="W1174">
            <v>100</v>
          </cell>
        </row>
        <row r="1175">
          <cell r="Q1175" t="str">
            <v>LMLFCM</v>
          </cell>
          <cell r="R1175" t="str">
            <v>LM</v>
          </cell>
          <cell r="S1175" t="str">
            <v>LF</v>
          </cell>
          <cell r="T1175" t="str">
            <v>CM</v>
          </cell>
          <cell r="U1175">
            <v>50</v>
          </cell>
          <cell r="V1175">
            <v>50</v>
          </cell>
          <cell r="W1175">
            <v>75</v>
          </cell>
        </row>
        <row r="1176">
          <cell r="Q1176" t="str">
            <v>LMLSCM</v>
          </cell>
          <cell r="R1176" t="str">
            <v>LM</v>
          </cell>
          <cell r="S1176" t="str">
            <v>LS</v>
          </cell>
          <cell r="T1176" t="str">
            <v>CM</v>
          </cell>
          <cell r="U1176">
            <v>50</v>
          </cell>
          <cell r="V1176">
            <v>50</v>
          </cell>
          <cell r="W1176">
            <v>50</v>
          </cell>
        </row>
        <row r="1177">
          <cell r="Q1177" t="str">
            <v>LMLSbCM</v>
          </cell>
          <cell r="R1177" t="str">
            <v>LM</v>
          </cell>
          <cell r="S1177" t="str">
            <v>LSb</v>
          </cell>
          <cell r="T1177" t="str">
            <v>CM</v>
          </cell>
          <cell r="U1177">
            <v>50</v>
          </cell>
          <cell r="V1177">
            <v>50</v>
          </cell>
          <cell r="W1177">
            <v>50</v>
          </cell>
        </row>
        <row r="1178">
          <cell r="Q1178" t="str">
            <v>LMLTCM</v>
          </cell>
          <cell r="R1178" t="str">
            <v>LM</v>
          </cell>
          <cell r="S1178" t="str">
            <v>LT</v>
          </cell>
          <cell r="T1178" t="str">
            <v>CM</v>
          </cell>
          <cell r="U1178">
            <v>50</v>
          </cell>
          <cell r="V1178">
            <v>50</v>
          </cell>
          <cell r="W1178">
            <v>50</v>
          </cell>
        </row>
        <row r="1179">
          <cell r="Q1179" t="str">
            <v>LMLBCP</v>
          </cell>
          <cell r="R1179" t="str">
            <v>LM</v>
          </cell>
          <cell r="S1179" t="str">
            <v>LB</v>
          </cell>
          <cell r="T1179" t="str">
            <v>CP</v>
          </cell>
          <cell r="U1179">
            <v>0</v>
          </cell>
          <cell r="V1179">
            <v>0</v>
          </cell>
          <cell r="W1179">
            <v>0</v>
          </cell>
        </row>
        <row r="1180">
          <cell r="Q1180" t="str">
            <v>LMLFCP</v>
          </cell>
          <cell r="R1180" t="str">
            <v>LM</v>
          </cell>
          <cell r="S1180" t="str">
            <v>LF</v>
          </cell>
          <cell r="T1180" t="str">
            <v>CP</v>
          </cell>
          <cell r="U1180">
            <v>0</v>
          </cell>
          <cell r="V1180">
            <v>0</v>
          </cell>
          <cell r="W1180">
            <v>0</v>
          </cell>
        </row>
        <row r="1181">
          <cell r="Q1181" t="str">
            <v>LMLSCP</v>
          </cell>
          <cell r="R1181" t="str">
            <v>LM</v>
          </cell>
          <cell r="S1181" t="str">
            <v>LS</v>
          </cell>
          <cell r="T1181" t="str">
            <v>CP</v>
          </cell>
          <cell r="U1181">
            <v>0</v>
          </cell>
          <cell r="V1181">
            <v>0</v>
          </cell>
          <cell r="W1181">
            <v>0</v>
          </cell>
        </row>
        <row r="1182">
          <cell r="Q1182" t="str">
            <v>LMLSbCP</v>
          </cell>
          <cell r="R1182" t="str">
            <v>LM</v>
          </cell>
          <cell r="S1182" t="str">
            <v>LSb</v>
          </cell>
          <cell r="T1182" t="str">
            <v>CP</v>
          </cell>
          <cell r="U1182">
            <v>0</v>
          </cell>
          <cell r="V1182">
            <v>0</v>
          </cell>
          <cell r="W1182">
            <v>0</v>
          </cell>
        </row>
        <row r="1183">
          <cell r="Q1183" t="str">
            <v>LMLTCP</v>
          </cell>
          <cell r="R1183" t="str">
            <v>LM</v>
          </cell>
          <cell r="S1183" t="str">
            <v>LT</v>
          </cell>
          <cell r="T1183" t="str">
            <v>CP</v>
          </cell>
          <cell r="U1183">
            <v>0</v>
          </cell>
          <cell r="V1183">
            <v>0</v>
          </cell>
          <cell r="W1183">
            <v>0</v>
          </cell>
        </row>
        <row r="1184">
          <cell r="Q1184" t="str">
            <v>LMLBGB</v>
          </cell>
          <cell r="R1184" t="str">
            <v>LM</v>
          </cell>
          <cell r="S1184" t="str">
            <v>LB</v>
          </cell>
          <cell r="T1184" t="str">
            <v>GB</v>
          </cell>
          <cell r="U1184">
            <v>0</v>
          </cell>
          <cell r="V1184">
            <v>0</v>
          </cell>
          <cell r="W1184">
            <v>0</v>
          </cell>
        </row>
        <row r="1185">
          <cell r="Q1185" t="str">
            <v>LMLFGB</v>
          </cell>
          <cell r="R1185" t="str">
            <v>LM</v>
          </cell>
          <cell r="S1185" t="str">
            <v>LF</v>
          </cell>
          <cell r="T1185" t="str">
            <v>GB</v>
          </cell>
          <cell r="U1185">
            <v>0</v>
          </cell>
          <cell r="V1185">
            <v>0</v>
          </cell>
          <cell r="W1185">
            <v>0</v>
          </cell>
        </row>
        <row r="1186">
          <cell r="Q1186" t="str">
            <v>LMLSGB</v>
          </cell>
          <cell r="R1186" t="str">
            <v>LM</v>
          </cell>
          <cell r="S1186" t="str">
            <v>LS</v>
          </cell>
          <cell r="T1186" t="str">
            <v>GB</v>
          </cell>
          <cell r="U1186">
            <v>0</v>
          </cell>
          <cell r="V1186">
            <v>0</v>
          </cell>
          <cell r="W1186">
            <v>0</v>
          </cell>
        </row>
        <row r="1187">
          <cell r="Q1187" t="str">
            <v>LMLSbGB</v>
          </cell>
          <cell r="R1187" t="str">
            <v>LM</v>
          </cell>
          <cell r="S1187" t="str">
            <v>LSb</v>
          </cell>
          <cell r="T1187" t="str">
            <v>GB</v>
          </cell>
          <cell r="U1187">
            <v>0</v>
          </cell>
          <cell r="V1187">
            <v>0</v>
          </cell>
          <cell r="W1187">
            <v>0</v>
          </cell>
        </row>
        <row r="1188">
          <cell r="Q1188" t="str">
            <v>LMLTGB</v>
          </cell>
          <cell r="R1188" t="str">
            <v>LM</v>
          </cell>
          <cell r="S1188" t="str">
            <v>LT</v>
          </cell>
          <cell r="T1188" t="str">
            <v>GB</v>
          </cell>
          <cell r="U1188">
            <v>0</v>
          </cell>
          <cell r="V1188">
            <v>0</v>
          </cell>
          <cell r="W1188">
            <v>0</v>
          </cell>
        </row>
        <row r="1189">
          <cell r="Q1189" t="str">
            <v>LMLBGM</v>
          </cell>
          <cell r="R1189" t="str">
            <v>LM</v>
          </cell>
          <cell r="S1189" t="str">
            <v>LB</v>
          </cell>
          <cell r="T1189" t="str">
            <v>GM</v>
          </cell>
          <cell r="U1189">
            <v>0</v>
          </cell>
          <cell r="V1189">
            <v>0</v>
          </cell>
          <cell r="W1189">
            <v>0</v>
          </cell>
        </row>
        <row r="1190">
          <cell r="Q1190" t="str">
            <v>LMLFGM</v>
          </cell>
          <cell r="R1190" t="str">
            <v>LM</v>
          </cell>
          <cell r="S1190" t="str">
            <v>LF</v>
          </cell>
          <cell r="T1190" t="str">
            <v>GM</v>
          </cell>
          <cell r="U1190">
            <v>0</v>
          </cell>
          <cell r="V1190">
            <v>0</v>
          </cell>
          <cell r="W1190">
            <v>0</v>
          </cell>
        </row>
        <row r="1191">
          <cell r="Q1191" t="str">
            <v>LMLSGM</v>
          </cell>
          <cell r="R1191" t="str">
            <v>LM</v>
          </cell>
          <cell r="S1191" t="str">
            <v>LS</v>
          </cell>
          <cell r="T1191" t="str">
            <v>GM</v>
          </cell>
          <cell r="U1191">
            <v>0</v>
          </cell>
          <cell r="V1191">
            <v>0</v>
          </cell>
          <cell r="W1191">
            <v>0</v>
          </cell>
        </row>
        <row r="1192">
          <cell r="Q1192" t="str">
            <v>LMLSbGM</v>
          </cell>
          <cell r="R1192" t="str">
            <v>LM</v>
          </cell>
          <cell r="S1192" t="str">
            <v>LSb</v>
          </cell>
          <cell r="T1192" t="str">
            <v>GM</v>
          </cell>
          <cell r="U1192">
            <v>0</v>
          </cell>
          <cell r="V1192">
            <v>0</v>
          </cell>
          <cell r="W1192">
            <v>0</v>
          </cell>
        </row>
        <row r="1193">
          <cell r="Q1193" t="str">
            <v>LMLTGM</v>
          </cell>
          <cell r="R1193" t="str">
            <v>LM</v>
          </cell>
          <cell r="S1193" t="str">
            <v>LT</v>
          </cell>
          <cell r="T1193" t="str">
            <v>GM</v>
          </cell>
          <cell r="U1193">
            <v>0</v>
          </cell>
          <cell r="V1193">
            <v>0</v>
          </cell>
          <cell r="W1193">
            <v>0</v>
          </cell>
        </row>
        <row r="1194">
          <cell r="Q1194" t="str">
            <v>LMLBJB</v>
          </cell>
          <cell r="R1194" t="str">
            <v>LM</v>
          </cell>
          <cell r="S1194" t="str">
            <v>LB</v>
          </cell>
          <cell r="T1194" t="str">
            <v>JB</v>
          </cell>
          <cell r="U1194">
            <v>0</v>
          </cell>
          <cell r="V1194">
            <v>0</v>
          </cell>
          <cell r="W1194">
            <v>0</v>
          </cell>
        </row>
        <row r="1195">
          <cell r="Q1195" t="str">
            <v>LMLFJB</v>
          </cell>
          <cell r="R1195" t="str">
            <v>LM</v>
          </cell>
          <cell r="S1195" t="str">
            <v>LF</v>
          </cell>
          <cell r="T1195" t="str">
            <v>JB</v>
          </cell>
          <cell r="U1195">
            <v>0</v>
          </cell>
          <cell r="V1195">
            <v>0</v>
          </cell>
          <cell r="W1195">
            <v>0</v>
          </cell>
        </row>
        <row r="1196">
          <cell r="Q1196" t="str">
            <v>LMLSJB</v>
          </cell>
          <cell r="R1196" t="str">
            <v>LM</v>
          </cell>
          <cell r="S1196" t="str">
            <v>LS</v>
          </cell>
          <cell r="T1196" t="str">
            <v>JB</v>
          </cell>
          <cell r="U1196">
            <v>0</v>
          </cell>
          <cell r="V1196">
            <v>0</v>
          </cell>
          <cell r="W1196">
            <v>0</v>
          </cell>
        </row>
        <row r="1197">
          <cell r="Q1197" t="str">
            <v>LMLSbJB</v>
          </cell>
          <cell r="R1197" t="str">
            <v>LM</v>
          </cell>
          <cell r="S1197" t="str">
            <v>LSb</v>
          </cell>
          <cell r="T1197" t="str">
            <v>JB</v>
          </cell>
          <cell r="U1197">
            <v>0</v>
          </cell>
          <cell r="V1197">
            <v>0</v>
          </cell>
          <cell r="W1197">
            <v>0</v>
          </cell>
        </row>
        <row r="1198">
          <cell r="Q1198" t="str">
            <v>LMLTJB</v>
          </cell>
          <cell r="R1198" t="str">
            <v>LM</v>
          </cell>
          <cell r="S1198" t="str">
            <v>LT</v>
          </cell>
          <cell r="T1198" t="str">
            <v>JB</v>
          </cell>
          <cell r="U1198">
            <v>0</v>
          </cell>
          <cell r="V1198">
            <v>0</v>
          </cell>
          <cell r="W1198">
            <v>0</v>
          </cell>
        </row>
        <row r="1199">
          <cell r="Q1199" t="str">
            <v>LMLBJW</v>
          </cell>
          <cell r="R1199" t="str">
            <v>LM</v>
          </cell>
          <cell r="S1199" t="str">
            <v>LB</v>
          </cell>
          <cell r="T1199" t="str">
            <v>JW</v>
          </cell>
          <cell r="U1199">
            <v>0</v>
          </cell>
          <cell r="V1199">
            <v>0</v>
          </cell>
          <cell r="W1199">
            <v>0</v>
          </cell>
        </row>
        <row r="1200">
          <cell r="Q1200" t="str">
            <v>LMLFJW</v>
          </cell>
          <cell r="R1200" t="str">
            <v>LM</v>
          </cell>
          <cell r="S1200" t="str">
            <v>LF</v>
          </cell>
          <cell r="T1200" t="str">
            <v>JW</v>
          </cell>
          <cell r="U1200">
            <v>0</v>
          </cell>
          <cell r="V1200">
            <v>0</v>
          </cell>
          <cell r="W1200">
            <v>0</v>
          </cell>
        </row>
        <row r="1201">
          <cell r="Q1201" t="str">
            <v>LMLSJW</v>
          </cell>
          <cell r="R1201" t="str">
            <v>LM</v>
          </cell>
          <cell r="S1201" t="str">
            <v>LS</v>
          </cell>
          <cell r="T1201" t="str">
            <v>JW</v>
          </cell>
          <cell r="U1201">
            <v>0</v>
          </cell>
          <cell r="V1201">
            <v>0</v>
          </cell>
          <cell r="W1201">
            <v>0</v>
          </cell>
        </row>
        <row r="1202">
          <cell r="Q1202" t="str">
            <v>LMLSbJW</v>
          </cell>
          <cell r="R1202" t="str">
            <v>LM</v>
          </cell>
          <cell r="S1202" t="str">
            <v>LSb</v>
          </cell>
          <cell r="T1202" t="str">
            <v>JW</v>
          </cell>
          <cell r="U1202">
            <v>0</v>
          </cell>
          <cell r="V1202">
            <v>0</v>
          </cell>
          <cell r="W1202">
            <v>0</v>
          </cell>
        </row>
        <row r="1203">
          <cell r="Q1203" t="str">
            <v>LMLTJW</v>
          </cell>
          <cell r="R1203" t="str">
            <v>LM</v>
          </cell>
          <cell r="S1203" t="str">
            <v>LT</v>
          </cell>
          <cell r="T1203" t="str">
            <v>JW</v>
          </cell>
          <cell r="U1203">
            <v>0</v>
          </cell>
          <cell r="V1203">
            <v>0</v>
          </cell>
          <cell r="W1203">
            <v>0</v>
          </cell>
        </row>
        <row r="1204">
          <cell r="Q1204" t="str">
            <v>LMLBMC</v>
          </cell>
          <cell r="R1204" t="str">
            <v>LM</v>
          </cell>
          <cell r="S1204" t="str">
            <v>LB</v>
          </cell>
          <cell r="T1204" t="str">
            <v>MC</v>
          </cell>
          <cell r="U1204">
            <v>50</v>
          </cell>
          <cell r="V1204">
            <v>50</v>
          </cell>
          <cell r="W1204">
            <v>100</v>
          </cell>
        </row>
        <row r="1205">
          <cell r="Q1205" t="str">
            <v>LMLFMC</v>
          </cell>
          <cell r="R1205" t="str">
            <v>LM</v>
          </cell>
          <cell r="S1205" t="str">
            <v>LF</v>
          </cell>
          <cell r="T1205" t="str">
            <v>MC</v>
          </cell>
          <cell r="U1205">
            <v>50</v>
          </cell>
          <cell r="V1205">
            <v>50</v>
          </cell>
          <cell r="W1205">
            <v>75</v>
          </cell>
        </row>
        <row r="1206">
          <cell r="Q1206" t="str">
            <v>LMLSMC</v>
          </cell>
          <cell r="R1206" t="str">
            <v>LM</v>
          </cell>
          <cell r="S1206" t="str">
            <v>LS</v>
          </cell>
          <cell r="T1206" t="str">
            <v>MC</v>
          </cell>
          <cell r="U1206">
            <v>50</v>
          </cell>
          <cell r="V1206">
            <v>50</v>
          </cell>
          <cell r="W1206">
            <v>50</v>
          </cell>
        </row>
        <row r="1207">
          <cell r="Q1207" t="str">
            <v>LMLSbMC</v>
          </cell>
          <cell r="R1207" t="str">
            <v>LM</v>
          </cell>
          <cell r="S1207" t="str">
            <v>LSb</v>
          </cell>
          <cell r="T1207" t="str">
            <v>MC</v>
          </cell>
          <cell r="U1207">
            <v>50</v>
          </cell>
          <cell r="V1207">
            <v>50</v>
          </cell>
          <cell r="W1207">
            <v>50</v>
          </cell>
        </row>
        <row r="1208">
          <cell r="Q1208" t="str">
            <v>LMLTMC</v>
          </cell>
          <cell r="R1208" t="str">
            <v>LM</v>
          </cell>
          <cell r="S1208" t="str">
            <v>LT</v>
          </cell>
          <cell r="T1208" t="str">
            <v>MC</v>
          </cell>
          <cell r="U1208">
            <v>50</v>
          </cell>
          <cell r="V1208">
            <v>50</v>
          </cell>
          <cell r="W1208">
            <v>50</v>
          </cell>
        </row>
        <row r="1209">
          <cell r="Q1209" t="str">
            <v>LMLBMH</v>
          </cell>
          <cell r="R1209" t="str">
            <v>LM</v>
          </cell>
          <cell r="S1209" t="str">
            <v>LB</v>
          </cell>
          <cell r="T1209" t="str">
            <v>MH</v>
          </cell>
          <cell r="U1209">
            <v>0</v>
          </cell>
          <cell r="V1209">
            <v>0</v>
          </cell>
          <cell r="W1209">
            <v>200</v>
          </cell>
        </row>
        <row r="1210">
          <cell r="Q1210" t="str">
            <v>LMLFMH</v>
          </cell>
          <cell r="R1210" t="str">
            <v>LM</v>
          </cell>
          <cell r="S1210" t="str">
            <v>LF</v>
          </cell>
          <cell r="T1210" t="str">
            <v>MH</v>
          </cell>
          <cell r="U1210">
            <v>0</v>
          </cell>
          <cell r="V1210">
            <v>0</v>
          </cell>
          <cell r="W1210">
            <v>200</v>
          </cell>
        </row>
        <row r="1211">
          <cell r="Q1211" t="str">
            <v>LMLSMH</v>
          </cell>
          <cell r="R1211" t="str">
            <v>LM</v>
          </cell>
          <cell r="S1211" t="str">
            <v>LS</v>
          </cell>
          <cell r="T1211" t="str">
            <v>MH</v>
          </cell>
          <cell r="U1211">
            <v>0</v>
          </cell>
          <cell r="V1211">
            <v>0</v>
          </cell>
          <cell r="W1211">
            <v>200</v>
          </cell>
        </row>
        <row r="1212">
          <cell r="Q1212" t="str">
            <v>LMLSbMH</v>
          </cell>
          <cell r="R1212" t="str">
            <v>LM</v>
          </cell>
          <cell r="S1212" t="str">
            <v>LSb</v>
          </cell>
          <cell r="T1212" t="str">
            <v>MH</v>
          </cell>
          <cell r="U1212">
            <v>0</v>
          </cell>
          <cell r="V1212">
            <v>0</v>
          </cell>
          <cell r="W1212">
            <v>200</v>
          </cell>
        </row>
        <row r="1213">
          <cell r="Q1213" t="str">
            <v>LMLTMH</v>
          </cell>
          <cell r="R1213" t="str">
            <v>LM</v>
          </cell>
          <cell r="S1213" t="str">
            <v>LT</v>
          </cell>
          <cell r="T1213" t="str">
            <v>MH</v>
          </cell>
          <cell r="U1213">
            <v>0</v>
          </cell>
          <cell r="V1213">
            <v>0</v>
          </cell>
          <cell r="W1213">
            <v>200</v>
          </cell>
        </row>
        <row r="1214">
          <cell r="Q1214" t="str">
            <v>LMLBNM</v>
          </cell>
          <cell r="R1214" t="str">
            <v>LM</v>
          </cell>
          <cell r="S1214" t="str">
            <v>LB</v>
          </cell>
          <cell r="T1214" t="str">
            <v>NM</v>
          </cell>
          <cell r="U1214">
            <v>0</v>
          </cell>
          <cell r="V1214">
            <v>0</v>
          </cell>
          <cell r="W1214">
            <v>0</v>
          </cell>
        </row>
        <row r="1215">
          <cell r="Q1215" t="str">
            <v>LMLFNM</v>
          </cell>
          <cell r="R1215" t="str">
            <v>LM</v>
          </cell>
          <cell r="S1215" t="str">
            <v>LF</v>
          </cell>
          <cell r="T1215" t="str">
            <v>NM</v>
          </cell>
          <cell r="U1215">
            <v>0</v>
          </cell>
          <cell r="V1215">
            <v>0</v>
          </cell>
          <cell r="W1215">
            <v>0</v>
          </cell>
        </row>
        <row r="1216">
          <cell r="Q1216" t="str">
            <v>LMLSNM</v>
          </cell>
          <cell r="R1216" t="str">
            <v>LM</v>
          </cell>
          <cell r="S1216" t="str">
            <v>LS</v>
          </cell>
          <cell r="T1216" t="str">
            <v>NM</v>
          </cell>
          <cell r="U1216">
            <v>0</v>
          </cell>
          <cell r="V1216">
            <v>0</v>
          </cell>
          <cell r="W1216">
            <v>0</v>
          </cell>
        </row>
        <row r="1217">
          <cell r="Q1217" t="str">
            <v>LMLSbNM</v>
          </cell>
          <cell r="R1217" t="str">
            <v>LM</v>
          </cell>
          <cell r="S1217" t="str">
            <v>LSb</v>
          </cell>
          <cell r="T1217" t="str">
            <v>NM</v>
          </cell>
          <cell r="U1217">
            <v>0</v>
          </cell>
          <cell r="V1217">
            <v>0</v>
          </cell>
          <cell r="W1217">
            <v>0</v>
          </cell>
        </row>
        <row r="1218">
          <cell r="Q1218" t="str">
            <v>LMLTNM</v>
          </cell>
          <cell r="R1218" t="str">
            <v>LM</v>
          </cell>
          <cell r="S1218" t="str">
            <v>LT</v>
          </cell>
          <cell r="T1218" t="str">
            <v>NM</v>
          </cell>
          <cell r="U1218">
            <v>0</v>
          </cell>
          <cell r="V1218">
            <v>0</v>
          </cell>
          <cell r="W1218">
            <v>0</v>
          </cell>
        </row>
        <row r="1219">
          <cell r="Q1219" t="str">
            <v>LMLBNS</v>
          </cell>
          <cell r="R1219" t="str">
            <v>LM</v>
          </cell>
          <cell r="S1219" t="str">
            <v>LB</v>
          </cell>
          <cell r="T1219" t="str">
            <v>NS</v>
          </cell>
          <cell r="U1219">
            <v>0</v>
          </cell>
          <cell r="V1219">
            <v>0</v>
          </cell>
          <cell r="W1219">
            <v>0</v>
          </cell>
        </row>
        <row r="1220">
          <cell r="Q1220" t="str">
            <v>LMLFNS</v>
          </cell>
          <cell r="R1220" t="str">
            <v>LM</v>
          </cell>
          <cell r="S1220" t="str">
            <v>LF</v>
          </cell>
          <cell r="T1220" t="str">
            <v>NS</v>
          </cell>
          <cell r="U1220">
            <v>0</v>
          </cell>
          <cell r="V1220">
            <v>0</v>
          </cell>
          <cell r="W1220">
            <v>0</v>
          </cell>
        </row>
        <row r="1221">
          <cell r="Q1221" t="str">
            <v>LMLSNS</v>
          </cell>
          <cell r="R1221" t="str">
            <v>LM</v>
          </cell>
          <cell r="S1221" t="str">
            <v>LS</v>
          </cell>
          <cell r="T1221" t="str">
            <v>NS</v>
          </cell>
          <cell r="U1221">
            <v>0</v>
          </cell>
          <cell r="V1221">
            <v>0</v>
          </cell>
          <cell r="W1221">
            <v>0</v>
          </cell>
        </row>
        <row r="1222">
          <cell r="Q1222" t="str">
            <v>LMLSbNS</v>
          </cell>
          <cell r="R1222" t="str">
            <v>LM</v>
          </cell>
          <cell r="S1222" t="str">
            <v>LSb</v>
          </cell>
          <cell r="T1222" t="str">
            <v>NS</v>
          </cell>
          <cell r="U1222">
            <v>0</v>
          </cell>
          <cell r="V1222">
            <v>0</v>
          </cell>
          <cell r="W1222">
            <v>0</v>
          </cell>
        </row>
        <row r="1223">
          <cell r="Q1223" t="str">
            <v>LMLTNS</v>
          </cell>
          <cell r="R1223" t="str">
            <v>LM</v>
          </cell>
          <cell r="S1223" t="str">
            <v>LT</v>
          </cell>
          <cell r="T1223" t="str">
            <v>NS</v>
          </cell>
          <cell r="U1223">
            <v>0</v>
          </cell>
          <cell r="V1223">
            <v>0</v>
          </cell>
          <cell r="W1223">
            <v>0</v>
          </cell>
        </row>
        <row r="1224">
          <cell r="Q1224" t="str">
            <v>LMLBPO</v>
          </cell>
          <cell r="R1224" t="str">
            <v>LM</v>
          </cell>
          <cell r="S1224" t="str">
            <v>LB</v>
          </cell>
          <cell r="T1224" t="str">
            <v>PO</v>
          </cell>
          <cell r="U1224">
            <v>50</v>
          </cell>
          <cell r="V1224">
            <v>50</v>
          </cell>
          <cell r="W1224">
            <v>100</v>
          </cell>
        </row>
        <row r="1225">
          <cell r="Q1225" t="str">
            <v>LMLFPO</v>
          </cell>
          <cell r="R1225" t="str">
            <v>LM</v>
          </cell>
          <cell r="S1225" t="str">
            <v>LF</v>
          </cell>
          <cell r="T1225" t="str">
            <v>PO</v>
          </cell>
          <cell r="U1225">
            <v>50</v>
          </cell>
          <cell r="V1225">
            <v>50</v>
          </cell>
          <cell r="W1225">
            <v>75</v>
          </cell>
        </row>
        <row r="1226">
          <cell r="Q1226" t="str">
            <v>LMLSPO</v>
          </cell>
          <cell r="R1226" t="str">
            <v>LM</v>
          </cell>
          <cell r="S1226" t="str">
            <v>LS</v>
          </cell>
          <cell r="T1226" t="str">
            <v>PO</v>
          </cell>
          <cell r="U1226">
            <v>50</v>
          </cell>
          <cell r="V1226">
            <v>50</v>
          </cell>
          <cell r="W1226">
            <v>50</v>
          </cell>
        </row>
        <row r="1227">
          <cell r="Q1227" t="str">
            <v>LMLSbPO</v>
          </cell>
          <cell r="R1227" t="str">
            <v>LM</v>
          </cell>
          <cell r="S1227" t="str">
            <v>LSb</v>
          </cell>
          <cell r="T1227" t="str">
            <v>PO</v>
          </cell>
          <cell r="U1227">
            <v>50</v>
          </cell>
          <cell r="V1227">
            <v>50</v>
          </cell>
          <cell r="W1227">
            <v>50</v>
          </cell>
        </row>
        <row r="1228">
          <cell r="Q1228" t="str">
            <v>LMLTPO</v>
          </cell>
          <cell r="R1228" t="str">
            <v>LM</v>
          </cell>
          <cell r="S1228" t="str">
            <v>LT</v>
          </cell>
          <cell r="T1228" t="str">
            <v>PO</v>
          </cell>
          <cell r="U1228">
            <v>50</v>
          </cell>
          <cell r="V1228">
            <v>50</v>
          </cell>
          <cell r="W1228">
            <v>50</v>
          </cell>
        </row>
        <row r="1229">
          <cell r="Q1229" t="str">
            <v>LMLBRP</v>
          </cell>
          <cell r="R1229" t="str">
            <v>LM</v>
          </cell>
          <cell r="S1229" t="str">
            <v>LB</v>
          </cell>
          <cell r="T1229" t="str">
            <v>RP</v>
          </cell>
          <cell r="U1229">
            <v>0</v>
          </cell>
          <cell r="V1229">
            <v>0</v>
          </cell>
          <cell r="W1229">
            <v>0</v>
          </cell>
        </row>
        <row r="1230">
          <cell r="Q1230" t="str">
            <v>LMLFRP</v>
          </cell>
          <cell r="R1230" t="str">
            <v>LM</v>
          </cell>
          <cell r="S1230" t="str">
            <v>LF</v>
          </cell>
          <cell r="T1230" t="str">
            <v>RP</v>
          </cell>
          <cell r="U1230">
            <v>0</v>
          </cell>
          <cell r="V1230">
            <v>0</v>
          </cell>
          <cell r="W1230">
            <v>0</v>
          </cell>
        </row>
        <row r="1231">
          <cell r="Q1231" t="str">
            <v>LMLSRP</v>
          </cell>
          <cell r="R1231" t="str">
            <v>LM</v>
          </cell>
          <cell r="S1231" t="str">
            <v>LS</v>
          </cell>
          <cell r="T1231" t="str">
            <v>RP</v>
          </cell>
          <cell r="U1231">
            <v>0</v>
          </cell>
          <cell r="V1231">
            <v>0</v>
          </cell>
          <cell r="W1231">
            <v>0</v>
          </cell>
        </row>
        <row r="1232">
          <cell r="Q1232" t="str">
            <v>LMLSbRP</v>
          </cell>
          <cell r="R1232" t="str">
            <v>LM</v>
          </cell>
          <cell r="S1232" t="str">
            <v>LSb</v>
          </cell>
          <cell r="T1232" t="str">
            <v>RP</v>
          </cell>
          <cell r="U1232">
            <v>0</v>
          </cell>
          <cell r="V1232">
            <v>0</v>
          </cell>
          <cell r="W1232">
            <v>0</v>
          </cell>
        </row>
        <row r="1233">
          <cell r="Q1233" t="str">
            <v>LMLTRP</v>
          </cell>
          <cell r="R1233" t="str">
            <v>LM</v>
          </cell>
          <cell r="S1233" t="str">
            <v>LT</v>
          </cell>
          <cell r="T1233" t="str">
            <v>RP</v>
          </cell>
          <cell r="U1233">
            <v>0</v>
          </cell>
          <cell r="V1233">
            <v>0</v>
          </cell>
          <cell r="W1233">
            <v>0</v>
          </cell>
        </row>
        <row r="1234">
          <cell r="Q1234" t="str">
            <v>LMLBSO</v>
          </cell>
          <cell r="R1234" t="str">
            <v>LM</v>
          </cell>
          <cell r="S1234" t="str">
            <v>LB</v>
          </cell>
          <cell r="T1234" t="str">
            <v>SO</v>
          </cell>
          <cell r="U1234">
            <v>0</v>
          </cell>
          <cell r="V1234">
            <v>0</v>
          </cell>
          <cell r="W1234">
            <v>0</v>
          </cell>
        </row>
        <row r="1235">
          <cell r="Q1235" t="str">
            <v>LMLFSO</v>
          </cell>
          <cell r="R1235" t="str">
            <v>LM</v>
          </cell>
          <cell r="S1235" t="str">
            <v>LF</v>
          </cell>
          <cell r="T1235" t="str">
            <v>SO</v>
          </cell>
          <cell r="U1235">
            <v>0</v>
          </cell>
          <cell r="V1235">
            <v>0</v>
          </cell>
          <cell r="W1235">
            <v>0</v>
          </cell>
        </row>
        <row r="1236">
          <cell r="Q1236" t="str">
            <v>LMLSSO</v>
          </cell>
          <cell r="R1236" t="str">
            <v>LM</v>
          </cell>
          <cell r="S1236" t="str">
            <v>LS</v>
          </cell>
          <cell r="T1236" t="str">
            <v>SO</v>
          </cell>
          <cell r="U1236">
            <v>0</v>
          </cell>
          <cell r="V1236">
            <v>0</v>
          </cell>
          <cell r="W1236">
            <v>0</v>
          </cell>
        </row>
        <row r="1237">
          <cell r="Q1237" t="str">
            <v>LMLSbSO</v>
          </cell>
          <cell r="R1237" t="str">
            <v>LM</v>
          </cell>
          <cell r="S1237" t="str">
            <v>LSb</v>
          </cell>
          <cell r="T1237" t="str">
            <v>SO</v>
          </cell>
          <cell r="U1237">
            <v>0</v>
          </cell>
          <cell r="V1237">
            <v>0</v>
          </cell>
          <cell r="W1237">
            <v>0</v>
          </cell>
        </row>
        <row r="1238">
          <cell r="Q1238" t="str">
            <v>LMLTSO</v>
          </cell>
          <cell r="R1238" t="str">
            <v>LM</v>
          </cell>
          <cell r="S1238" t="str">
            <v>LT</v>
          </cell>
          <cell r="T1238" t="str">
            <v>SO</v>
          </cell>
          <cell r="U1238">
            <v>0</v>
          </cell>
          <cell r="V1238">
            <v>0</v>
          </cell>
          <cell r="W1238">
            <v>0</v>
          </cell>
        </row>
        <row r="1239">
          <cell r="Q1239" t="str">
            <v>LMLBSP</v>
          </cell>
          <cell r="R1239" t="str">
            <v>LM</v>
          </cell>
          <cell r="S1239" t="str">
            <v>LB</v>
          </cell>
          <cell r="T1239" t="str">
            <v>SP</v>
          </cell>
          <cell r="U1239">
            <v>0</v>
          </cell>
          <cell r="V1239">
            <v>0</v>
          </cell>
          <cell r="W1239">
            <v>0</v>
          </cell>
        </row>
        <row r="1240">
          <cell r="Q1240" t="str">
            <v>LMLFSP</v>
          </cell>
          <cell r="R1240" t="str">
            <v>LM</v>
          </cell>
          <cell r="S1240" t="str">
            <v>LF</v>
          </cell>
          <cell r="T1240" t="str">
            <v>SP</v>
          </cell>
          <cell r="U1240">
            <v>0</v>
          </cell>
          <cell r="V1240">
            <v>0</v>
          </cell>
          <cell r="W1240">
            <v>0</v>
          </cell>
        </row>
        <row r="1241">
          <cell r="Q1241" t="str">
            <v>LMLSSP</v>
          </cell>
          <cell r="R1241" t="str">
            <v>LM</v>
          </cell>
          <cell r="S1241" t="str">
            <v>LS</v>
          </cell>
          <cell r="T1241" t="str">
            <v>SP</v>
          </cell>
          <cell r="U1241">
            <v>0</v>
          </cell>
          <cell r="V1241">
            <v>0</v>
          </cell>
          <cell r="W1241">
            <v>0</v>
          </cell>
        </row>
        <row r="1242">
          <cell r="Q1242" t="str">
            <v>LMLSbSP</v>
          </cell>
          <cell r="R1242" t="str">
            <v>LM</v>
          </cell>
          <cell r="S1242" t="str">
            <v>LSb</v>
          </cell>
          <cell r="T1242" t="str">
            <v>SP</v>
          </cell>
          <cell r="U1242">
            <v>0</v>
          </cell>
          <cell r="V1242">
            <v>0</v>
          </cell>
          <cell r="W1242">
            <v>0</v>
          </cell>
        </row>
        <row r="1243">
          <cell r="Q1243" t="str">
            <v>LMLTSP</v>
          </cell>
          <cell r="R1243" t="str">
            <v>LM</v>
          </cell>
          <cell r="S1243" t="str">
            <v>LT</v>
          </cell>
          <cell r="T1243" t="str">
            <v>SP</v>
          </cell>
          <cell r="U1243">
            <v>0</v>
          </cell>
          <cell r="V1243">
            <v>0</v>
          </cell>
          <cell r="W1243">
            <v>0</v>
          </cell>
        </row>
        <row r="1244">
          <cell r="Q1244" t="str">
            <v>LMLBT5</v>
          </cell>
          <cell r="R1244" t="str">
            <v>LM</v>
          </cell>
          <cell r="S1244" t="str">
            <v>LB</v>
          </cell>
          <cell r="T1244" t="str">
            <v>T5</v>
          </cell>
          <cell r="U1244">
            <v>0</v>
          </cell>
          <cell r="V1244">
            <v>0</v>
          </cell>
          <cell r="W1244">
            <v>0</v>
          </cell>
        </row>
        <row r="1245">
          <cell r="Q1245" t="str">
            <v>LMLFT5</v>
          </cell>
          <cell r="R1245" t="str">
            <v>LM</v>
          </cell>
          <cell r="S1245" t="str">
            <v>LF</v>
          </cell>
          <cell r="T1245" t="str">
            <v>T5</v>
          </cell>
          <cell r="U1245">
            <v>0</v>
          </cell>
          <cell r="V1245">
            <v>0</v>
          </cell>
          <cell r="W1245">
            <v>0</v>
          </cell>
        </row>
        <row r="1246">
          <cell r="Q1246" t="str">
            <v>LMLST5</v>
          </cell>
          <cell r="R1246" t="str">
            <v>LM</v>
          </cell>
          <cell r="S1246" t="str">
            <v>LS</v>
          </cell>
          <cell r="T1246" t="str">
            <v>T5</v>
          </cell>
          <cell r="U1246">
            <v>0</v>
          </cell>
          <cell r="V1246">
            <v>0</v>
          </cell>
          <cell r="W1246">
            <v>0</v>
          </cell>
        </row>
        <row r="1247">
          <cell r="Q1247" t="str">
            <v>LMLSbT5</v>
          </cell>
          <cell r="R1247" t="str">
            <v>LM</v>
          </cell>
          <cell r="S1247" t="str">
            <v>LSb</v>
          </cell>
          <cell r="T1247" t="str">
            <v>T5</v>
          </cell>
          <cell r="U1247">
            <v>0</v>
          </cell>
          <cell r="V1247">
            <v>0</v>
          </cell>
          <cell r="W1247">
            <v>0</v>
          </cell>
        </row>
        <row r="1248">
          <cell r="Q1248" t="str">
            <v>LMLTT5</v>
          </cell>
          <cell r="R1248" t="str">
            <v>LM</v>
          </cell>
          <cell r="S1248" t="str">
            <v>LT</v>
          </cell>
          <cell r="T1248" t="str">
            <v>T5</v>
          </cell>
          <cell r="U1248">
            <v>0</v>
          </cell>
          <cell r="V1248">
            <v>0</v>
          </cell>
          <cell r="W1248">
            <v>0</v>
          </cell>
        </row>
        <row r="1249">
          <cell r="Q1249" t="str">
            <v>LMLBT8</v>
          </cell>
          <cell r="R1249" t="str">
            <v>LM</v>
          </cell>
          <cell r="S1249" t="str">
            <v>LB</v>
          </cell>
          <cell r="T1249" t="str">
            <v>T8</v>
          </cell>
          <cell r="U1249">
            <v>0</v>
          </cell>
          <cell r="V1249">
            <v>0</v>
          </cell>
          <cell r="W1249">
            <v>0</v>
          </cell>
        </row>
        <row r="1250">
          <cell r="Q1250" t="str">
            <v>LMLFT8</v>
          </cell>
          <cell r="R1250" t="str">
            <v>LM</v>
          </cell>
          <cell r="S1250" t="str">
            <v>LF</v>
          </cell>
          <cell r="T1250" t="str">
            <v>T8</v>
          </cell>
          <cell r="U1250">
            <v>0</v>
          </cell>
          <cell r="V1250">
            <v>0</v>
          </cell>
          <cell r="W1250">
            <v>0</v>
          </cell>
        </row>
        <row r="1251">
          <cell r="Q1251" t="str">
            <v>LMLST8</v>
          </cell>
          <cell r="R1251" t="str">
            <v>LM</v>
          </cell>
          <cell r="S1251" t="str">
            <v>LS</v>
          </cell>
          <cell r="T1251" t="str">
            <v>T8</v>
          </cell>
          <cell r="U1251">
            <v>0</v>
          </cell>
          <cell r="V1251">
            <v>0</v>
          </cell>
          <cell r="W1251">
            <v>0</v>
          </cell>
        </row>
        <row r="1252">
          <cell r="Q1252" t="str">
            <v>LMLSbT8</v>
          </cell>
          <cell r="R1252" t="str">
            <v>LM</v>
          </cell>
          <cell r="S1252" t="str">
            <v>LSb</v>
          </cell>
          <cell r="T1252" t="str">
            <v>T8</v>
          </cell>
          <cell r="U1252">
            <v>0</v>
          </cell>
          <cell r="V1252">
            <v>0</v>
          </cell>
          <cell r="W1252">
            <v>0</v>
          </cell>
        </row>
        <row r="1253">
          <cell r="Q1253" t="str">
            <v>LMLTT8</v>
          </cell>
          <cell r="R1253" t="str">
            <v>LM</v>
          </cell>
          <cell r="S1253" t="str">
            <v>LT</v>
          </cell>
          <cell r="T1253" t="str">
            <v>T8</v>
          </cell>
          <cell r="U1253">
            <v>0</v>
          </cell>
          <cell r="V1253">
            <v>0</v>
          </cell>
          <cell r="W1253">
            <v>0</v>
          </cell>
        </row>
        <row r="1254">
          <cell r="Q1254" t="str">
            <v>LMLBT9</v>
          </cell>
          <cell r="R1254" t="str">
            <v>LM</v>
          </cell>
          <cell r="S1254" t="str">
            <v>LB</v>
          </cell>
          <cell r="T1254" t="str">
            <v>T9</v>
          </cell>
          <cell r="U1254">
            <v>0</v>
          </cell>
          <cell r="V1254">
            <v>0</v>
          </cell>
          <cell r="W1254">
            <v>0</v>
          </cell>
        </row>
        <row r="1255">
          <cell r="Q1255" t="str">
            <v>LMLFT9</v>
          </cell>
          <cell r="R1255" t="str">
            <v>LM</v>
          </cell>
          <cell r="S1255" t="str">
            <v>LF</v>
          </cell>
          <cell r="T1255" t="str">
            <v>T9</v>
          </cell>
          <cell r="U1255">
            <v>0</v>
          </cell>
          <cell r="V1255">
            <v>0</v>
          </cell>
          <cell r="W1255">
            <v>0</v>
          </cell>
        </row>
        <row r="1256">
          <cell r="Q1256" t="str">
            <v>LMLST9</v>
          </cell>
          <cell r="R1256" t="str">
            <v>LM</v>
          </cell>
          <cell r="S1256" t="str">
            <v>LS</v>
          </cell>
          <cell r="T1256" t="str">
            <v>T9</v>
          </cell>
          <cell r="U1256">
            <v>0</v>
          </cell>
          <cell r="V1256">
            <v>0</v>
          </cell>
          <cell r="W1256">
            <v>0</v>
          </cell>
        </row>
        <row r="1257">
          <cell r="Q1257" t="str">
            <v>LMLSbT9</v>
          </cell>
          <cell r="R1257" t="str">
            <v>LM</v>
          </cell>
          <cell r="S1257" t="str">
            <v>LSb</v>
          </cell>
          <cell r="T1257" t="str">
            <v>T9</v>
          </cell>
          <cell r="U1257">
            <v>0</v>
          </cell>
          <cell r="V1257">
            <v>0</v>
          </cell>
          <cell r="W1257">
            <v>0</v>
          </cell>
        </row>
        <row r="1258">
          <cell r="Q1258" t="str">
            <v>LMLTT9</v>
          </cell>
          <cell r="R1258" t="str">
            <v>LM</v>
          </cell>
          <cell r="S1258" t="str">
            <v>LT</v>
          </cell>
          <cell r="T1258" t="str">
            <v>T9</v>
          </cell>
          <cell r="U1258">
            <v>0</v>
          </cell>
          <cell r="V1258">
            <v>0</v>
          </cell>
          <cell r="W1258">
            <v>0</v>
          </cell>
        </row>
        <row r="1259">
          <cell r="Q1259" t="str">
            <v>LMLBTQ</v>
          </cell>
          <cell r="R1259" t="str">
            <v>LM</v>
          </cell>
          <cell r="S1259" t="str">
            <v>LB</v>
          </cell>
          <cell r="T1259" t="str">
            <v>TQ</v>
          </cell>
          <cell r="U1259">
            <v>0</v>
          </cell>
          <cell r="V1259">
            <v>0</v>
          </cell>
          <cell r="W1259">
            <v>0</v>
          </cell>
        </row>
        <row r="1260">
          <cell r="Q1260" t="str">
            <v>LMLFTQ</v>
          </cell>
          <cell r="R1260" t="str">
            <v>LM</v>
          </cell>
          <cell r="S1260" t="str">
            <v>LF</v>
          </cell>
          <cell r="T1260" t="str">
            <v>TQ</v>
          </cell>
          <cell r="U1260">
            <v>0</v>
          </cell>
          <cell r="V1260">
            <v>0</v>
          </cell>
          <cell r="W1260">
            <v>0</v>
          </cell>
        </row>
        <row r="1261">
          <cell r="Q1261" t="str">
            <v>LMLSTQ</v>
          </cell>
          <cell r="R1261" t="str">
            <v>LM</v>
          </cell>
          <cell r="S1261" t="str">
            <v>LS</v>
          </cell>
          <cell r="T1261" t="str">
            <v>TQ</v>
          </cell>
          <cell r="U1261">
            <v>0</v>
          </cell>
          <cell r="V1261">
            <v>0</v>
          </cell>
          <cell r="W1261">
            <v>0</v>
          </cell>
        </row>
        <row r="1262">
          <cell r="Q1262" t="str">
            <v>LMLSbTQ</v>
          </cell>
          <cell r="R1262" t="str">
            <v>LM</v>
          </cell>
          <cell r="S1262" t="str">
            <v>LSb</v>
          </cell>
          <cell r="T1262" t="str">
            <v>TQ</v>
          </cell>
          <cell r="U1262">
            <v>0</v>
          </cell>
          <cell r="V1262">
            <v>0</v>
          </cell>
          <cell r="W1262">
            <v>0</v>
          </cell>
        </row>
        <row r="1263">
          <cell r="Q1263" t="str">
            <v>LMLTTQ</v>
          </cell>
          <cell r="R1263" t="str">
            <v>LM</v>
          </cell>
          <cell r="S1263" t="str">
            <v>LT</v>
          </cell>
          <cell r="T1263" t="str">
            <v>TQ</v>
          </cell>
          <cell r="U1263">
            <v>0</v>
          </cell>
          <cell r="V1263">
            <v>0</v>
          </cell>
          <cell r="W1263">
            <v>0</v>
          </cell>
        </row>
        <row r="1264">
          <cell r="Q1264" t="str">
            <v>LXLB50</v>
          </cell>
          <cell r="R1264" t="str">
            <v>LX</v>
          </cell>
          <cell r="S1264" t="str">
            <v>LB</v>
          </cell>
          <cell r="T1264">
            <v>50</v>
          </cell>
          <cell r="U1264">
            <v>0</v>
          </cell>
          <cell r="V1264">
            <v>0</v>
          </cell>
          <cell r="W1264">
            <v>0</v>
          </cell>
        </row>
        <row r="1265">
          <cell r="Q1265" t="str">
            <v>LXLF50</v>
          </cell>
          <cell r="R1265" t="str">
            <v>LX</v>
          </cell>
          <cell r="S1265" t="str">
            <v>LF</v>
          </cell>
          <cell r="T1265">
            <v>50</v>
          </cell>
          <cell r="U1265">
            <v>0</v>
          </cell>
          <cell r="V1265">
            <v>0</v>
          </cell>
          <cell r="W1265">
            <v>0</v>
          </cell>
        </row>
        <row r="1266">
          <cell r="Q1266" t="str">
            <v>LXLS50</v>
          </cell>
          <cell r="R1266" t="str">
            <v>LX</v>
          </cell>
          <cell r="S1266" t="str">
            <v>LS</v>
          </cell>
          <cell r="T1266">
            <v>50</v>
          </cell>
          <cell r="U1266">
            <v>0</v>
          </cell>
          <cell r="V1266">
            <v>0</v>
          </cell>
          <cell r="W1266">
            <v>0</v>
          </cell>
        </row>
        <row r="1267">
          <cell r="Q1267" t="str">
            <v>LXLSb50</v>
          </cell>
          <cell r="R1267" t="str">
            <v>LX</v>
          </cell>
          <cell r="S1267" t="str">
            <v>LSb</v>
          </cell>
          <cell r="T1267">
            <v>50</v>
          </cell>
          <cell r="U1267">
            <v>0</v>
          </cell>
          <cell r="V1267">
            <v>0</v>
          </cell>
          <cell r="W1267">
            <v>0</v>
          </cell>
        </row>
        <row r="1268">
          <cell r="Q1268" t="str">
            <v>LXLT50</v>
          </cell>
          <cell r="R1268" t="str">
            <v>LX</v>
          </cell>
          <cell r="S1268" t="str">
            <v>LT</v>
          </cell>
          <cell r="T1268">
            <v>50</v>
          </cell>
          <cell r="U1268">
            <v>0</v>
          </cell>
          <cell r="V1268">
            <v>0</v>
          </cell>
          <cell r="W1268">
            <v>0</v>
          </cell>
        </row>
        <row r="1269">
          <cell r="Q1269" t="str">
            <v>LXLB53</v>
          </cell>
          <cell r="R1269" t="str">
            <v>LX</v>
          </cell>
          <cell r="S1269" t="str">
            <v>LB</v>
          </cell>
          <cell r="T1269">
            <v>53</v>
          </cell>
          <cell r="U1269">
            <v>0</v>
          </cell>
          <cell r="V1269">
            <v>0</v>
          </cell>
          <cell r="W1269">
            <v>0</v>
          </cell>
        </row>
        <row r="1270">
          <cell r="Q1270" t="str">
            <v>LXLF53</v>
          </cell>
          <cell r="R1270" t="str">
            <v>LX</v>
          </cell>
          <cell r="S1270" t="str">
            <v>LF</v>
          </cell>
          <cell r="T1270">
            <v>53</v>
          </cell>
          <cell r="U1270">
            <v>0</v>
          </cell>
          <cell r="V1270">
            <v>0</v>
          </cell>
          <cell r="W1270">
            <v>0</v>
          </cell>
        </row>
        <row r="1271">
          <cell r="Q1271" t="str">
            <v>LXLS53</v>
          </cell>
          <cell r="R1271" t="str">
            <v>LX</v>
          </cell>
          <cell r="S1271" t="str">
            <v>LS</v>
          </cell>
          <cell r="T1271">
            <v>53</v>
          </cell>
          <cell r="U1271">
            <v>0</v>
          </cell>
          <cell r="V1271">
            <v>0</v>
          </cell>
          <cell r="W1271">
            <v>0</v>
          </cell>
        </row>
        <row r="1272">
          <cell r="Q1272" t="str">
            <v>LXLSb53</v>
          </cell>
          <cell r="R1272" t="str">
            <v>LX</v>
          </cell>
          <cell r="S1272" t="str">
            <v>LSb</v>
          </cell>
          <cell r="T1272">
            <v>53</v>
          </cell>
          <cell r="U1272">
            <v>0</v>
          </cell>
          <cell r="V1272">
            <v>0</v>
          </cell>
          <cell r="W1272">
            <v>0</v>
          </cell>
        </row>
        <row r="1273">
          <cell r="Q1273" t="str">
            <v>LXLT53</v>
          </cell>
          <cell r="R1273" t="str">
            <v>LX</v>
          </cell>
          <cell r="S1273" t="str">
            <v>LT</v>
          </cell>
          <cell r="T1273">
            <v>53</v>
          </cell>
          <cell r="U1273">
            <v>0</v>
          </cell>
          <cell r="V1273">
            <v>0</v>
          </cell>
          <cell r="W1273">
            <v>0</v>
          </cell>
        </row>
        <row r="1274">
          <cell r="Q1274" t="str">
            <v>LXLS58</v>
          </cell>
          <cell r="R1274" t="str">
            <v>LX</v>
          </cell>
          <cell r="S1274" t="str">
            <v>LS</v>
          </cell>
          <cell r="T1274">
            <v>58</v>
          </cell>
          <cell r="U1274">
            <v>0</v>
          </cell>
          <cell r="V1274">
            <v>0</v>
          </cell>
          <cell r="W1274">
            <v>0</v>
          </cell>
        </row>
        <row r="1275">
          <cell r="Q1275" t="str">
            <v>LXLSb58</v>
          </cell>
          <cell r="R1275" t="str">
            <v>LX</v>
          </cell>
          <cell r="S1275" t="str">
            <v>LSb</v>
          </cell>
          <cell r="T1275">
            <v>58</v>
          </cell>
          <cell r="U1275">
            <v>0</v>
          </cell>
          <cell r="V1275">
            <v>0</v>
          </cell>
          <cell r="W1275">
            <v>0</v>
          </cell>
        </row>
        <row r="1276">
          <cell r="Q1276" t="str">
            <v>LXLS59</v>
          </cell>
          <cell r="R1276" t="str">
            <v>LX</v>
          </cell>
          <cell r="S1276" t="str">
            <v>LS</v>
          </cell>
          <cell r="T1276">
            <v>59</v>
          </cell>
          <cell r="U1276">
            <v>0</v>
          </cell>
          <cell r="V1276">
            <v>0</v>
          </cell>
          <cell r="W1276">
            <v>0</v>
          </cell>
        </row>
        <row r="1277">
          <cell r="Q1277" t="str">
            <v>LXLSb59</v>
          </cell>
          <cell r="R1277" t="str">
            <v>LX</v>
          </cell>
          <cell r="S1277" t="str">
            <v>LSb</v>
          </cell>
          <cell r="T1277">
            <v>59</v>
          </cell>
          <cell r="U1277">
            <v>0</v>
          </cell>
          <cell r="V1277">
            <v>0</v>
          </cell>
          <cell r="W1277">
            <v>0</v>
          </cell>
        </row>
        <row r="1278">
          <cell r="Q1278" t="str">
            <v>LXLS62</v>
          </cell>
          <cell r="R1278" t="str">
            <v>LX</v>
          </cell>
          <cell r="S1278" t="str">
            <v>LS</v>
          </cell>
          <cell r="T1278">
            <v>62</v>
          </cell>
          <cell r="U1278">
            <v>0</v>
          </cell>
          <cell r="V1278">
            <v>0</v>
          </cell>
          <cell r="W1278">
            <v>0</v>
          </cell>
        </row>
        <row r="1279">
          <cell r="Q1279" t="str">
            <v>LXLSb62</v>
          </cell>
          <cell r="R1279" t="str">
            <v>LX</v>
          </cell>
          <cell r="S1279" t="str">
            <v>LSb</v>
          </cell>
          <cell r="T1279">
            <v>62</v>
          </cell>
          <cell r="U1279">
            <v>0</v>
          </cell>
          <cell r="V1279">
            <v>0</v>
          </cell>
          <cell r="W1279">
            <v>0</v>
          </cell>
        </row>
        <row r="1280">
          <cell r="Q1280" t="str">
            <v>LXLB68</v>
          </cell>
          <cell r="R1280" t="str">
            <v>LX</v>
          </cell>
          <cell r="S1280" t="str">
            <v>LB</v>
          </cell>
          <cell r="T1280">
            <v>68</v>
          </cell>
          <cell r="U1280">
            <v>0</v>
          </cell>
          <cell r="V1280">
            <v>0</v>
          </cell>
          <cell r="W1280">
            <v>0</v>
          </cell>
        </row>
        <row r="1281">
          <cell r="Q1281" t="str">
            <v>LXLF68</v>
          </cell>
          <cell r="R1281" t="str">
            <v>LX</v>
          </cell>
          <cell r="S1281" t="str">
            <v>LF</v>
          </cell>
          <cell r="T1281">
            <v>68</v>
          </cell>
          <cell r="U1281">
            <v>0</v>
          </cell>
          <cell r="V1281">
            <v>0</v>
          </cell>
          <cell r="W1281">
            <v>0</v>
          </cell>
        </row>
        <row r="1282">
          <cell r="Q1282" t="str">
            <v>LXLS68</v>
          </cell>
          <cell r="R1282" t="str">
            <v>LX</v>
          </cell>
          <cell r="S1282" t="str">
            <v>LS</v>
          </cell>
          <cell r="T1282">
            <v>68</v>
          </cell>
          <cell r="U1282">
            <v>0</v>
          </cell>
          <cell r="V1282">
            <v>0</v>
          </cell>
          <cell r="W1282">
            <v>0</v>
          </cell>
        </row>
        <row r="1283">
          <cell r="Q1283" t="str">
            <v>LXLSb68</v>
          </cell>
          <cell r="R1283" t="str">
            <v>LX</v>
          </cell>
          <cell r="S1283" t="str">
            <v>LSb</v>
          </cell>
          <cell r="T1283">
            <v>68</v>
          </cell>
          <cell r="U1283">
            <v>0</v>
          </cell>
          <cell r="V1283">
            <v>0</v>
          </cell>
          <cell r="W1283">
            <v>0</v>
          </cell>
        </row>
        <row r="1284">
          <cell r="Q1284" t="str">
            <v>LXLT68</v>
          </cell>
          <cell r="R1284" t="str">
            <v>LX</v>
          </cell>
          <cell r="S1284" t="str">
            <v>LT</v>
          </cell>
          <cell r="T1284">
            <v>68</v>
          </cell>
          <cell r="U1284">
            <v>0</v>
          </cell>
          <cell r="V1284">
            <v>0</v>
          </cell>
          <cell r="W1284">
            <v>0</v>
          </cell>
        </row>
        <row r="1285">
          <cell r="Q1285" t="str">
            <v>LXLB0A</v>
          </cell>
          <cell r="R1285" t="str">
            <v>LX</v>
          </cell>
          <cell r="S1285" t="str">
            <v>LB</v>
          </cell>
          <cell r="T1285" t="str">
            <v>0A</v>
          </cell>
          <cell r="U1285">
            <v>-150</v>
          </cell>
          <cell r="V1285">
            <v>-150</v>
          </cell>
          <cell r="W1285">
            <v>0</v>
          </cell>
        </row>
        <row r="1286">
          <cell r="Q1286" t="str">
            <v>LXLF0A</v>
          </cell>
          <cell r="R1286" t="str">
            <v>LX</v>
          </cell>
          <cell r="S1286" t="str">
            <v>LF</v>
          </cell>
          <cell r="T1286" t="str">
            <v>0A</v>
          </cell>
          <cell r="U1286">
            <v>-150</v>
          </cell>
          <cell r="V1286">
            <v>-150</v>
          </cell>
          <cell r="W1286">
            <v>0</v>
          </cell>
        </row>
        <row r="1287">
          <cell r="Q1287" t="str">
            <v>LXLS0A</v>
          </cell>
          <cell r="R1287" t="str">
            <v>LX</v>
          </cell>
          <cell r="S1287" t="str">
            <v>LS</v>
          </cell>
          <cell r="T1287" t="str">
            <v>0A</v>
          </cell>
          <cell r="U1287">
            <v>-150</v>
          </cell>
          <cell r="V1287">
            <v>-150</v>
          </cell>
          <cell r="W1287">
            <v>0</v>
          </cell>
        </row>
        <row r="1288">
          <cell r="Q1288" t="str">
            <v>LXLSb0A</v>
          </cell>
          <cell r="R1288" t="str">
            <v>LX</v>
          </cell>
          <cell r="S1288" t="str">
            <v>LSb</v>
          </cell>
          <cell r="T1288" t="str">
            <v>0A</v>
          </cell>
          <cell r="U1288">
            <v>-150</v>
          </cell>
          <cell r="V1288">
            <v>-150</v>
          </cell>
          <cell r="W1288">
            <v>0</v>
          </cell>
        </row>
        <row r="1289">
          <cell r="Q1289" t="str">
            <v>LXLT0A</v>
          </cell>
          <cell r="R1289" t="str">
            <v>LX</v>
          </cell>
          <cell r="S1289" t="str">
            <v>LT</v>
          </cell>
          <cell r="T1289" t="str">
            <v>0A</v>
          </cell>
          <cell r="U1289">
            <v>-150</v>
          </cell>
          <cell r="V1289">
            <v>-150</v>
          </cell>
          <cell r="W1289">
            <v>0</v>
          </cell>
        </row>
        <row r="1290">
          <cell r="Q1290" t="str">
            <v>LXLB0L</v>
          </cell>
          <cell r="R1290" t="str">
            <v>LX</v>
          </cell>
          <cell r="S1290" t="str">
            <v>LB</v>
          </cell>
          <cell r="T1290" t="str">
            <v>0L</v>
          </cell>
          <cell r="U1290">
            <v>-150</v>
          </cell>
          <cell r="V1290">
            <v>-150</v>
          </cell>
          <cell r="W1290">
            <v>0</v>
          </cell>
        </row>
        <row r="1291">
          <cell r="Q1291" t="str">
            <v>LXLF0L</v>
          </cell>
          <cell r="R1291" t="str">
            <v>LX</v>
          </cell>
          <cell r="S1291" t="str">
            <v>LF</v>
          </cell>
          <cell r="T1291" t="str">
            <v>0L</v>
          </cell>
          <cell r="U1291">
            <v>-150</v>
          </cell>
          <cell r="V1291">
            <v>-150</v>
          </cell>
          <cell r="W1291">
            <v>0</v>
          </cell>
        </row>
        <row r="1292">
          <cell r="Q1292" t="str">
            <v>LXLS0L</v>
          </cell>
          <cell r="R1292" t="str">
            <v>LX</v>
          </cell>
          <cell r="S1292" t="str">
            <v>LS</v>
          </cell>
          <cell r="T1292" t="str">
            <v>0L</v>
          </cell>
          <cell r="U1292">
            <v>-150</v>
          </cell>
          <cell r="V1292">
            <v>-150</v>
          </cell>
          <cell r="W1292">
            <v>0</v>
          </cell>
        </row>
        <row r="1293">
          <cell r="Q1293" t="str">
            <v>LXLSb0L</v>
          </cell>
          <cell r="R1293" t="str">
            <v>LX</v>
          </cell>
          <cell r="S1293" t="str">
            <v>LSb</v>
          </cell>
          <cell r="T1293" t="str">
            <v>0L</v>
          </cell>
          <cell r="U1293">
            <v>-150</v>
          </cell>
          <cell r="V1293">
            <v>-150</v>
          </cell>
          <cell r="W1293">
            <v>0</v>
          </cell>
        </row>
        <row r="1294">
          <cell r="Q1294" t="str">
            <v>LXLT0L</v>
          </cell>
          <cell r="R1294" t="str">
            <v>LX</v>
          </cell>
          <cell r="S1294" t="str">
            <v>LT</v>
          </cell>
          <cell r="T1294" t="str">
            <v>0L</v>
          </cell>
          <cell r="U1294">
            <v>-150</v>
          </cell>
          <cell r="V1294">
            <v>-150</v>
          </cell>
          <cell r="W1294">
            <v>0</v>
          </cell>
        </row>
        <row r="1295">
          <cell r="Q1295" t="str">
            <v>LXLB0M</v>
          </cell>
          <cell r="R1295" t="str">
            <v>LX</v>
          </cell>
          <cell r="S1295" t="str">
            <v>LB</v>
          </cell>
          <cell r="T1295" t="str">
            <v>0M</v>
          </cell>
          <cell r="U1295">
            <v>-150</v>
          </cell>
          <cell r="V1295">
            <v>-150</v>
          </cell>
          <cell r="W1295">
            <v>0</v>
          </cell>
        </row>
        <row r="1296">
          <cell r="Q1296" t="str">
            <v>LXLF0M</v>
          </cell>
          <cell r="R1296" t="str">
            <v>LX</v>
          </cell>
          <cell r="S1296" t="str">
            <v>LF</v>
          </cell>
          <cell r="T1296" t="str">
            <v>0M</v>
          </cell>
          <cell r="U1296">
            <v>-150</v>
          </cell>
          <cell r="V1296">
            <v>-150</v>
          </cell>
          <cell r="W1296">
            <v>0</v>
          </cell>
        </row>
        <row r="1297">
          <cell r="Q1297" t="str">
            <v>LXLS0M</v>
          </cell>
          <cell r="R1297" t="str">
            <v>LX</v>
          </cell>
          <cell r="S1297" t="str">
            <v>LS</v>
          </cell>
          <cell r="T1297" t="str">
            <v>0M</v>
          </cell>
          <cell r="U1297">
            <v>-150</v>
          </cell>
          <cell r="V1297">
            <v>-150</v>
          </cell>
          <cell r="W1297">
            <v>0</v>
          </cell>
        </row>
        <row r="1298">
          <cell r="Q1298" t="str">
            <v>LXLSb0M</v>
          </cell>
          <cell r="R1298" t="str">
            <v>LX</v>
          </cell>
          <cell r="S1298" t="str">
            <v>LSb</v>
          </cell>
          <cell r="T1298" t="str">
            <v>0M</v>
          </cell>
          <cell r="U1298">
            <v>-150</v>
          </cell>
          <cell r="V1298">
            <v>-150</v>
          </cell>
          <cell r="W1298">
            <v>0</v>
          </cell>
        </row>
        <row r="1299">
          <cell r="Q1299" t="str">
            <v>LXLT0M</v>
          </cell>
          <cell r="R1299" t="str">
            <v>LX</v>
          </cell>
          <cell r="S1299" t="str">
            <v>LT</v>
          </cell>
          <cell r="T1299" t="str">
            <v>0M</v>
          </cell>
          <cell r="U1299">
            <v>-150</v>
          </cell>
          <cell r="V1299">
            <v>-150</v>
          </cell>
          <cell r="W1299">
            <v>0</v>
          </cell>
        </row>
        <row r="1300">
          <cell r="Q1300" t="str">
            <v>LXLB0N</v>
          </cell>
          <cell r="R1300" t="str">
            <v>LX</v>
          </cell>
          <cell r="S1300" t="str">
            <v>LB</v>
          </cell>
          <cell r="T1300" t="str">
            <v>0N</v>
          </cell>
          <cell r="U1300">
            <v>-150</v>
          </cell>
          <cell r="V1300">
            <v>-150</v>
          </cell>
          <cell r="W1300">
            <v>0</v>
          </cell>
        </row>
        <row r="1301">
          <cell r="Q1301" t="str">
            <v>LXLF0N</v>
          </cell>
          <cell r="R1301" t="str">
            <v>LX</v>
          </cell>
          <cell r="S1301" t="str">
            <v>LF</v>
          </cell>
          <cell r="T1301" t="str">
            <v>0N</v>
          </cell>
          <cell r="U1301">
            <v>-150</v>
          </cell>
          <cell r="V1301">
            <v>-150</v>
          </cell>
          <cell r="W1301">
            <v>0</v>
          </cell>
        </row>
        <row r="1302">
          <cell r="Q1302" t="str">
            <v>LXLS0N</v>
          </cell>
          <cell r="R1302" t="str">
            <v>LX</v>
          </cell>
          <cell r="S1302" t="str">
            <v>LS</v>
          </cell>
          <cell r="T1302" t="str">
            <v>0N</v>
          </cell>
          <cell r="U1302">
            <v>-150</v>
          </cell>
          <cell r="V1302">
            <v>-150</v>
          </cell>
          <cell r="W1302">
            <v>0</v>
          </cell>
        </row>
        <row r="1303">
          <cell r="Q1303" t="str">
            <v>LXLSb0N</v>
          </cell>
          <cell r="R1303" t="str">
            <v>LX</v>
          </cell>
          <cell r="S1303" t="str">
            <v>LSb</v>
          </cell>
          <cell r="T1303" t="str">
            <v>0N</v>
          </cell>
          <cell r="U1303">
            <v>-150</v>
          </cell>
          <cell r="V1303">
            <v>-150</v>
          </cell>
          <cell r="W1303">
            <v>0</v>
          </cell>
        </row>
        <row r="1304">
          <cell r="Q1304" t="str">
            <v>LXLT0N</v>
          </cell>
          <cell r="R1304" t="str">
            <v>LX</v>
          </cell>
          <cell r="S1304" t="str">
            <v>LT</v>
          </cell>
          <cell r="T1304" t="str">
            <v>0N</v>
          </cell>
          <cell r="U1304">
            <v>-150</v>
          </cell>
          <cell r="V1304">
            <v>-150</v>
          </cell>
          <cell r="W1304">
            <v>0</v>
          </cell>
        </row>
        <row r="1305">
          <cell r="Q1305" t="str">
            <v>LXLB0T</v>
          </cell>
          <cell r="R1305" t="str">
            <v>LX</v>
          </cell>
          <cell r="S1305" t="str">
            <v>LB</v>
          </cell>
          <cell r="T1305" t="str">
            <v>0T</v>
          </cell>
          <cell r="U1305">
            <v>-150</v>
          </cell>
          <cell r="V1305">
            <v>-150</v>
          </cell>
          <cell r="W1305">
            <v>0</v>
          </cell>
        </row>
        <row r="1306">
          <cell r="Q1306" t="str">
            <v>LXLF0T</v>
          </cell>
          <cell r="R1306" t="str">
            <v>LX</v>
          </cell>
          <cell r="S1306" t="str">
            <v>LF</v>
          </cell>
          <cell r="T1306" t="str">
            <v>0T</v>
          </cell>
          <cell r="U1306">
            <v>-150</v>
          </cell>
          <cell r="V1306">
            <v>-150</v>
          </cell>
          <cell r="W1306">
            <v>0</v>
          </cell>
        </row>
        <row r="1307">
          <cell r="Q1307" t="str">
            <v>LXLS0T</v>
          </cell>
          <cell r="R1307" t="str">
            <v>LX</v>
          </cell>
          <cell r="S1307" t="str">
            <v>LS</v>
          </cell>
          <cell r="T1307" t="str">
            <v>0T</v>
          </cell>
          <cell r="U1307">
            <v>-150</v>
          </cell>
          <cell r="V1307">
            <v>-150</v>
          </cell>
          <cell r="W1307">
            <v>0</v>
          </cell>
        </row>
        <row r="1308">
          <cell r="Q1308" t="str">
            <v>LXLSb0T</v>
          </cell>
          <cell r="R1308" t="str">
            <v>LX</v>
          </cell>
          <cell r="S1308" t="str">
            <v>LSb</v>
          </cell>
          <cell r="T1308" t="str">
            <v>0T</v>
          </cell>
          <cell r="U1308">
            <v>-150</v>
          </cell>
          <cell r="V1308">
            <v>-150</v>
          </cell>
          <cell r="W1308">
            <v>0</v>
          </cell>
        </row>
        <row r="1309">
          <cell r="Q1309" t="str">
            <v>LXLT0T</v>
          </cell>
          <cell r="R1309" t="str">
            <v>LX</v>
          </cell>
          <cell r="S1309" t="str">
            <v>LT</v>
          </cell>
          <cell r="T1309" t="str">
            <v>0T</v>
          </cell>
          <cell r="U1309">
            <v>-150</v>
          </cell>
          <cell r="V1309">
            <v>-150</v>
          </cell>
          <cell r="W1309">
            <v>0</v>
          </cell>
        </row>
        <row r="1310">
          <cell r="Q1310" t="str">
            <v>LXLB0Y</v>
          </cell>
          <cell r="R1310" t="str">
            <v>LX</v>
          </cell>
          <cell r="S1310" t="str">
            <v>LB</v>
          </cell>
          <cell r="T1310" t="str">
            <v>0Y</v>
          </cell>
          <cell r="U1310">
            <v>-150</v>
          </cell>
          <cell r="V1310">
            <v>-150</v>
          </cell>
          <cell r="W1310">
            <v>0</v>
          </cell>
        </row>
        <row r="1311">
          <cell r="Q1311" t="str">
            <v>LXLF0Y</v>
          </cell>
          <cell r="R1311" t="str">
            <v>LX</v>
          </cell>
          <cell r="S1311" t="str">
            <v>LF</v>
          </cell>
          <cell r="T1311" t="str">
            <v>0Y</v>
          </cell>
          <cell r="U1311">
            <v>-150</v>
          </cell>
          <cell r="V1311">
            <v>-150</v>
          </cell>
          <cell r="W1311">
            <v>0</v>
          </cell>
        </row>
        <row r="1312">
          <cell r="Q1312" t="str">
            <v>LXLS0Y</v>
          </cell>
          <cell r="R1312" t="str">
            <v>LX</v>
          </cell>
          <cell r="S1312" t="str">
            <v>LS</v>
          </cell>
          <cell r="T1312" t="str">
            <v>0Y</v>
          </cell>
          <cell r="U1312">
            <v>-150</v>
          </cell>
          <cell r="V1312">
            <v>-150</v>
          </cell>
          <cell r="W1312">
            <v>0</v>
          </cell>
        </row>
        <row r="1313">
          <cell r="Q1313" t="str">
            <v>LXLSb0Y</v>
          </cell>
          <cell r="R1313" t="str">
            <v>LX</v>
          </cell>
          <cell r="S1313" t="str">
            <v>LSb</v>
          </cell>
          <cell r="T1313" t="str">
            <v>0Y</v>
          </cell>
          <cell r="U1313">
            <v>-150</v>
          </cell>
          <cell r="V1313">
            <v>-150</v>
          </cell>
          <cell r="W1313">
            <v>0</v>
          </cell>
        </row>
        <row r="1314">
          <cell r="Q1314" t="str">
            <v>LXLT0Y</v>
          </cell>
          <cell r="R1314" t="str">
            <v>LX</v>
          </cell>
          <cell r="S1314" t="str">
            <v>LT</v>
          </cell>
          <cell r="T1314" t="str">
            <v>0Y</v>
          </cell>
          <cell r="U1314">
            <v>-150</v>
          </cell>
          <cell r="V1314">
            <v>-150</v>
          </cell>
          <cell r="W1314">
            <v>0</v>
          </cell>
        </row>
        <row r="1315">
          <cell r="Q1315" t="str">
            <v>LXLBA1</v>
          </cell>
          <cell r="R1315" t="str">
            <v>LX</v>
          </cell>
          <cell r="S1315" t="str">
            <v>LB</v>
          </cell>
          <cell r="T1315" t="str">
            <v>A1</v>
          </cell>
          <cell r="U1315">
            <v>0</v>
          </cell>
          <cell r="V1315">
            <v>0</v>
          </cell>
          <cell r="W1315">
            <v>0</v>
          </cell>
        </row>
        <row r="1316">
          <cell r="Q1316" t="str">
            <v>LXLFA1</v>
          </cell>
          <cell r="R1316" t="str">
            <v>LX</v>
          </cell>
          <cell r="S1316" t="str">
            <v>LF</v>
          </cell>
          <cell r="T1316" t="str">
            <v>A1</v>
          </cell>
          <cell r="U1316">
            <v>0</v>
          </cell>
          <cell r="V1316">
            <v>0</v>
          </cell>
          <cell r="W1316">
            <v>0</v>
          </cell>
        </row>
        <row r="1317">
          <cell r="Q1317" t="str">
            <v>LXLSA1</v>
          </cell>
          <cell r="R1317" t="str">
            <v>LX</v>
          </cell>
          <cell r="S1317" t="str">
            <v>LS</v>
          </cell>
          <cell r="T1317" t="str">
            <v>A1</v>
          </cell>
          <cell r="U1317">
            <v>0</v>
          </cell>
          <cell r="V1317">
            <v>0</v>
          </cell>
          <cell r="W1317">
            <v>0</v>
          </cell>
        </row>
        <row r="1318">
          <cell r="Q1318" t="str">
            <v>LXLSbA1</v>
          </cell>
          <cell r="R1318" t="str">
            <v>LX</v>
          </cell>
          <cell r="S1318" t="str">
            <v>LSb</v>
          </cell>
          <cell r="T1318" t="str">
            <v>A1</v>
          </cell>
          <cell r="U1318">
            <v>0</v>
          </cell>
          <cell r="V1318">
            <v>0</v>
          </cell>
          <cell r="W1318">
            <v>0</v>
          </cell>
        </row>
        <row r="1319">
          <cell r="Q1319" t="str">
            <v>LXLTA1</v>
          </cell>
          <cell r="R1319" t="str">
            <v>LX</v>
          </cell>
          <cell r="S1319" t="str">
            <v>LT</v>
          </cell>
          <cell r="T1319" t="str">
            <v>A1</v>
          </cell>
          <cell r="U1319">
            <v>0</v>
          </cell>
          <cell r="V1319">
            <v>0</v>
          </cell>
          <cell r="W1319">
            <v>0</v>
          </cell>
        </row>
        <row r="1320">
          <cell r="Q1320" t="str">
            <v>LXLBA2</v>
          </cell>
          <cell r="R1320" t="str">
            <v>LX</v>
          </cell>
          <cell r="S1320" t="str">
            <v>LB</v>
          </cell>
          <cell r="T1320" t="str">
            <v>A2</v>
          </cell>
          <cell r="U1320">
            <v>0</v>
          </cell>
          <cell r="V1320">
            <v>0</v>
          </cell>
          <cell r="W1320">
            <v>0</v>
          </cell>
        </row>
        <row r="1321">
          <cell r="Q1321" t="str">
            <v>LXLFA2</v>
          </cell>
          <cell r="R1321" t="str">
            <v>LX</v>
          </cell>
          <cell r="S1321" t="str">
            <v>LF</v>
          </cell>
          <cell r="T1321" t="str">
            <v>A2</v>
          </cell>
          <cell r="U1321">
            <v>0</v>
          </cell>
          <cell r="V1321">
            <v>0</v>
          </cell>
          <cell r="W1321">
            <v>0</v>
          </cell>
        </row>
        <row r="1322">
          <cell r="Q1322" t="str">
            <v>LXLSA2</v>
          </cell>
          <cell r="R1322" t="str">
            <v>LX</v>
          </cell>
          <cell r="S1322" t="str">
            <v>LS</v>
          </cell>
          <cell r="T1322" t="str">
            <v>A2</v>
          </cell>
          <cell r="U1322">
            <v>0</v>
          </cell>
          <cell r="V1322">
            <v>0</v>
          </cell>
          <cell r="W1322">
            <v>0</v>
          </cell>
        </row>
        <row r="1323">
          <cell r="Q1323" t="str">
            <v>LXLSbA2</v>
          </cell>
          <cell r="R1323" t="str">
            <v>LX</v>
          </cell>
          <cell r="S1323" t="str">
            <v>LSb</v>
          </cell>
          <cell r="T1323" t="str">
            <v>A2</v>
          </cell>
          <cell r="U1323">
            <v>0</v>
          </cell>
          <cell r="V1323">
            <v>0</v>
          </cell>
          <cell r="W1323">
            <v>0</v>
          </cell>
        </row>
        <row r="1324">
          <cell r="Q1324" t="str">
            <v>LXLTA2</v>
          </cell>
          <cell r="R1324" t="str">
            <v>LX</v>
          </cell>
          <cell r="S1324" t="str">
            <v>LT</v>
          </cell>
          <cell r="T1324" t="str">
            <v>A2</v>
          </cell>
          <cell r="U1324">
            <v>0</v>
          </cell>
          <cell r="V1324">
            <v>0</v>
          </cell>
          <cell r="W1324">
            <v>0</v>
          </cell>
        </row>
        <row r="1325">
          <cell r="Q1325" t="str">
            <v>LXLBA3</v>
          </cell>
          <cell r="R1325" t="str">
            <v>LX</v>
          </cell>
          <cell r="S1325" t="str">
            <v>LB</v>
          </cell>
          <cell r="T1325" t="str">
            <v>A3</v>
          </cell>
          <cell r="U1325">
            <v>0</v>
          </cell>
          <cell r="V1325">
            <v>0</v>
          </cell>
          <cell r="W1325">
            <v>0</v>
          </cell>
        </row>
        <row r="1326">
          <cell r="Q1326" t="str">
            <v>LXLFA3</v>
          </cell>
          <cell r="R1326" t="str">
            <v>LX</v>
          </cell>
          <cell r="S1326" t="str">
            <v>LF</v>
          </cell>
          <cell r="T1326" t="str">
            <v>A3</v>
          </cell>
          <cell r="U1326">
            <v>0</v>
          </cell>
          <cell r="V1326">
            <v>0</v>
          </cell>
          <cell r="W1326">
            <v>0</v>
          </cell>
        </row>
        <row r="1327">
          <cell r="Q1327" t="str">
            <v>LXLSA3</v>
          </cell>
          <cell r="R1327" t="str">
            <v>LX</v>
          </cell>
          <cell r="S1327" t="str">
            <v>LS</v>
          </cell>
          <cell r="T1327" t="str">
            <v>A3</v>
          </cell>
          <cell r="U1327">
            <v>0</v>
          </cell>
          <cell r="V1327">
            <v>0</v>
          </cell>
          <cell r="W1327">
            <v>0</v>
          </cell>
        </row>
        <row r="1328">
          <cell r="Q1328" t="str">
            <v>LXLSbA3</v>
          </cell>
          <cell r="R1328" t="str">
            <v>LX</v>
          </cell>
          <cell r="S1328" t="str">
            <v>LSb</v>
          </cell>
          <cell r="T1328" t="str">
            <v>A3</v>
          </cell>
          <cell r="U1328">
            <v>0</v>
          </cell>
          <cell r="V1328">
            <v>0</v>
          </cell>
          <cell r="W1328">
            <v>0</v>
          </cell>
        </row>
        <row r="1329">
          <cell r="Q1329" t="str">
            <v>LXLTA3</v>
          </cell>
          <cell r="R1329" t="str">
            <v>LX</v>
          </cell>
          <cell r="S1329" t="str">
            <v>LT</v>
          </cell>
          <cell r="T1329" t="str">
            <v>A3</v>
          </cell>
          <cell r="U1329">
            <v>0</v>
          </cell>
          <cell r="V1329">
            <v>0</v>
          </cell>
          <cell r="W1329">
            <v>0</v>
          </cell>
        </row>
        <row r="1330">
          <cell r="Q1330" t="str">
            <v>LXLBA4</v>
          </cell>
          <cell r="R1330" t="str">
            <v>LX</v>
          </cell>
          <cell r="S1330" t="str">
            <v>LB</v>
          </cell>
          <cell r="T1330" t="str">
            <v>A4</v>
          </cell>
          <cell r="U1330">
            <v>0</v>
          </cell>
          <cell r="V1330">
            <v>0</v>
          </cell>
          <cell r="W1330">
            <v>0</v>
          </cell>
        </row>
        <row r="1331">
          <cell r="Q1331" t="str">
            <v>LXLFA4</v>
          </cell>
          <cell r="R1331" t="str">
            <v>LX</v>
          </cell>
          <cell r="S1331" t="str">
            <v>LF</v>
          </cell>
          <cell r="T1331" t="str">
            <v>A4</v>
          </cell>
          <cell r="U1331">
            <v>0</v>
          </cell>
          <cell r="V1331">
            <v>0</v>
          </cell>
          <cell r="W1331">
            <v>0</v>
          </cell>
        </row>
        <row r="1332">
          <cell r="Q1332" t="str">
            <v>LXLSA4</v>
          </cell>
          <cell r="R1332" t="str">
            <v>LX</v>
          </cell>
          <cell r="S1332" t="str">
            <v>LS</v>
          </cell>
          <cell r="T1332" t="str">
            <v>A4</v>
          </cell>
          <cell r="U1332">
            <v>0</v>
          </cell>
          <cell r="V1332">
            <v>0</v>
          </cell>
          <cell r="W1332">
            <v>0</v>
          </cell>
        </row>
        <row r="1333">
          <cell r="Q1333" t="str">
            <v>LXLSbA4</v>
          </cell>
          <cell r="R1333" t="str">
            <v>LX</v>
          </cell>
          <cell r="S1333" t="str">
            <v>LSb</v>
          </cell>
          <cell r="T1333" t="str">
            <v>A4</v>
          </cell>
          <cell r="U1333">
            <v>0</v>
          </cell>
          <cell r="V1333">
            <v>0</v>
          </cell>
          <cell r="W1333">
            <v>0</v>
          </cell>
        </row>
        <row r="1334">
          <cell r="Q1334" t="str">
            <v>LXLTA4</v>
          </cell>
          <cell r="R1334" t="str">
            <v>LX</v>
          </cell>
          <cell r="S1334" t="str">
            <v>LT</v>
          </cell>
          <cell r="T1334" t="str">
            <v>A4</v>
          </cell>
          <cell r="U1334">
            <v>0</v>
          </cell>
          <cell r="V1334">
            <v>0</v>
          </cell>
          <cell r="W1334">
            <v>0</v>
          </cell>
        </row>
        <row r="1335">
          <cell r="Q1335" t="str">
            <v>LXLBAB</v>
          </cell>
          <cell r="R1335" t="str">
            <v>LX</v>
          </cell>
          <cell r="S1335" t="str">
            <v>LB</v>
          </cell>
          <cell r="T1335" t="str">
            <v>AB</v>
          </cell>
          <cell r="U1335">
            <v>-150</v>
          </cell>
          <cell r="V1335">
            <v>-150</v>
          </cell>
          <cell r="W1335">
            <v>0</v>
          </cell>
        </row>
        <row r="1336">
          <cell r="Q1336" t="str">
            <v>LXLFAB</v>
          </cell>
          <cell r="R1336" t="str">
            <v>LX</v>
          </cell>
          <cell r="S1336" t="str">
            <v>LF</v>
          </cell>
          <cell r="T1336" t="str">
            <v>AB</v>
          </cell>
          <cell r="U1336">
            <v>-150</v>
          </cell>
          <cell r="V1336">
            <v>-150</v>
          </cell>
          <cell r="W1336">
            <v>0</v>
          </cell>
        </row>
        <row r="1337">
          <cell r="Q1337" t="str">
            <v>LXLSAB</v>
          </cell>
          <cell r="R1337" t="str">
            <v>LX</v>
          </cell>
          <cell r="S1337" t="str">
            <v>LS</v>
          </cell>
          <cell r="T1337" t="str">
            <v>AB</v>
          </cell>
          <cell r="U1337">
            <v>-150</v>
          </cell>
          <cell r="V1337">
            <v>-150</v>
          </cell>
          <cell r="W1337">
            <v>0</v>
          </cell>
        </row>
        <row r="1338">
          <cell r="Q1338" t="str">
            <v>LXLSbAB</v>
          </cell>
          <cell r="R1338" t="str">
            <v>LX</v>
          </cell>
          <cell r="S1338" t="str">
            <v>LSb</v>
          </cell>
          <cell r="T1338" t="str">
            <v>AB</v>
          </cell>
          <cell r="U1338">
            <v>-150</v>
          </cell>
          <cell r="V1338">
            <v>-150</v>
          </cell>
          <cell r="W1338">
            <v>0</v>
          </cell>
        </row>
        <row r="1339">
          <cell r="Q1339" t="str">
            <v>LXLTAB</v>
          </cell>
          <cell r="R1339" t="str">
            <v>LX</v>
          </cell>
          <cell r="S1339" t="str">
            <v>LT</v>
          </cell>
          <cell r="T1339" t="str">
            <v>AB</v>
          </cell>
          <cell r="U1339">
            <v>-150</v>
          </cell>
          <cell r="V1339">
            <v>-150</v>
          </cell>
          <cell r="W1339">
            <v>0</v>
          </cell>
        </row>
        <row r="1340">
          <cell r="Q1340" t="str">
            <v>LXLBB1</v>
          </cell>
          <cell r="R1340" t="str">
            <v>LX</v>
          </cell>
          <cell r="S1340" t="str">
            <v>LB</v>
          </cell>
          <cell r="T1340" t="str">
            <v>B1</v>
          </cell>
          <cell r="U1340">
            <v>0</v>
          </cell>
          <cell r="V1340">
            <v>0</v>
          </cell>
          <cell r="W1340">
            <v>0</v>
          </cell>
        </row>
        <row r="1341">
          <cell r="Q1341" t="str">
            <v>LXLFB1</v>
          </cell>
          <cell r="R1341" t="str">
            <v>LX</v>
          </cell>
          <cell r="S1341" t="str">
            <v>LF</v>
          </cell>
          <cell r="T1341" t="str">
            <v>B1</v>
          </cell>
          <cell r="U1341">
            <v>0</v>
          </cell>
          <cell r="V1341">
            <v>0</v>
          </cell>
          <cell r="W1341">
            <v>0</v>
          </cell>
        </row>
        <row r="1342">
          <cell r="Q1342" t="str">
            <v>LXLSB1</v>
          </cell>
          <cell r="R1342" t="str">
            <v>LX</v>
          </cell>
          <cell r="S1342" t="str">
            <v>LS</v>
          </cell>
          <cell r="T1342" t="str">
            <v>B1</v>
          </cell>
          <cell r="U1342">
            <v>0</v>
          </cell>
          <cell r="V1342">
            <v>0</v>
          </cell>
          <cell r="W1342">
            <v>0</v>
          </cell>
        </row>
        <row r="1343">
          <cell r="Q1343" t="str">
            <v>LXLSbB1</v>
          </cell>
          <cell r="R1343" t="str">
            <v>LX</v>
          </cell>
          <cell r="S1343" t="str">
            <v>LSb</v>
          </cell>
          <cell r="T1343" t="str">
            <v>B1</v>
          </cell>
          <cell r="U1343">
            <v>0</v>
          </cell>
          <cell r="V1343">
            <v>0</v>
          </cell>
          <cell r="W1343">
            <v>0</v>
          </cell>
        </row>
        <row r="1344">
          <cell r="Q1344" t="str">
            <v>LXLTB1</v>
          </cell>
          <cell r="R1344" t="str">
            <v>LX</v>
          </cell>
          <cell r="S1344" t="str">
            <v>LT</v>
          </cell>
          <cell r="T1344" t="str">
            <v>B1</v>
          </cell>
          <cell r="U1344">
            <v>0</v>
          </cell>
          <cell r="V1344">
            <v>0</v>
          </cell>
          <cell r="W1344">
            <v>0</v>
          </cell>
        </row>
        <row r="1345">
          <cell r="Q1345" t="str">
            <v>LXLBBN</v>
          </cell>
          <cell r="R1345" t="str">
            <v>LX</v>
          </cell>
          <cell r="S1345" t="str">
            <v>LB</v>
          </cell>
          <cell r="T1345" t="str">
            <v>BN</v>
          </cell>
          <cell r="U1345">
            <v>-150</v>
          </cell>
          <cell r="V1345">
            <v>-150</v>
          </cell>
          <cell r="W1345">
            <v>0</v>
          </cell>
        </row>
        <row r="1346">
          <cell r="Q1346" t="str">
            <v>LXLFBN</v>
          </cell>
          <cell r="R1346" t="str">
            <v>LX</v>
          </cell>
          <cell r="S1346" t="str">
            <v>LF</v>
          </cell>
          <cell r="T1346" t="str">
            <v>BN</v>
          </cell>
          <cell r="U1346">
            <v>-150</v>
          </cell>
          <cell r="V1346">
            <v>-150</v>
          </cell>
          <cell r="W1346">
            <v>0</v>
          </cell>
        </row>
        <row r="1347">
          <cell r="Q1347" t="str">
            <v>LXLSBN</v>
          </cell>
          <cell r="R1347" t="str">
            <v>LX</v>
          </cell>
          <cell r="S1347" t="str">
            <v>LS</v>
          </cell>
          <cell r="T1347" t="str">
            <v>BN</v>
          </cell>
          <cell r="U1347">
            <v>-150</v>
          </cell>
          <cell r="V1347">
            <v>-150</v>
          </cell>
          <cell r="W1347">
            <v>0</v>
          </cell>
        </row>
        <row r="1348">
          <cell r="Q1348" t="str">
            <v>LXLSbBN</v>
          </cell>
          <cell r="R1348" t="str">
            <v>LX</v>
          </cell>
          <cell r="S1348" t="str">
            <v>LSb</v>
          </cell>
          <cell r="T1348" t="str">
            <v>BN</v>
          </cell>
          <cell r="U1348">
            <v>-150</v>
          </cell>
          <cell r="V1348">
            <v>-150</v>
          </cell>
          <cell r="W1348">
            <v>0</v>
          </cell>
        </row>
        <row r="1349">
          <cell r="Q1349" t="str">
            <v>LXLTBN</v>
          </cell>
          <cell r="R1349" t="str">
            <v>LX</v>
          </cell>
          <cell r="S1349" t="str">
            <v>LT</v>
          </cell>
          <cell r="T1349" t="str">
            <v>BN</v>
          </cell>
          <cell r="U1349">
            <v>-150</v>
          </cell>
          <cell r="V1349">
            <v>-150</v>
          </cell>
          <cell r="W1349">
            <v>0</v>
          </cell>
        </row>
        <row r="1350">
          <cell r="Q1350" t="str">
            <v>LXLBFE</v>
          </cell>
          <cell r="R1350" t="str">
            <v>LX</v>
          </cell>
          <cell r="S1350" t="str">
            <v>LB</v>
          </cell>
          <cell r="T1350" t="str">
            <v>FE</v>
          </cell>
          <cell r="U1350">
            <v>0</v>
          </cell>
          <cell r="V1350">
            <v>0</v>
          </cell>
          <cell r="W1350">
            <v>0</v>
          </cell>
        </row>
        <row r="1351">
          <cell r="Q1351" t="str">
            <v>LXLFFE</v>
          </cell>
          <cell r="R1351" t="str">
            <v>LX</v>
          </cell>
          <cell r="S1351" t="str">
            <v>LF</v>
          </cell>
          <cell r="T1351" t="str">
            <v>FE</v>
          </cell>
          <cell r="U1351">
            <v>0</v>
          </cell>
          <cell r="V1351">
            <v>0</v>
          </cell>
          <cell r="W1351">
            <v>0</v>
          </cell>
        </row>
        <row r="1352">
          <cell r="Q1352" t="str">
            <v>LXLSFE</v>
          </cell>
          <cell r="R1352" t="str">
            <v>LX</v>
          </cell>
          <cell r="S1352" t="str">
            <v>LS</v>
          </cell>
          <cell r="T1352" t="str">
            <v>FE</v>
          </cell>
          <cell r="U1352">
            <v>0</v>
          </cell>
          <cell r="V1352">
            <v>0</v>
          </cell>
          <cell r="W1352">
            <v>0</v>
          </cell>
        </row>
        <row r="1353">
          <cell r="Q1353" t="str">
            <v>LXLSbFE</v>
          </cell>
          <cell r="R1353" t="str">
            <v>LX</v>
          </cell>
          <cell r="S1353" t="str">
            <v>LSb</v>
          </cell>
          <cell r="T1353" t="str">
            <v>FE</v>
          </cell>
          <cell r="U1353">
            <v>0</v>
          </cell>
          <cell r="V1353">
            <v>0</v>
          </cell>
          <cell r="W1353">
            <v>0</v>
          </cell>
        </row>
        <row r="1354">
          <cell r="Q1354" t="str">
            <v>LXLTFE</v>
          </cell>
          <cell r="R1354" t="str">
            <v>LX</v>
          </cell>
          <cell r="S1354" t="str">
            <v>LT</v>
          </cell>
          <cell r="T1354" t="str">
            <v>FE</v>
          </cell>
          <cell r="U1354">
            <v>0</v>
          </cell>
          <cell r="V1354">
            <v>0</v>
          </cell>
          <cell r="W1354">
            <v>0</v>
          </cell>
        </row>
        <row r="1355">
          <cell r="Q1355" t="str">
            <v>LXLBL1</v>
          </cell>
          <cell r="R1355" t="str">
            <v>LX</v>
          </cell>
          <cell r="S1355" t="str">
            <v>LB</v>
          </cell>
          <cell r="T1355" t="str">
            <v>L1</v>
          </cell>
          <cell r="U1355">
            <v>0</v>
          </cell>
          <cell r="V1355">
            <v>0</v>
          </cell>
          <cell r="W1355">
            <v>0</v>
          </cell>
        </row>
        <row r="1356">
          <cell r="Q1356" t="str">
            <v>LXLFL1</v>
          </cell>
          <cell r="R1356" t="str">
            <v>LX</v>
          </cell>
          <cell r="S1356" t="str">
            <v>LF</v>
          </cell>
          <cell r="T1356" t="str">
            <v>L1</v>
          </cell>
          <cell r="U1356">
            <v>0</v>
          </cell>
          <cell r="V1356">
            <v>0</v>
          </cell>
          <cell r="W1356">
            <v>0</v>
          </cell>
        </row>
        <row r="1357">
          <cell r="Q1357" t="str">
            <v>LXLSL1</v>
          </cell>
          <cell r="R1357" t="str">
            <v>LX</v>
          </cell>
          <cell r="S1357" t="str">
            <v>LS</v>
          </cell>
          <cell r="T1357" t="str">
            <v>L1</v>
          </cell>
          <cell r="U1357">
            <v>0</v>
          </cell>
          <cell r="V1357">
            <v>0</v>
          </cell>
          <cell r="W1357">
            <v>0</v>
          </cell>
        </row>
        <row r="1358">
          <cell r="Q1358" t="str">
            <v>LXLSbL1</v>
          </cell>
          <cell r="R1358" t="str">
            <v>LX</v>
          </cell>
          <cell r="S1358" t="str">
            <v>LSb</v>
          </cell>
          <cell r="T1358" t="str">
            <v>L1</v>
          </cell>
          <cell r="U1358">
            <v>0</v>
          </cell>
          <cell r="V1358">
            <v>0</v>
          </cell>
          <cell r="W1358">
            <v>0</v>
          </cell>
        </row>
        <row r="1359">
          <cell r="Q1359" t="str">
            <v>LXLTL1</v>
          </cell>
          <cell r="R1359" t="str">
            <v>LX</v>
          </cell>
          <cell r="S1359" t="str">
            <v>LT</v>
          </cell>
          <cell r="T1359" t="str">
            <v>L1</v>
          </cell>
          <cell r="U1359">
            <v>0</v>
          </cell>
          <cell r="V1359">
            <v>0</v>
          </cell>
          <cell r="W1359">
            <v>0</v>
          </cell>
        </row>
        <row r="1360">
          <cell r="Q1360" t="str">
            <v>LXLBL2</v>
          </cell>
          <cell r="R1360" t="str">
            <v>LX</v>
          </cell>
          <cell r="S1360" t="str">
            <v>LB</v>
          </cell>
          <cell r="T1360" t="str">
            <v>L2</v>
          </cell>
          <cell r="U1360">
            <v>0</v>
          </cell>
          <cell r="V1360">
            <v>0</v>
          </cell>
          <cell r="W1360">
            <v>0</v>
          </cell>
        </row>
        <row r="1361">
          <cell r="Q1361" t="str">
            <v>LXLFL2</v>
          </cell>
          <cell r="R1361" t="str">
            <v>LX</v>
          </cell>
          <cell r="S1361" t="str">
            <v>LF</v>
          </cell>
          <cell r="T1361" t="str">
            <v>L2</v>
          </cell>
          <cell r="U1361">
            <v>0</v>
          </cell>
          <cell r="V1361">
            <v>0</v>
          </cell>
          <cell r="W1361">
            <v>0</v>
          </cell>
        </row>
        <row r="1362">
          <cell r="Q1362" t="str">
            <v>LXLSL2</v>
          </cell>
          <cell r="R1362" t="str">
            <v>LX</v>
          </cell>
          <cell r="S1362" t="str">
            <v>LS</v>
          </cell>
          <cell r="T1362" t="str">
            <v>L2</v>
          </cell>
          <cell r="U1362">
            <v>0</v>
          </cell>
          <cell r="V1362">
            <v>0</v>
          </cell>
          <cell r="W1362">
            <v>0</v>
          </cell>
        </row>
        <row r="1363">
          <cell r="Q1363" t="str">
            <v>LXLSbL2</v>
          </cell>
          <cell r="R1363" t="str">
            <v>LX</v>
          </cell>
          <cell r="S1363" t="str">
            <v>LSb</v>
          </cell>
          <cell r="T1363" t="str">
            <v>L2</v>
          </cell>
          <cell r="U1363">
            <v>0</v>
          </cell>
          <cell r="V1363">
            <v>0</v>
          </cell>
          <cell r="W1363">
            <v>0</v>
          </cell>
        </row>
        <row r="1364">
          <cell r="Q1364" t="str">
            <v>LXLTL2</v>
          </cell>
          <cell r="R1364" t="str">
            <v>LX</v>
          </cell>
          <cell r="S1364" t="str">
            <v>LT</v>
          </cell>
          <cell r="T1364" t="str">
            <v>L2</v>
          </cell>
          <cell r="U1364">
            <v>0</v>
          </cell>
          <cell r="V1364">
            <v>0</v>
          </cell>
          <cell r="W1364">
            <v>0</v>
          </cell>
        </row>
        <row r="1365">
          <cell r="Q1365" t="str">
            <v>LXLBL3</v>
          </cell>
          <cell r="R1365" t="str">
            <v>LX</v>
          </cell>
          <cell r="S1365" t="str">
            <v>LB</v>
          </cell>
          <cell r="T1365" t="str">
            <v>L3</v>
          </cell>
          <cell r="U1365">
            <v>0</v>
          </cell>
          <cell r="V1365">
            <v>0</v>
          </cell>
          <cell r="W1365">
            <v>0</v>
          </cell>
        </row>
        <row r="1366">
          <cell r="Q1366" t="str">
            <v>LXLFL3</v>
          </cell>
          <cell r="R1366" t="str">
            <v>LX</v>
          </cell>
          <cell r="S1366" t="str">
            <v>LF</v>
          </cell>
          <cell r="T1366" t="str">
            <v>L3</v>
          </cell>
          <cell r="U1366">
            <v>0</v>
          </cell>
          <cell r="V1366">
            <v>0</v>
          </cell>
          <cell r="W1366">
            <v>0</v>
          </cell>
        </row>
        <row r="1367">
          <cell r="Q1367" t="str">
            <v>LXLSL3</v>
          </cell>
          <cell r="R1367" t="str">
            <v>LX</v>
          </cell>
          <cell r="S1367" t="str">
            <v>LS</v>
          </cell>
          <cell r="T1367" t="str">
            <v>L3</v>
          </cell>
          <cell r="U1367">
            <v>0</v>
          </cell>
          <cell r="V1367">
            <v>0</v>
          </cell>
          <cell r="W1367">
            <v>0</v>
          </cell>
        </row>
        <row r="1368">
          <cell r="Q1368" t="str">
            <v>LXLSbL3</v>
          </cell>
          <cell r="R1368" t="str">
            <v>LX</v>
          </cell>
          <cell r="S1368" t="str">
            <v>LSb</v>
          </cell>
          <cell r="T1368" t="str">
            <v>L3</v>
          </cell>
          <cell r="U1368">
            <v>0</v>
          </cell>
          <cell r="V1368">
            <v>0</v>
          </cell>
          <cell r="W1368">
            <v>0</v>
          </cell>
        </row>
        <row r="1369">
          <cell r="Q1369" t="str">
            <v>LXLTL3</v>
          </cell>
          <cell r="R1369" t="str">
            <v>LX</v>
          </cell>
          <cell r="S1369" t="str">
            <v>LT</v>
          </cell>
          <cell r="T1369" t="str">
            <v>L3</v>
          </cell>
          <cell r="U1369">
            <v>0</v>
          </cell>
          <cell r="V1369">
            <v>0</v>
          </cell>
          <cell r="W1369">
            <v>0</v>
          </cell>
        </row>
        <row r="1370">
          <cell r="Q1370" t="str">
            <v>LXLBL4</v>
          </cell>
          <cell r="R1370" t="str">
            <v>LX</v>
          </cell>
          <cell r="S1370" t="str">
            <v>LB</v>
          </cell>
          <cell r="T1370" t="str">
            <v>L4</v>
          </cell>
          <cell r="U1370">
            <v>0</v>
          </cell>
          <cell r="V1370">
            <v>0</v>
          </cell>
          <cell r="W1370">
            <v>0</v>
          </cell>
        </row>
        <row r="1371">
          <cell r="Q1371" t="str">
            <v>LXLFL4</v>
          </cell>
          <cell r="R1371" t="str">
            <v>LX</v>
          </cell>
          <cell r="S1371" t="str">
            <v>LF</v>
          </cell>
          <cell r="T1371" t="str">
            <v>L4</v>
          </cell>
          <cell r="U1371">
            <v>0</v>
          </cell>
          <cell r="V1371">
            <v>0</v>
          </cell>
          <cell r="W1371">
            <v>0</v>
          </cell>
        </row>
        <row r="1372">
          <cell r="Q1372" t="str">
            <v>LXLSL4</v>
          </cell>
          <cell r="R1372" t="str">
            <v>LX</v>
          </cell>
          <cell r="S1372" t="str">
            <v>LS</v>
          </cell>
          <cell r="T1372" t="str">
            <v>L4</v>
          </cell>
          <cell r="U1372">
            <v>0</v>
          </cell>
          <cell r="V1372">
            <v>0</v>
          </cell>
          <cell r="W1372">
            <v>0</v>
          </cell>
        </row>
        <row r="1373">
          <cell r="Q1373" t="str">
            <v>LXLSbL4</v>
          </cell>
          <cell r="R1373" t="str">
            <v>LX</v>
          </cell>
          <cell r="S1373" t="str">
            <v>LSb</v>
          </cell>
          <cell r="T1373" t="str">
            <v>L4</v>
          </cell>
          <cell r="U1373">
            <v>0</v>
          </cell>
          <cell r="V1373">
            <v>0</v>
          </cell>
          <cell r="W1373">
            <v>0</v>
          </cell>
        </row>
        <row r="1374">
          <cell r="Q1374" t="str">
            <v>LXLTL4</v>
          </cell>
          <cell r="R1374" t="str">
            <v>LX</v>
          </cell>
          <cell r="S1374" t="str">
            <v>LT</v>
          </cell>
          <cell r="T1374" t="str">
            <v>L4</v>
          </cell>
          <cell r="U1374">
            <v>0</v>
          </cell>
          <cell r="V1374">
            <v>0</v>
          </cell>
          <cell r="W1374">
            <v>0</v>
          </cell>
        </row>
        <row r="1375">
          <cell r="Q1375" t="str">
            <v>LXLBLB</v>
          </cell>
          <cell r="R1375" t="str">
            <v>LX</v>
          </cell>
          <cell r="S1375" t="str">
            <v>LB</v>
          </cell>
          <cell r="T1375" t="str">
            <v>LB</v>
          </cell>
          <cell r="U1375">
            <v>0</v>
          </cell>
          <cell r="V1375">
            <v>0</v>
          </cell>
          <cell r="W1375">
            <v>0</v>
          </cell>
        </row>
        <row r="1376">
          <cell r="Q1376" t="str">
            <v>LXLFLB</v>
          </cell>
          <cell r="R1376" t="str">
            <v>LX</v>
          </cell>
          <cell r="S1376" t="str">
            <v>LF</v>
          </cell>
          <cell r="T1376" t="str">
            <v>LB</v>
          </cell>
          <cell r="U1376">
            <v>0</v>
          </cell>
          <cell r="V1376">
            <v>0</v>
          </cell>
          <cell r="W1376">
            <v>0</v>
          </cell>
        </row>
        <row r="1377">
          <cell r="Q1377" t="str">
            <v>LXLSLB</v>
          </cell>
          <cell r="R1377" t="str">
            <v>LX</v>
          </cell>
          <cell r="S1377" t="str">
            <v>LS</v>
          </cell>
          <cell r="T1377" t="str">
            <v>LB</v>
          </cell>
          <cell r="U1377">
            <v>0</v>
          </cell>
          <cell r="V1377">
            <v>0</v>
          </cell>
          <cell r="W1377">
            <v>0</v>
          </cell>
        </row>
        <row r="1378">
          <cell r="Q1378" t="str">
            <v>LXLSbLB</v>
          </cell>
          <cell r="R1378" t="str">
            <v>LX</v>
          </cell>
          <cell r="S1378" t="str">
            <v>LSb</v>
          </cell>
          <cell r="T1378" t="str">
            <v>LB</v>
          </cell>
          <cell r="U1378">
            <v>0</v>
          </cell>
          <cell r="V1378">
            <v>0</v>
          </cell>
          <cell r="W1378">
            <v>0</v>
          </cell>
        </row>
        <row r="1379">
          <cell r="Q1379" t="str">
            <v>LXLTLB</v>
          </cell>
          <cell r="R1379" t="str">
            <v>LX</v>
          </cell>
          <cell r="S1379" t="str">
            <v>LT</v>
          </cell>
          <cell r="T1379" t="str">
            <v>LB</v>
          </cell>
          <cell r="U1379">
            <v>0</v>
          </cell>
          <cell r="V1379">
            <v>0</v>
          </cell>
          <cell r="W1379">
            <v>0</v>
          </cell>
        </row>
        <row r="1380">
          <cell r="Q1380" t="str">
            <v>LXLBLC</v>
          </cell>
          <cell r="R1380" t="str">
            <v>LX</v>
          </cell>
          <cell r="S1380" t="str">
            <v>LB</v>
          </cell>
          <cell r="T1380" t="str">
            <v>LC</v>
          </cell>
          <cell r="U1380">
            <v>0</v>
          </cell>
          <cell r="V1380">
            <v>0</v>
          </cell>
          <cell r="W1380">
            <v>0</v>
          </cell>
        </row>
        <row r="1381">
          <cell r="Q1381" t="str">
            <v>LXLFLC</v>
          </cell>
          <cell r="R1381" t="str">
            <v>LX</v>
          </cell>
          <cell r="S1381" t="str">
            <v>LF</v>
          </cell>
          <cell r="T1381" t="str">
            <v>LC</v>
          </cell>
          <cell r="U1381">
            <v>0</v>
          </cell>
          <cell r="V1381">
            <v>0</v>
          </cell>
          <cell r="W1381">
            <v>0</v>
          </cell>
        </row>
        <row r="1382">
          <cell r="Q1382" t="str">
            <v>LXLSLC</v>
          </cell>
          <cell r="R1382" t="str">
            <v>LX</v>
          </cell>
          <cell r="S1382" t="str">
            <v>LS</v>
          </cell>
          <cell r="T1382" t="str">
            <v>LC</v>
          </cell>
          <cell r="U1382">
            <v>0</v>
          </cell>
          <cell r="V1382">
            <v>0</v>
          </cell>
          <cell r="W1382">
            <v>0</v>
          </cell>
        </row>
        <row r="1383">
          <cell r="Q1383" t="str">
            <v>LXLSbLC</v>
          </cell>
          <cell r="R1383" t="str">
            <v>LX</v>
          </cell>
          <cell r="S1383" t="str">
            <v>LSb</v>
          </cell>
          <cell r="T1383" t="str">
            <v>LC</v>
          </cell>
          <cell r="U1383">
            <v>0</v>
          </cell>
          <cell r="V1383">
            <v>0</v>
          </cell>
          <cell r="W1383">
            <v>0</v>
          </cell>
        </row>
        <row r="1384">
          <cell r="Q1384" t="str">
            <v>LXLTLC</v>
          </cell>
          <cell r="R1384" t="str">
            <v>LX</v>
          </cell>
          <cell r="S1384" t="str">
            <v>LT</v>
          </cell>
          <cell r="T1384" t="str">
            <v>LC</v>
          </cell>
          <cell r="U1384">
            <v>0</v>
          </cell>
          <cell r="V1384">
            <v>0</v>
          </cell>
          <cell r="W1384">
            <v>0</v>
          </cell>
        </row>
        <row r="1385">
          <cell r="Q1385" t="str">
            <v>LXLBLG</v>
          </cell>
          <cell r="R1385" t="str">
            <v>LX</v>
          </cell>
          <cell r="S1385" t="str">
            <v>LB</v>
          </cell>
          <cell r="T1385" t="str">
            <v>LG</v>
          </cell>
          <cell r="U1385">
            <v>0</v>
          </cell>
          <cell r="V1385">
            <v>0</v>
          </cell>
          <cell r="W1385">
            <v>0</v>
          </cell>
        </row>
        <row r="1386">
          <cell r="Q1386" t="str">
            <v>LXLFLG</v>
          </cell>
          <cell r="R1386" t="str">
            <v>LX</v>
          </cell>
          <cell r="S1386" t="str">
            <v>LF</v>
          </cell>
          <cell r="T1386" t="str">
            <v>LG</v>
          </cell>
          <cell r="U1386">
            <v>0</v>
          </cell>
          <cell r="V1386">
            <v>0</v>
          </cell>
          <cell r="W1386">
            <v>0</v>
          </cell>
        </row>
        <row r="1387">
          <cell r="Q1387" t="str">
            <v>LXLSLG</v>
          </cell>
          <cell r="R1387" t="str">
            <v>LX</v>
          </cell>
          <cell r="S1387" t="str">
            <v>LS</v>
          </cell>
          <cell r="T1387" t="str">
            <v>LG</v>
          </cell>
          <cell r="U1387">
            <v>0</v>
          </cell>
          <cell r="V1387">
            <v>0</v>
          </cell>
          <cell r="W1387">
            <v>0</v>
          </cell>
        </row>
        <row r="1388">
          <cell r="Q1388" t="str">
            <v>LXLSbLG</v>
          </cell>
          <cell r="R1388" t="str">
            <v>LX</v>
          </cell>
          <cell r="S1388" t="str">
            <v>LSb</v>
          </cell>
          <cell r="T1388" t="str">
            <v>LG</v>
          </cell>
          <cell r="U1388">
            <v>0</v>
          </cell>
          <cell r="V1388">
            <v>0</v>
          </cell>
          <cell r="W1388">
            <v>0</v>
          </cell>
        </row>
        <row r="1389">
          <cell r="Q1389" t="str">
            <v>LXLTLG</v>
          </cell>
          <cell r="R1389" t="str">
            <v>LX</v>
          </cell>
          <cell r="S1389" t="str">
            <v>LT</v>
          </cell>
          <cell r="T1389" t="str">
            <v>LG</v>
          </cell>
          <cell r="U1389">
            <v>0</v>
          </cell>
          <cell r="V1389">
            <v>0</v>
          </cell>
          <cell r="W1389">
            <v>0</v>
          </cell>
        </row>
        <row r="1390">
          <cell r="Q1390" t="str">
            <v>LXLBLK</v>
          </cell>
          <cell r="R1390" t="str">
            <v>LX</v>
          </cell>
          <cell r="S1390" t="str">
            <v>LB</v>
          </cell>
          <cell r="T1390" t="str">
            <v>LK</v>
          </cell>
          <cell r="U1390">
            <v>0</v>
          </cell>
          <cell r="V1390">
            <v>0</v>
          </cell>
          <cell r="W1390">
            <v>0</v>
          </cell>
        </row>
        <row r="1391">
          <cell r="Q1391" t="str">
            <v>LXLFLK</v>
          </cell>
          <cell r="R1391" t="str">
            <v>LX</v>
          </cell>
          <cell r="S1391" t="str">
            <v>LF</v>
          </cell>
          <cell r="T1391" t="str">
            <v>LK</v>
          </cell>
          <cell r="U1391">
            <v>0</v>
          </cell>
          <cell r="V1391">
            <v>0</v>
          </cell>
          <cell r="W1391">
            <v>0</v>
          </cell>
        </row>
        <row r="1392">
          <cell r="Q1392" t="str">
            <v>LXLSLK</v>
          </cell>
          <cell r="R1392" t="str">
            <v>LX</v>
          </cell>
          <cell r="S1392" t="str">
            <v>LS</v>
          </cell>
          <cell r="T1392" t="str">
            <v>LK</v>
          </cell>
          <cell r="U1392">
            <v>0</v>
          </cell>
          <cell r="V1392">
            <v>0</v>
          </cell>
          <cell r="W1392">
            <v>0</v>
          </cell>
        </row>
        <row r="1393">
          <cell r="Q1393" t="str">
            <v>LXLSbLK</v>
          </cell>
          <cell r="R1393" t="str">
            <v>LX</v>
          </cell>
          <cell r="S1393" t="str">
            <v>LSb</v>
          </cell>
          <cell r="T1393" t="str">
            <v>LK</v>
          </cell>
          <cell r="U1393">
            <v>0</v>
          </cell>
          <cell r="V1393">
            <v>0</v>
          </cell>
          <cell r="W1393">
            <v>0</v>
          </cell>
        </row>
        <row r="1394">
          <cell r="Q1394" t="str">
            <v>LXLTLK</v>
          </cell>
          <cell r="R1394" t="str">
            <v>LX</v>
          </cell>
          <cell r="S1394" t="str">
            <v>LT</v>
          </cell>
          <cell r="T1394" t="str">
            <v>LK</v>
          </cell>
          <cell r="U1394">
            <v>0</v>
          </cell>
          <cell r="V1394">
            <v>0</v>
          </cell>
          <cell r="W1394">
            <v>0</v>
          </cell>
        </row>
        <row r="1395">
          <cell r="Q1395" t="str">
            <v>LXLBLO</v>
          </cell>
          <cell r="R1395" t="str">
            <v>LX</v>
          </cell>
          <cell r="S1395" t="str">
            <v>LB</v>
          </cell>
          <cell r="T1395" t="str">
            <v>LO</v>
          </cell>
          <cell r="U1395">
            <v>0</v>
          </cell>
          <cell r="V1395">
            <v>0</v>
          </cell>
          <cell r="W1395">
            <v>0</v>
          </cell>
        </row>
        <row r="1396">
          <cell r="Q1396" t="str">
            <v>LXLFLO</v>
          </cell>
          <cell r="R1396" t="str">
            <v>LX</v>
          </cell>
          <cell r="S1396" t="str">
            <v>LF</v>
          </cell>
          <cell r="T1396" t="str">
            <v>LO</v>
          </cell>
          <cell r="U1396">
            <v>0</v>
          </cell>
          <cell r="V1396">
            <v>0</v>
          </cell>
          <cell r="W1396">
            <v>0</v>
          </cell>
        </row>
        <row r="1397">
          <cell r="Q1397" t="str">
            <v>LXLSLO</v>
          </cell>
          <cell r="R1397" t="str">
            <v>LX</v>
          </cell>
          <cell r="S1397" t="str">
            <v>LS</v>
          </cell>
          <cell r="T1397" t="str">
            <v>LO</v>
          </cell>
          <cell r="U1397">
            <v>0</v>
          </cell>
          <cell r="V1397">
            <v>0</v>
          </cell>
          <cell r="W1397">
            <v>0</v>
          </cell>
        </row>
        <row r="1398">
          <cell r="Q1398" t="str">
            <v>LXLSbLO</v>
          </cell>
          <cell r="R1398" t="str">
            <v>LX</v>
          </cell>
          <cell r="S1398" t="str">
            <v>LSb</v>
          </cell>
          <cell r="T1398" t="str">
            <v>LO</v>
          </cell>
          <cell r="U1398">
            <v>0</v>
          </cell>
          <cell r="V1398">
            <v>0</v>
          </cell>
          <cell r="W1398">
            <v>0</v>
          </cell>
        </row>
        <row r="1399">
          <cell r="Q1399" t="str">
            <v>LXLTLO</v>
          </cell>
          <cell r="R1399" t="str">
            <v>LX</v>
          </cell>
          <cell r="S1399" t="str">
            <v>LT</v>
          </cell>
          <cell r="T1399" t="str">
            <v>LO</v>
          </cell>
          <cell r="U1399">
            <v>0</v>
          </cell>
          <cell r="V1399">
            <v>0</v>
          </cell>
          <cell r="W1399">
            <v>0</v>
          </cell>
        </row>
        <row r="1400">
          <cell r="Q1400" t="str">
            <v>LXLBLY</v>
          </cell>
          <cell r="R1400" t="str">
            <v>LX</v>
          </cell>
          <cell r="S1400" t="str">
            <v>LB</v>
          </cell>
          <cell r="T1400" t="str">
            <v>LY</v>
          </cell>
          <cell r="U1400">
            <v>0</v>
          </cell>
          <cell r="V1400">
            <v>0</v>
          </cell>
          <cell r="W1400">
            <v>0</v>
          </cell>
        </row>
        <row r="1401">
          <cell r="Q1401" t="str">
            <v>LXLFLY</v>
          </cell>
          <cell r="R1401" t="str">
            <v>LX</v>
          </cell>
          <cell r="S1401" t="str">
            <v>LF</v>
          </cell>
          <cell r="T1401" t="str">
            <v>LY</v>
          </cell>
          <cell r="U1401">
            <v>0</v>
          </cell>
          <cell r="V1401">
            <v>0</v>
          </cell>
          <cell r="W1401">
            <v>0</v>
          </cell>
        </row>
        <row r="1402">
          <cell r="Q1402" t="str">
            <v>LXLSLY</v>
          </cell>
          <cell r="R1402" t="str">
            <v>LX</v>
          </cell>
          <cell r="S1402" t="str">
            <v>LS</v>
          </cell>
          <cell r="T1402" t="str">
            <v>LY</v>
          </cell>
          <cell r="U1402">
            <v>0</v>
          </cell>
          <cell r="V1402">
            <v>0</v>
          </cell>
          <cell r="W1402">
            <v>0</v>
          </cell>
        </row>
        <row r="1403">
          <cell r="Q1403" t="str">
            <v>LXLSbLY</v>
          </cell>
          <cell r="R1403" t="str">
            <v>LX</v>
          </cell>
          <cell r="S1403" t="str">
            <v>LSb</v>
          </cell>
          <cell r="T1403" t="str">
            <v>LY</v>
          </cell>
          <cell r="U1403">
            <v>0</v>
          </cell>
          <cell r="V1403">
            <v>0</v>
          </cell>
          <cell r="W1403">
            <v>0</v>
          </cell>
        </row>
        <row r="1404">
          <cell r="Q1404" t="str">
            <v>LXLTLY</v>
          </cell>
          <cell r="R1404" t="str">
            <v>LX</v>
          </cell>
          <cell r="S1404" t="str">
            <v>LT</v>
          </cell>
          <cell r="T1404" t="str">
            <v>LY</v>
          </cell>
          <cell r="U1404">
            <v>0</v>
          </cell>
          <cell r="V1404">
            <v>0</v>
          </cell>
          <cell r="W1404">
            <v>0</v>
          </cell>
        </row>
        <row r="1405">
          <cell r="Q1405" t="str">
            <v>LXLBRN</v>
          </cell>
          <cell r="R1405" t="str">
            <v>LX</v>
          </cell>
          <cell r="S1405" t="str">
            <v>LB</v>
          </cell>
          <cell r="T1405" t="str">
            <v>RN</v>
          </cell>
          <cell r="U1405">
            <v>-150</v>
          </cell>
          <cell r="V1405">
            <v>-150</v>
          </cell>
          <cell r="W1405">
            <v>0</v>
          </cell>
        </row>
        <row r="1406">
          <cell r="Q1406" t="str">
            <v>LXLFRN</v>
          </cell>
          <cell r="R1406" t="str">
            <v>LX</v>
          </cell>
          <cell r="S1406" t="str">
            <v>LF</v>
          </cell>
          <cell r="T1406" t="str">
            <v>RN</v>
          </cell>
          <cell r="U1406">
            <v>-150</v>
          </cell>
          <cell r="V1406">
            <v>-150</v>
          </cell>
          <cell r="W1406">
            <v>0</v>
          </cell>
        </row>
        <row r="1407">
          <cell r="Q1407" t="str">
            <v>LXLSRN</v>
          </cell>
          <cell r="R1407" t="str">
            <v>LX</v>
          </cell>
          <cell r="S1407" t="str">
            <v>LS</v>
          </cell>
          <cell r="T1407" t="str">
            <v>RN</v>
          </cell>
          <cell r="U1407">
            <v>-150</v>
          </cell>
          <cell r="V1407">
            <v>-150</v>
          </cell>
          <cell r="W1407">
            <v>0</v>
          </cell>
        </row>
        <row r="1408">
          <cell r="Q1408" t="str">
            <v>LXLSbRN</v>
          </cell>
          <cell r="R1408" t="str">
            <v>LX</v>
          </cell>
          <cell r="S1408" t="str">
            <v>LSb</v>
          </cell>
          <cell r="T1408" t="str">
            <v>RN</v>
          </cell>
          <cell r="U1408">
            <v>-150</v>
          </cell>
          <cell r="V1408">
            <v>-150</v>
          </cell>
          <cell r="W1408">
            <v>0</v>
          </cell>
        </row>
        <row r="1409">
          <cell r="Q1409" t="str">
            <v>LXLTRN</v>
          </cell>
          <cell r="R1409" t="str">
            <v>LX</v>
          </cell>
          <cell r="S1409" t="str">
            <v>LT</v>
          </cell>
          <cell r="T1409" t="str">
            <v>RN</v>
          </cell>
          <cell r="U1409">
            <v>-150</v>
          </cell>
          <cell r="V1409">
            <v>-150</v>
          </cell>
          <cell r="W1409">
            <v>0</v>
          </cell>
        </row>
        <row r="1410">
          <cell r="Q1410" t="str">
            <v>LXLBS1</v>
          </cell>
          <cell r="R1410" t="str">
            <v>LX</v>
          </cell>
          <cell r="S1410" t="str">
            <v>LB</v>
          </cell>
          <cell r="T1410" t="str">
            <v>S1</v>
          </cell>
          <cell r="U1410">
            <v>0</v>
          </cell>
          <cell r="V1410">
            <v>0</v>
          </cell>
          <cell r="W1410">
            <v>0</v>
          </cell>
        </row>
        <row r="1411">
          <cell r="Q1411" t="str">
            <v>LXLFS1</v>
          </cell>
          <cell r="R1411" t="str">
            <v>LX</v>
          </cell>
          <cell r="S1411" t="str">
            <v>LF</v>
          </cell>
          <cell r="T1411" t="str">
            <v>S1</v>
          </cell>
          <cell r="U1411">
            <v>0</v>
          </cell>
          <cell r="V1411">
            <v>0</v>
          </cell>
          <cell r="W1411">
            <v>0</v>
          </cell>
        </row>
        <row r="1412">
          <cell r="Q1412" t="str">
            <v>LXLSS1</v>
          </cell>
          <cell r="R1412" t="str">
            <v>LX</v>
          </cell>
          <cell r="S1412" t="str">
            <v>LS</v>
          </cell>
          <cell r="T1412" t="str">
            <v>S1</v>
          </cell>
          <cell r="U1412">
            <v>0</v>
          </cell>
          <cell r="V1412">
            <v>0</v>
          </cell>
          <cell r="W1412">
            <v>0</v>
          </cell>
        </row>
        <row r="1413">
          <cell r="Q1413" t="str">
            <v>LXLSbS1</v>
          </cell>
          <cell r="R1413" t="str">
            <v>LX</v>
          </cell>
          <cell r="S1413" t="str">
            <v>LSb</v>
          </cell>
          <cell r="T1413" t="str">
            <v>S1</v>
          </cell>
          <cell r="U1413">
            <v>0</v>
          </cell>
          <cell r="V1413">
            <v>0</v>
          </cell>
          <cell r="W1413">
            <v>0</v>
          </cell>
        </row>
        <row r="1414">
          <cell r="Q1414" t="str">
            <v>LXLTS1</v>
          </cell>
          <cell r="R1414" t="str">
            <v>LX</v>
          </cell>
          <cell r="S1414" t="str">
            <v>LT</v>
          </cell>
          <cell r="T1414" t="str">
            <v>S1</v>
          </cell>
          <cell r="U1414">
            <v>0</v>
          </cell>
          <cell r="V1414">
            <v>0</v>
          </cell>
          <cell r="W1414">
            <v>0</v>
          </cell>
        </row>
        <row r="1415">
          <cell r="Q1415" t="str">
            <v>LXLBS2</v>
          </cell>
          <cell r="R1415" t="str">
            <v>LX</v>
          </cell>
          <cell r="S1415" t="str">
            <v>LB</v>
          </cell>
          <cell r="T1415" t="str">
            <v>S2</v>
          </cell>
          <cell r="U1415">
            <v>0</v>
          </cell>
          <cell r="V1415">
            <v>0</v>
          </cell>
          <cell r="W1415">
            <v>0</v>
          </cell>
        </row>
        <row r="1416">
          <cell r="Q1416" t="str">
            <v>LXLFS2</v>
          </cell>
          <cell r="R1416" t="str">
            <v>LX</v>
          </cell>
          <cell r="S1416" t="str">
            <v>LF</v>
          </cell>
          <cell r="T1416" t="str">
            <v>S2</v>
          </cell>
          <cell r="U1416">
            <v>0</v>
          </cell>
          <cell r="V1416">
            <v>0</v>
          </cell>
          <cell r="W1416">
            <v>0</v>
          </cell>
        </row>
        <row r="1417">
          <cell r="Q1417" t="str">
            <v>LXLSS2</v>
          </cell>
          <cell r="R1417" t="str">
            <v>LX</v>
          </cell>
          <cell r="S1417" t="str">
            <v>LS</v>
          </cell>
          <cell r="T1417" t="str">
            <v>S2</v>
          </cell>
          <cell r="U1417">
            <v>0</v>
          </cell>
          <cell r="V1417">
            <v>0</v>
          </cell>
          <cell r="W1417">
            <v>0</v>
          </cell>
        </row>
        <row r="1418">
          <cell r="Q1418" t="str">
            <v>LXLSbS2</v>
          </cell>
          <cell r="R1418" t="str">
            <v>LX</v>
          </cell>
          <cell r="S1418" t="str">
            <v>LSb</v>
          </cell>
          <cell r="T1418" t="str">
            <v>S2</v>
          </cell>
          <cell r="U1418">
            <v>0</v>
          </cell>
          <cell r="V1418">
            <v>0</v>
          </cell>
          <cell r="W1418">
            <v>0</v>
          </cell>
        </row>
        <row r="1419">
          <cell r="Q1419" t="str">
            <v>LXLTS2</v>
          </cell>
          <cell r="R1419" t="str">
            <v>LX</v>
          </cell>
          <cell r="S1419" t="str">
            <v>LT</v>
          </cell>
          <cell r="T1419" t="str">
            <v>S2</v>
          </cell>
          <cell r="U1419">
            <v>0</v>
          </cell>
          <cell r="V1419">
            <v>0</v>
          </cell>
          <cell r="W1419">
            <v>0</v>
          </cell>
        </row>
        <row r="1420">
          <cell r="Q1420" t="str">
            <v>LXLBS3</v>
          </cell>
          <cell r="R1420" t="str">
            <v>LX</v>
          </cell>
          <cell r="S1420" t="str">
            <v>LB</v>
          </cell>
          <cell r="T1420" t="str">
            <v>S3</v>
          </cell>
          <cell r="U1420">
            <v>0</v>
          </cell>
          <cell r="V1420">
            <v>0</v>
          </cell>
          <cell r="W1420">
            <v>0</v>
          </cell>
        </row>
        <row r="1421">
          <cell r="Q1421" t="str">
            <v>LXLFS3</v>
          </cell>
          <cell r="R1421" t="str">
            <v>LX</v>
          </cell>
          <cell r="S1421" t="str">
            <v>LF</v>
          </cell>
          <cell r="T1421" t="str">
            <v>S3</v>
          </cell>
          <cell r="U1421">
            <v>0</v>
          </cell>
          <cell r="V1421">
            <v>0</v>
          </cell>
          <cell r="W1421">
            <v>0</v>
          </cell>
        </row>
        <row r="1422">
          <cell r="Q1422" t="str">
            <v>LXLSS3</v>
          </cell>
          <cell r="R1422" t="str">
            <v>LX</v>
          </cell>
          <cell r="S1422" t="str">
            <v>LS</v>
          </cell>
          <cell r="T1422" t="str">
            <v>S3</v>
          </cell>
          <cell r="U1422">
            <v>0</v>
          </cell>
          <cell r="V1422">
            <v>0</v>
          </cell>
          <cell r="W1422">
            <v>0</v>
          </cell>
        </row>
        <row r="1423">
          <cell r="Q1423" t="str">
            <v>LXLSbS3</v>
          </cell>
          <cell r="R1423" t="str">
            <v>LX</v>
          </cell>
          <cell r="S1423" t="str">
            <v>LSb</v>
          </cell>
          <cell r="T1423" t="str">
            <v>S3</v>
          </cell>
          <cell r="U1423">
            <v>0</v>
          </cell>
          <cell r="V1423">
            <v>0</v>
          </cell>
          <cell r="W1423">
            <v>0</v>
          </cell>
        </row>
        <row r="1424">
          <cell r="Q1424" t="str">
            <v>LXLTS3</v>
          </cell>
          <cell r="R1424" t="str">
            <v>LX</v>
          </cell>
          <cell r="S1424" t="str">
            <v>LT</v>
          </cell>
          <cell r="T1424" t="str">
            <v>S3</v>
          </cell>
          <cell r="U1424">
            <v>0</v>
          </cell>
          <cell r="V1424">
            <v>0</v>
          </cell>
          <cell r="W1424">
            <v>0</v>
          </cell>
        </row>
        <row r="1425">
          <cell r="Q1425" t="str">
            <v>LXLBS4</v>
          </cell>
          <cell r="R1425" t="str">
            <v>LX</v>
          </cell>
          <cell r="S1425" t="str">
            <v>LB</v>
          </cell>
          <cell r="T1425" t="str">
            <v>S4</v>
          </cell>
          <cell r="U1425">
            <v>0</v>
          </cell>
          <cell r="V1425">
            <v>0</v>
          </cell>
          <cell r="W1425">
            <v>0</v>
          </cell>
        </row>
        <row r="1426">
          <cell r="Q1426" t="str">
            <v>LXLFS4</v>
          </cell>
          <cell r="R1426" t="str">
            <v>LX</v>
          </cell>
          <cell r="S1426" t="str">
            <v>LF</v>
          </cell>
          <cell r="T1426" t="str">
            <v>S4</v>
          </cell>
          <cell r="U1426">
            <v>0</v>
          </cell>
          <cell r="V1426">
            <v>0</v>
          </cell>
          <cell r="W1426">
            <v>0</v>
          </cell>
        </row>
        <row r="1427">
          <cell r="Q1427" t="str">
            <v>LXLSS4</v>
          </cell>
          <cell r="R1427" t="str">
            <v>LX</v>
          </cell>
          <cell r="S1427" t="str">
            <v>LS</v>
          </cell>
          <cell r="T1427" t="str">
            <v>S4</v>
          </cell>
          <cell r="U1427">
            <v>0</v>
          </cell>
          <cell r="V1427">
            <v>0</v>
          </cell>
          <cell r="W1427">
            <v>0</v>
          </cell>
        </row>
        <row r="1428">
          <cell r="Q1428" t="str">
            <v>LXLSbS4</v>
          </cell>
          <cell r="R1428" t="str">
            <v>LX</v>
          </cell>
          <cell r="S1428" t="str">
            <v>LSb</v>
          </cell>
          <cell r="T1428" t="str">
            <v>S4</v>
          </cell>
          <cell r="U1428">
            <v>0</v>
          </cell>
          <cell r="V1428">
            <v>0</v>
          </cell>
          <cell r="W1428">
            <v>0</v>
          </cell>
        </row>
        <row r="1429">
          <cell r="Q1429" t="str">
            <v>LXLTS4</v>
          </cell>
          <cell r="R1429" t="str">
            <v>LX</v>
          </cell>
          <cell r="S1429" t="str">
            <v>LT</v>
          </cell>
          <cell r="T1429" t="str">
            <v>S4</v>
          </cell>
          <cell r="U1429">
            <v>0</v>
          </cell>
          <cell r="V1429">
            <v>0</v>
          </cell>
          <cell r="W1429">
            <v>0</v>
          </cell>
        </row>
        <row r="1430">
          <cell r="Q1430" t="str">
            <v>LXLBSL</v>
          </cell>
          <cell r="R1430" t="str">
            <v>LX</v>
          </cell>
          <cell r="S1430" t="str">
            <v>LB</v>
          </cell>
          <cell r="T1430" t="str">
            <v>SL</v>
          </cell>
          <cell r="U1430">
            <v>-150</v>
          </cell>
          <cell r="V1430">
            <v>-150</v>
          </cell>
          <cell r="W1430">
            <v>0</v>
          </cell>
        </row>
        <row r="1431">
          <cell r="Q1431" t="str">
            <v>LXLFSL</v>
          </cell>
          <cell r="R1431" t="str">
            <v>LX</v>
          </cell>
          <cell r="S1431" t="str">
            <v>LF</v>
          </cell>
          <cell r="T1431" t="str">
            <v>SL</v>
          </cell>
          <cell r="U1431">
            <v>-150</v>
          </cell>
          <cell r="V1431">
            <v>-150</v>
          </cell>
          <cell r="W1431">
            <v>0</v>
          </cell>
        </row>
        <row r="1432">
          <cell r="Q1432" t="str">
            <v>LXLSSL</v>
          </cell>
          <cell r="R1432" t="str">
            <v>LX</v>
          </cell>
          <cell r="S1432" t="str">
            <v>LS</v>
          </cell>
          <cell r="T1432" t="str">
            <v>SL</v>
          </cell>
          <cell r="U1432">
            <v>-150</v>
          </cell>
          <cell r="V1432">
            <v>-150</v>
          </cell>
          <cell r="W1432">
            <v>0</v>
          </cell>
        </row>
        <row r="1433">
          <cell r="Q1433" t="str">
            <v>LXLSbSL</v>
          </cell>
          <cell r="R1433" t="str">
            <v>LX</v>
          </cell>
          <cell r="S1433" t="str">
            <v>LSb</v>
          </cell>
          <cell r="T1433" t="str">
            <v>SL</v>
          </cell>
          <cell r="U1433">
            <v>-150</v>
          </cell>
          <cell r="V1433">
            <v>-150</v>
          </cell>
          <cell r="W1433">
            <v>0</v>
          </cell>
        </row>
        <row r="1434">
          <cell r="Q1434" t="str">
            <v>LXLTSL</v>
          </cell>
          <cell r="R1434" t="str">
            <v>LX</v>
          </cell>
          <cell r="S1434" t="str">
            <v>LT</v>
          </cell>
          <cell r="T1434" t="str">
            <v>SL</v>
          </cell>
          <cell r="U1434">
            <v>-150</v>
          </cell>
          <cell r="V1434">
            <v>-150</v>
          </cell>
          <cell r="W1434">
            <v>0</v>
          </cell>
        </row>
        <row r="1435">
          <cell r="Q1435" t="str">
            <v>LXLBSM</v>
          </cell>
          <cell r="R1435" t="str">
            <v>LX</v>
          </cell>
          <cell r="S1435" t="str">
            <v>LB</v>
          </cell>
          <cell r="T1435" t="str">
            <v>SM</v>
          </cell>
          <cell r="U1435">
            <v>-150</v>
          </cell>
          <cell r="V1435">
            <v>-150</v>
          </cell>
          <cell r="W1435">
            <v>0</v>
          </cell>
        </row>
        <row r="1436">
          <cell r="Q1436" t="str">
            <v>LXLFSM</v>
          </cell>
          <cell r="R1436" t="str">
            <v>LX</v>
          </cell>
          <cell r="S1436" t="str">
            <v>LF</v>
          </cell>
          <cell r="T1436" t="str">
            <v>SM</v>
          </cell>
          <cell r="U1436">
            <v>-150</v>
          </cell>
          <cell r="V1436">
            <v>-150</v>
          </cell>
          <cell r="W1436">
            <v>0</v>
          </cell>
        </row>
        <row r="1437">
          <cell r="Q1437" t="str">
            <v>LXLSSM</v>
          </cell>
          <cell r="R1437" t="str">
            <v>LX</v>
          </cell>
          <cell r="S1437" t="str">
            <v>LS</v>
          </cell>
          <cell r="T1437" t="str">
            <v>SM</v>
          </cell>
          <cell r="U1437">
            <v>-150</v>
          </cell>
          <cell r="V1437">
            <v>-150</v>
          </cell>
          <cell r="W1437">
            <v>0</v>
          </cell>
        </row>
        <row r="1438">
          <cell r="Q1438" t="str">
            <v>LXLSbSM</v>
          </cell>
          <cell r="R1438" t="str">
            <v>LX</v>
          </cell>
          <cell r="S1438" t="str">
            <v>LSb</v>
          </cell>
          <cell r="T1438" t="str">
            <v>SM</v>
          </cell>
          <cell r="U1438">
            <v>-150</v>
          </cell>
          <cell r="V1438">
            <v>-150</v>
          </cell>
          <cell r="W1438">
            <v>0</v>
          </cell>
        </row>
        <row r="1439">
          <cell r="Q1439" t="str">
            <v>LXLTSM</v>
          </cell>
          <cell r="R1439" t="str">
            <v>LX</v>
          </cell>
          <cell r="S1439" t="str">
            <v>LT</v>
          </cell>
          <cell r="T1439" t="str">
            <v>SM</v>
          </cell>
          <cell r="U1439">
            <v>-150</v>
          </cell>
          <cell r="V1439">
            <v>-150</v>
          </cell>
          <cell r="W1439">
            <v>0</v>
          </cell>
        </row>
        <row r="1440">
          <cell r="Q1440" t="str">
            <v>LXLBSN</v>
          </cell>
          <cell r="R1440" t="str">
            <v>LX</v>
          </cell>
          <cell r="S1440" t="str">
            <v>LB</v>
          </cell>
          <cell r="T1440" t="str">
            <v>SN</v>
          </cell>
          <cell r="U1440">
            <v>-150</v>
          </cell>
          <cell r="V1440">
            <v>-150</v>
          </cell>
          <cell r="W1440">
            <v>0</v>
          </cell>
        </row>
        <row r="1441">
          <cell r="Q1441" t="str">
            <v>LXLFSN</v>
          </cell>
          <cell r="R1441" t="str">
            <v>LX</v>
          </cell>
          <cell r="S1441" t="str">
            <v>LF</v>
          </cell>
          <cell r="T1441" t="str">
            <v>SN</v>
          </cell>
          <cell r="U1441">
            <v>-150</v>
          </cell>
          <cell r="V1441">
            <v>-150</v>
          </cell>
          <cell r="W1441">
            <v>0</v>
          </cell>
        </row>
        <row r="1442">
          <cell r="Q1442" t="str">
            <v>LXLSSN</v>
          </cell>
          <cell r="R1442" t="str">
            <v>LX</v>
          </cell>
          <cell r="S1442" t="str">
            <v>LS</v>
          </cell>
          <cell r="T1442" t="str">
            <v>SN</v>
          </cell>
          <cell r="U1442">
            <v>-150</v>
          </cell>
          <cell r="V1442">
            <v>-150</v>
          </cell>
          <cell r="W1442">
            <v>0</v>
          </cell>
        </row>
        <row r="1443">
          <cell r="Q1443" t="str">
            <v>LXLSbSN</v>
          </cell>
          <cell r="R1443" t="str">
            <v>LX</v>
          </cell>
          <cell r="S1443" t="str">
            <v>LSb</v>
          </cell>
          <cell r="T1443" t="str">
            <v>SN</v>
          </cell>
          <cell r="U1443">
            <v>-150</v>
          </cell>
          <cell r="V1443">
            <v>-150</v>
          </cell>
          <cell r="W1443">
            <v>0</v>
          </cell>
        </row>
        <row r="1444">
          <cell r="Q1444" t="str">
            <v>LXLTSN</v>
          </cell>
          <cell r="R1444" t="str">
            <v>LX</v>
          </cell>
          <cell r="S1444" t="str">
            <v>LT</v>
          </cell>
          <cell r="T1444" t="str">
            <v>SN</v>
          </cell>
          <cell r="U1444">
            <v>-150</v>
          </cell>
          <cell r="V1444">
            <v>-150</v>
          </cell>
          <cell r="W1444">
            <v>0</v>
          </cell>
        </row>
        <row r="1445">
          <cell r="Q1445" t="str">
            <v>LXLSST</v>
          </cell>
          <cell r="R1445" t="str">
            <v>LX</v>
          </cell>
          <cell r="S1445" t="str">
            <v>LS</v>
          </cell>
          <cell r="T1445" t="str">
            <v>ST</v>
          </cell>
          <cell r="U1445">
            <v>0</v>
          </cell>
          <cell r="V1445">
            <v>0</v>
          </cell>
          <cell r="W1445">
            <v>0</v>
          </cell>
        </row>
        <row r="1446">
          <cell r="Q1446" t="str">
            <v>LXLSbST</v>
          </cell>
          <cell r="R1446" t="str">
            <v>LX</v>
          </cell>
          <cell r="S1446" t="str">
            <v>LSb</v>
          </cell>
          <cell r="T1446" t="str">
            <v>ST</v>
          </cell>
          <cell r="U1446">
            <v>0</v>
          </cell>
          <cell r="V1446">
            <v>0</v>
          </cell>
          <cell r="W1446">
            <v>0</v>
          </cell>
        </row>
        <row r="1447">
          <cell r="Q1447" t="str">
            <v>LXLBSY</v>
          </cell>
          <cell r="R1447" t="str">
            <v>LX</v>
          </cell>
          <cell r="S1447" t="str">
            <v>LB</v>
          </cell>
          <cell r="T1447" t="str">
            <v>SY</v>
          </cell>
          <cell r="U1447">
            <v>-150</v>
          </cell>
          <cell r="V1447">
            <v>-150</v>
          </cell>
          <cell r="W1447">
            <v>0</v>
          </cell>
        </row>
        <row r="1448">
          <cell r="Q1448" t="str">
            <v>LXLFSY</v>
          </cell>
          <cell r="R1448" t="str">
            <v>LX</v>
          </cell>
          <cell r="S1448" t="str">
            <v>LF</v>
          </cell>
          <cell r="T1448" t="str">
            <v>SY</v>
          </cell>
          <cell r="U1448">
            <v>-150</v>
          </cell>
          <cell r="V1448">
            <v>-150</v>
          </cell>
          <cell r="W1448">
            <v>0</v>
          </cell>
        </row>
        <row r="1449">
          <cell r="Q1449" t="str">
            <v>LXLSSY</v>
          </cell>
          <cell r="R1449" t="str">
            <v>LX</v>
          </cell>
          <cell r="S1449" t="str">
            <v>LS</v>
          </cell>
          <cell r="T1449" t="str">
            <v>SY</v>
          </cell>
          <cell r="U1449">
            <v>-150</v>
          </cell>
          <cell r="V1449">
            <v>-150</v>
          </cell>
          <cell r="W1449">
            <v>0</v>
          </cell>
        </row>
        <row r="1450">
          <cell r="Q1450" t="str">
            <v>LXLSbSY</v>
          </cell>
          <cell r="R1450" t="str">
            <v>LX</v>
          </cell>
          <cell r="S1450" t="str">
            <v>LSb</v>
          </cell>
          <cell r="T1450" t="str">
            <v>SY</v>
          </cell>
          <cell r="U1450">
            <v>-150</v>
          </cell>
          <cell r="V1450">
            <v>-150</v>
          </cell>
          <cell r="W1450">
            <v>0</v>
          </cell>
        </row>
        <row r="1451">
          <cell r="Q1451" t="str">
            <v>LXLTSY</v>
          </cell>
          <cell r="R1451" t="str">
            <v>LX</v>
          </cell>
          <cell r="S1451" t="str">
            <v>LT</v>
          </cell>
          <cell r="T1451" t="str">
            <v>SY</v>
          </cell>
          <cell r="U1451">
            <v>-150</v>
          </cell>
          <cell r="V1451">
            <v>-150</v>
          </cell>
          <cell r="W1451">
            <v>0</v>
          </cell>
        </row>
        <row r="1452">
          <cell r="Q1452" t="str">
            <v>LXLBZZ</v>
          </cell>
          <cell r="R1452" t="str">
            <v>LX</v>
          </cell>
          <cell r="S1452" t="str">
            <v>LB</v>
          </cell>
          <cell r="T1452" t="str">
            <v>ZZ</v>
          </cell>
          <cell r="U1452">
            <v>0</v>
          </cell>
          <cell r="V1452">
            <v>0</v>
          </cell>
          <cell r="W1452">
            <v>0</v>
          </cell>
        </row>
        <row r="1453">
          <cell r="Q1453" t="str">
            <v>LXLFZZ</v>
          </cell>
          <cell r="R1453" t="str">
            <v>LX</v>
          </cell>
          <cell r="S1453" t="str">
            <v>LF</v>
          </cell>
          <cell r="T1453" t="str">
            <v>ZZ</v>
          </cell>
          <cell r="U1453">
            <v>0</v>
          </cell>
          <cell r="V1453">
            <v>0</v>
          </cell>
          <cell r="W1453">
            <v>0</v>
          </cell>
        </row>
        <row r="1454">
          <cell r="Q1454" t="str">
            <v>LXLSZZ</v>
          </cell>
          <cell r="R1454" t="str">
            <v>LX</v>
          </cell>
          <cell r="S1454" t="str">
            <v>LS</v>
          </cell>
          <cell r="T1454" t="str">
            <v>ZZ</v>
          </cell>
          <cell r="U1454">
            <v>0</v>
          </cell>
          <cell r="V1454">
            <v>0</v>
          </cell>
          <cell r="W1454">
            <v>0</v>
          </cell>
        </row>
        <row r="1455">
          <cell r="Q1455" t="str">
            <v>LXLSbZZ</v>
          </cell>
          <cell r="R1455" t="str">
            <v>LX</v>
          </cell>
          <cell r="S1455" t="str">
            <v>LSb</v>
          </cell>
          <cell r="T1455" t="str">
            <v>ZZ</v>
          </cell>
          <cell r="U1455">
            <v>0</v>
          </cell>
          <cell r="V1455">
            <v>0</v>
          </cell>
          <cell r="W1455">
            <v>0</v>
          </cell>
        </row>
        <row r="1456">
          <cell r="Q1456" t="str">
            <v>LXLTZZ</v>
          </cell>
          <cell r="R1456" t="str">
            <v>LX</v>
          </cell>
          <cell r="S1456" t="str">
            <v>LT</v>
          </cell>
          <cell r="T1456" t="str">
            <v>ZZ</v>
          </cell>
          <cell r="U1456">
            <v>0</v>
          </cell>
          <cell r="V1456">
            <v>0</v>
          </cell>
          <cell r="W1456">
            <v>0</v>
          </cell>
        </row>
        <row r="1457">
          <cell r="Q1457" t="str">
            <v>L8LBHB</v>
          </cell>
          <cell r="R1457" t="str">
            <v>L8</v>
          </cell>
          <cell r="S1457" t="str">
            <v>LB</v>
          </cell>
          <cell r="T1457" t="str">
            <v>HB</v>
          </cell>
          <cell r="V1457">
            <v>0</v>
          </cell>
          <cell r="W1457">
            <v>200</v>
          </cell>
        </row>
        <row r="1458">
          <cell r="Q1458" t="str">
            <v>L8LFHB</v>
          </cell>
          <cell r="R1458" t="str">
            <v>L8</v>
          </cell>
          <cell r="S1458" t="str">
            <v>LF</v>
          </cell>
          <cell r="T1458" t="str">
            <v>HB</v>
          </cell>
          <cell r="V1458">
            <v>0</v>
          </cell>
          <cell r="W1458">
            <v>200</v>
          </cell>
        </row>
        <row r="1459">
          <cell r="Q1459" t="str">
            <v>L8LSHB</v>
          </cell>
          <cell r="R1459" t="str">
            <v>L8</v>
          </cell>
          <cell r="S1459" t="str">
            <v>LS</v>
          </cell>
          <cell r="T1459" t="str">
            <v>HB</v>
          </cell>
          <cell r="V1459">
            <v>0</v>
          </cell>
          <cell r="W1459">
            <v>200</v>
          </cell>
        </row>
        <row r="1460">
          <cell r="Q1460" t="str">
            <v>L8LSbHB</v>
          </cell>
          <cell r="R1460" t="str">
            <v>L8</v>
          </cell>
          <cell r="S1460" t="str">
            <v>LSb</v>
          </cell>
          <cell r="T1460" t="str">
            <v>HB</v>
          </cell>
          <cell r="V1460">
            <v>0</v>
          </cell>
          <cell r="W1460">
            <v>200</v>
          </cell>
        </row>
        <row r="1461">
          <cell r="Q1461" t="str">
            <v>L8LTHB</v>
          </cell>
          <cell r="R1461" t="str">
            <v>L8</v>
          </cell>
          <cell r="S1461" t="str">
            <v>LT</v>
          </cell>
          <cell r="T1461" t="str">
            <v>HB</v>
          </cell>
          <cell r="V1461">
            <v>0</v>
          </cell>
          <cell r="W1461">
            <v>200</v>
          </cell>
        </row>
        <row r="1462">
          <cell r="Q1462" t="str">
            <v>LXLBHB</v>
          </cell>
          <cell r="R1462" t="str">
            <v>LX</v>
          </cell>
          <cell r="S1462" t="str">
            <v>LB</v>
          </cell>
          <cell r="T1462" t="str">
            <v>HB</v>
          </cell>
          <cell r="V1462">
            <v>-150</v>
          </cell>
          <cell r="W1462">
            <v>0</v>
          </cell>
        </row>
        <row r="1463">
          <cell r="Q1463" t="str">
            <v>LXLFHB</v>
          </cell>
          <cell r="R1463" t="str">
            <v>LX</v>
          </cell>
          <cell r="S1463" t="str">
            <v>LF</v>
          </cell>
          <cell r="T1463" t="str">
            <v>HB</v>
          </cell>
          <cell r="V1463">
            <v>-150</v>
          </cell>
          <cell r="W1463">
            <v>0</v>
          </cell>
        </row>
        <row r="1464">
          <cell r="Q1464" t="str">
            <v>LXLSHB</v>
          </cell>
          <cell r="R1464" t="str">
            <v>LX</v>
          </cell>
          <cell r="S1464" t="str">
            <v>LS</v>
          </cell>
          <cell r="T1464" t="str">
            <v>HB</v>
          </cell>
          <cell r="V1464">
            <v>-150</v>
          </cell>
          <cell r="W1464">
            <v>0</v>
          </cell>
        </row>
        <row r="1465">
          <cell r="Q1465" t="str">
            <v>LXLSbHB</v>
          </cell>
          <cell r="R1465" t="str">
            <v>LX</v>
          </cell>
          <cell r="S1465" t="str">
            <v>LSb</v>
          </cell>
          <cell r="T1465" t="str">
            <v>HB</v>
          </cell>
          <cell r="V1465">
            <v>-150</v>
          </cell>
          <cell r="W1465">
            <v>0</v>
          </cell>
        </row>
        <row r="1466">
          <cell r="Q1466" t="str">
            <v>LXLTHB</v>
          </cell>
          <cell r="R1466" t="str">
            <v>LX</v>
          </cell>
          <cell r="S1466" t="str">
            <v>LT</v>
          </cell>
          <cell r="T1466" t="str">
            <v>HB</v>
          </cell>
          <cell r="V1466">
            <v>-150</v>
          </cell>
          <cell r="W1466">
            <v>0</v>
          </cell>
        </row>
        <row r="1467">
          <cell r="Q1467" t="str">
            <v>L8LBHG</v>
          </cell>
          <cell r="R1467" t="str">
            <v>L8</v>
          </cell>
          <cell r="S1467" t="str">
            <v>LB</v>
          </cell>
          <cell r="T1467" t="str">
            <v>HG</v>
          </cell>
          <cell r="V1467">
            <v>0</v>
          </cell>
          <cell r="W1467">
            <v>200</v>
          </cell>
        </row>
        <row r="1468">
          <cell r="Q1468" t="str">
            <v>L8LFHG</v>
          </cell>
          <cell r="R1468" t="str">
            <v>L8</v>
          </cell>
          <cell r="S1468" t="str">
            <v>LF</v>
          </cell>
          <cell r="T1468" t="str">
            <v>HG</v>
          </cell>
          <cell r="V1468">
            <v>0</v>
          </cell>
          <cell r="W1468">
            <v>200</v>
          </cell>
        </row>
        <row r="1469">
          <cell r="Q1469" t="str">
            <v>L8LSHG</v>
          </cell>
          <cell r="R1469" t="str">
            <v>L8</v>
          </cell>
          <cell r="S1469" t="str">
            <v>LS</v>
          </cell>
          <cell r="T1469" t="str">
            <v>HG</v>
          </cell>
          <cell r="V1469">
            <v>0</v>
          </cell>
          <cell r="W1469">
            <v>200</v>
          </cell>
        </row>
        <row r="1470">
          <cell r="Q1470" t="str">
            <v>L8LSbHG</v>
          </cell>
          <cell r="R1470" t="str">
            <v>L8</v>
          </cell>
          <cell r="S1470" t="str">
            <v>LSb</v>
          </cell>
          <cell r="T1470" t="str">
            <v>HG</v>
          </cell>
          <cell r="V1470">
            <v>0</v>
          </cell>
          <cell r="W1470">
            <v>200</v>
          </cell>
        </row>
        <row r="1471">
          <cell r="Q1471" t="str">
            <v>L8LTHG</v>
          </cell>
          <cell r="R1471" t="str">
            <v>L8</v>
          </cell>
          <cell r="S1471" t="str">
            <v>LT</v>
          </cell>
          <cell r="T1471" t="str">
            <v>HG</v>
          </cell>
          <cell r="V1471">
            <v>0</v>
          </cell>
          <cell r="W1471">
            <v>200</v>
          </cell>
        </row>
        <row r="1472">
          <cell r="Q1472" t="str">
            <v>LXLBHG</v>
          </cell>
          <cell r="R1472" t="str">
            <v>LX</v>
          </cell>
          <cell r="S1472" t="str">
            <v>LB</v>
          </cell>
          <cell r="T1472" t="str">
            <v>HG</v>
          </cell>
          <cell r="V1472">
            <v>-150</v>
          </cell>
          <cell r="W1472">
            <v>0</v>
          </cell>
        </row>
        <row r="1473">
          <cell r="Q1473" t="str">
            <v>LXLFHG</v>
          </cell>
          <cell r="R1473" t="str">
            <v>LX</v>
          </cell>
          <cell r="S1473" t="str">
            <v>LF</v>
          </cell>
          <cell r="T1473" t="str">
            <v>HG</v>
          </cell>
          <cell r="V1473">
            <v>-150</v>
          </cell>
          <cell r="W1473">
            <v>0</v>
          </cell>
        </row>
        <row r="1474">
          <cell r="Q1474" t="str">
            <v>LXLSHG</v>
          </cell>
          <cell r="R1474" t="str">
            <v>LX</v>
          </cell>
          <cell r="S1474" t="str">
            <v>LS</v>
          </cell>
          <cell r="T1474" t="str">
            <v>HG</v>
          </cell>
          <cell r="V1474">
            <v>-150</v>
          </cell>
          <cell r="W1474">
            <v>0</v>
          </cell>
        </row>
        <row r="1475">
          <cell r="Q1475" t="str">
            <v>LXLSbHG</v>
          </cell>
          <cell r="R1475" t="str">
            <v>LX</v>
          </cell>
          <cell r="S1475" t="str">
            <v>LSb</v>
          </cell>
          <cell r="T1475" t="str">
            <v>HG</v>
          </cell>
          <cell r="V1475">
            <v>-150</v>
          </cell>
          <cell r="W1475">
            <v>0</v>
          </cell>
        </row>
        <row r="1476">
          <cell r="Q1476" t="str">
            <v>LXLTHG</v>
          </cell>
          <cell r="R1476" t="str">
            <v>LX</v>
          </cell>
          <cell r="S1476" t="str">
            <v>LT</v>
          </cell>
          <cell r="T1476" t="str">
            <v>HG</v>
          </cell>
          <cell r="V1476">
            <v>-150</v>
          </cell>
          <cell r="W1476">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N1315"/>
  <sheetViews>
    <sheetView showGridLines="0" tabSelected="1" zoomScaleNormal="100" workbookViewId="0">
      <selection activeCell="B4" sqref="B4"/>
    </sheetView>
  </sheetViews>
  <sheetFormatPr defaultRowHeight="14.4" x14ac:dyDescent="0.3"/>
  <cols>
    <col min="1" max="1" width="3.33203125" style="164" customWidth="1"/>
    <col min="2" max="2" width="4.44140625" style="164" customWidth="1"/>
    <col min="3" max="3" width="16.5546875" style="164" bestFit="1" customWidth="1"/>
    <col min="4" max="4" width="10.44140625" style="165" customWidth="1"/>
    <col min="5" max="5" width="1.33203125" style="165" customWidth="1"/>
    <col min="6" max="6" width="3.6640625" style="164" customWidth="1"/>
    <col min="7" max="7" width="24.88671875" style="164" customWidth="1"/>
    <col min="8" max="8" width="4.44140625" style="164" customWidth="1"/>
    <col min="9" max="9" width="4.5546875" style="164" customWidth="1"/>
    <col min="10" max="10" width="8.21875" style="164" customWidth="1"/>
    <col min="11" max="11" width="5.5546875" style="164" customWidth="1"/>
    <col min="12" max="12" width="9" style="164" customWidth="1"/>
    <col min="13" max="14" width="9.109375" style="164"/>
    <col min="15" max="15" width="9.109375" style="166"/>
    <col min="16" max="16" width="9" style="166" customWidth="1"/>
    <col min="17" max="20" width="9.109375" style="166"/>
    <col min="21" max="30" width="9.109375" style="166" customWidth="1"/>
    <col min="31" max="32" width="9.109375" style="35" hidden="1" customWidth="1"/>
    <col min="33" max="33" width="9.109375" style="130" hidden="1" customWidth="1"/>
    <col min="34" max="40" width="9.109375" style="35" hidden="1" customWidth="1"/>
    <col min="41" max="41" width="15.44140625" style="35" hidden="1" customWidth="1"/>
    <col min="42" max="42" width="8.33203125" style="35" hidden="1" customWidth="1"/>
    <col min="43" max="44" width="9.109375" style="35" hidden="1" customWidth="1"/>
    <col min="45" max="45" width="26.44140625" style="35" hidden="1" customWidth="1"/>
    <col min="46" max="49" width="11" style="292" hidden="1" customWidth="1"/>
    <col min="50" max="51" width="9.109375" style="35" hidden="1" customWidth="1"/>
    <col min="52" max="52" width="24" style="35" hidden="1" customWidth="1"/>
    <col min="53" max="68" width="9.109375" style="35" hidden="1" customWidth="1"/>
    <col min="69" max="71" width="11.6640625" style="35" hidden="1" customWidth="1"/>
    <col min="72" max="72" width="9.109375" style="292" hidden="1" customWidth="1"/>
    <col min="73" max="83" width="9.109375" style="35" hidden="1" customWidth="1"/>
    <col min="84" max="84" width="32.33203125" style="35" hidden="1" customWidth="1"/>
    <col min="85" max="86" width="9.109375" style="39" hidden="1" customWidth="1"/>
    <col min="87" max="87" width="24.44140625" style="35" hidden="1" customWidth="1"/>
    <col min="88" max="89" width="9.109375" style="35" hidden="1" customWidth="1"/>
    <col min="90" max="90" width="27.6640625" style="35" hidden="1" customWidth="1"/>
    <col min="91" max="91" width="4.6640625" style="35" hidden="1" customWidth="1"/>
    <col min="92" max="92" width="9.109375" style="35" hidden="1" customWidth="1"/>
    <col min="93" max="93" width="18.5546875" style="35" hidden="1" customWidth="1"/>
    <col min="94" max="94" width="4.6640625" style="35" hidden="1" customWidth="1"/>
    <col min="95" max="95" width="9.109375" style="35" hidden="1" customWidth="1"/>
    <col min="96" max="96" width="30.109375" style="35" hidden="1" customWidth="1"/>
    <col min="97" max="97" width="4.6640625" style="35" hidden="1" customWidth="1"/>
    <col min="98" max="98" width="9.109375" style="35" hidden="1" customWidth="1"/>
    <col min="99" max="99" width="22.5546875" style="35" hidden="1" customWidth="1"/>
    <col min="100" max="100" width="4.6640625" style="35" hidden="1" customWidth="1"/>
    <col min="101" max="101" width="9.109375" style="35" hidden="1" customWidth="1"/>
    <col min="102" max="102" width="24.6640625" style="35" hidden="1" customWidth="1"/>
    <col min="103" max="118" width="9.109375" style="35" hidden="1" customWidth="1"/>
    <col min="119" max="119" width="11.33203125" style="35" hidden="1" customWidth="1"/>
    <col min="120" max="120" width="9.109375" style="35" hidden="1" customWidth="1"/>
    <col min="121" max="121" width="37.33203125" style="35" hidden="1" customWidth="1"/>
    <col min="122" max="122" width="11.88671875" style="35" hidden="1" customWidth="1"/>
    <col min="123" max="123" width="13.44140625" style="35" hidden="1" customWidth="1"/>
    <col min="124" max="137" width="9.109375" style="35" customWidth="1"/>
    <col min="138" max="138" width="21.109375" customWidth="1"/>
    <col min="139" max="139" width="32.88671875" customWidth="1"/>
    <col min="140" max="140" width="1.5546875" customWidth="1"/>
    <col min="141" max="141" width="18.44140625" customWidth="1"/>
    <col min="142" max="142" width="21.5546875" customWidth="1"/>
    <col min="143" max="144" width="9.109375" customWidth="1"/>
  </cols>
  <sheetData>
    <row r="1" spans="1:144" ht="24" customHeight="1" x14ac:dyDescent="0.3">
      <c r="A1" s="103"/>
      <c r="B1" s="287" t="s">
        <v>15674</v>
      </c>
      <c r="C1" s="103"/>
      <c r="D1" s="147"/>
      <c r="E1" s="147"/>
      <c r="G1" s="103" t="s">
        <v>14789</v>
      </c>
      <c r="H1" s="103"/>
      <c r="I1" s="103"/>
      <c r="J1" s="288" t="s">
        <v>573</v>
      </c>
      <c r="K1" s="460"/>
      <c r="L1" s="460"/>
      <c r="M1" s="460"/>
      <c r="N1" s="460"/>
      <c r="O1" s="288" t="s">
        <v>5</v>
      </c>
      <c r="P1" s="460"/>
      <c r="Q1" s="460"/>
      <c r="R1" s="35"/>
      <c r="S1" s="35"/>
      <c r="T1" s="35"/>
      <c r="U1" s="35"/>
      <c r="V1" s="35"/>
      <c r="W1" s="35"/>
      <c r="X1" s="35"/>
      <c r="Y1" s="35"/>
      <c r="Z1" s="35"/>
      <c r="AA1" s="35"/>
      <c r="AB1" s="35"/>
      <c r="AC1" s="35"/>
      <c r="AD1" s="35"/>
      <c r="AE1" s="104"/>
      <c r="AF1" s="104"/>
      <c r="AG1" s="126"/>
      <c r="AH1" s="104"/>
      <c r="AI1" s="104"/>
      <c r="AJ1" s="104"/>
      <c r="AK1" s="104"/>
      <c r="AL1" s="104"/>
      <c r="AM1" s="104"/>
      <c r="AN1" s="104"/>
      <c r="AO1" s="104" t="s">
        <v>15614</v>
      </c>
      <c r="AP1" s="437" t="e">
        <f>VLOOKUP(CONCATENATE("DL8",AH1),[1]SIZE!$T$6:$AA$535,8,FALSE)</f>
        <v>#N/A</v>
      </c>
      <c r="AQ1" s="104"/>
      <c r="AR1" s="104"/>
      <c r="AT1" s="374" t="e">
        <f>VLOOKUP(CONCATENATE("L8LB",LEFT(AS1,2)),[1]FINISH!$Q$6:$W$1476,7,FALSE)</f>
        <v>#N/A</v>
      </c>
      <c r="AU1" s="374" t="e">
        <f>VLOOKUP(CONCATENATE("L8LF",LEFT(AS1,2)),[1]FINISH!$Q$6:$W$1476,7,FALSE)</f>
        <v>#N/A</v>
      </c>
      <c r="AV1" s="374" t="e">
        <f>VLOOKUP(CONCATENATE("L8LT",LEFT(AS1,2)),[1]FINISH!$Q$6:$W$1476,7,FALSE)</f>
        <v>#N/A</v>
      </c>
      <c r="AW1" s="374" t="e">
        <f>VLOOKUP(CONCATENATE("L8LS",LEFT(AS1,2)),[1]FINISH!$Q$6:$W$1476,7,FALSE)</f>
        <v>#N/A</v>
      </c>
      <c r="AX1" s="104"/>
      <c r="AY1" s="104"/>
      <c r="AZ1" s="104"/>
      <c r="BA1" s="104"/>
      <c r="BB1" s="104"/>
      <c r="BC1" s="104"/>
      <c r="BD1" s="104"/>
      <c r="BE1" s="104"/>
      <c r="BF1" s="104"/>
      <c r="BG1" s="104"/>
      <c r="BH1" s="104"/>
      <c r="BI1" s="104"/>
      <c r="BJ1" s="104"/>
      <c r="BK1" s="104"/>
      <c r="BL1" s="104"/>
      <c r="BM1" s="104"/>
      <c r="BN1" s="104"/>
      <c r="BO1" s="104"/>
      <c r="BP1" s="126" t="s">
        <v>194</v>
      </c>
      <c r="BQ1" s="104"/>
      <c r="BR1" s="104"/>
      <c r="BS1" s="104"/>
      <c r="BT1" s="28" t="s">
        <v>3</v>
      </c>
      <c r="BU1" s="104"/>
      <c r="BV1" s="28" t="s">
        <v>199</v>
      </c>
      <c r="BW1" s="104" t="s">
        <v>9</v>
      </c>
      <c r="BX1" s="28" t="s">
        <v>30</v>
      </c>
      <c r="BY1" s="104" t="s">
        <v>769</v>
      </c>
      <c r="BZ1" s="104"/>
      <c r="CA1" s="104"/>
      <c r="CB1" s="104"/>
      <c r="CC1" s="104" t="s">
        <v>210</v>
      </c>
      <c r="CD1" s="104"/>
      <c r="CE1" s="127" t="s">
        <v>371</v>
      </c>
      <c r="CF1" s="104"/>
      <c r="CG1" s="128"/>
      <c r="CH1" s="127" t="s">
        <v>371</v>
      </c>
      <c r="CI1" s="104"/>
      <c r="CJ1" s="104"/>
      <c r="CK1" s="127" t="s">
        <v>371</v>
      </c>
      <c r="CL1" s="104"/>
      <c r="CM1" s="104"/>
      <c r="CN1" s="127" t="s">
        <v>371</v>
      </c>
      <c r="CO1" s="104"/>
      <c r="CP1" s="104"/>
      <c r="CQ1" s="127" t="s">
        <v>371</v>
      </c>
      <c r="CR1" s="104"/>
      <c r="CS1" s="128"/>
      <c r="CT1" s="127" t="s">
        <v>371</v>
      </c>
      <c r="CU1" s="104"/>
      <c r="CV1" s="104"/>
      <c r="CW1" s="127" t="s">
        <v>371</v>
      </c>
      <c r="CX1" s="104"/>
      <c r="CY1" s="104"/>
      <c r="CZ1" s="104"/>
      <c r="DA1" s="127" t="s">
        <v>462</v>
      </c>
      <c r="DB1" s="104"/>
      <c r="DC1" s="104"/>
      <c r="DD1" s="104"/>
      <c r="DE1" s="104"/>
      <c r="DF1" s="104"/>
      <c r="DG1" s="104"/>
      <c r="DH1" s="104"/>
      <c r="DI1" s="104"/>
      <c r="DJ1" s="104"/>
      <c r="DK1" s="104"/>
      <c r="DL1" s="104"/>
      <c r="DM1" s="104"/>
      <c r="DN1" s="104"/>
      <c r="DO1" s="104"/>
      <c r="DS1" s="104"/>
      <c r="EH1" s="57" t="s">
        <v>372</v>
      </c>
    </row>
    <row r="2" spans="1:144" ht="18.75" customHeight="1" x14ac:dyDescent="0.3">
      <c r="A2" s="103"/>
      <c r="B2" s="103"/>
      <c r="C2" s="289" t="s">
        <v>189</v>
      </c>
      <c r="D2" s="290" t="s">
        <v>190</v>
      </c>
      <c r="E2" s="290"/>
      <c r="F2" s="289" t="s">
        <v>3</v>
      </c>
      <c r="G2" s="103"/>
      <c r="H2" s="291" t="str">
        <f>IF(AY85+AY86+AY88&gt;0,"BD Hoop Accent","Bass Hoop Inlay")</f>
        <v>Bass Hoop Inlay</v>
      </c>
      <c r="I2" s="103"/>
      <c r="J2" s="18"/>
      <c r="K2" s="267" t="s">
        <v>403</v>
      </c>
      <c r="L2" s="267"/>
      <c r="M2" s="267"/>
      <c r="U2" s="35"/>
      <c r="V2" s="35"/>
      <c r="W2" s="35"/>
      <c r="X2" s="35"/>
      <c r="Y2" s="35"/>
      <c r="Z2" s="35"/>
      <c r="AA2" s="35"/>
      <c r="AB2" s="35"/>
      <c r="AC2" s="35"/>
      <c r="AD2" s="35"/>
      <c r="AG2" s="130" t="s">
        <v>351</v>
      </c>
      <c r="AI2" s="35" t="s">
        <v>14932</v>
      </c>
      <c r="AL2" s="35" t="s">
        <v>175</v>
      </c>
      <c r="AM2" s="35" t="s">
        <v>176</v>
      </c>
      <c r="AN2" s="35" t="s">
        <v>177</v>
      </c>
      <c r="AO2" s="157" t="s">
        <v>188</v>
      </c>
      <c r="AP2" s="294">
        <v>2018</v>
      </c>
      <c r="AR2" s="35" t="s">
        <v>175</v>
      </c>
      <c r="AS2" s="157" t="s">
        <v>3</v>
      </c>
      <c r="AT2" s="295" t="s">
        <v>15636</v>
      </c>
      <c r="AU2" s="295" t="s">
        <v>15667</v>
      </c>
      <c r="AV2" s="295" t="s">
        <v>15668</v>
      </c>
      <c r="AW2" s="295" t="s">
        <v>15669</v>
      </c>
      <c r="AY2" s="157"/>
      <c r="AZ2" s="157" t="s">
        <v>106</v>
      </c>
      <c r="BC2" s="99" t="s">
        <v>117</v>
      </c>
      <c r="BD2" s="99" t="s">
        <v>115</v>
      </c>
      <c r="BE2" s="99" t="s">
        <v>118</v>
      </c>
      <c r="BF2" s="99" t="s">
        <v>902</v>
      </c>
      <c r="BG2" s="99" t="s">
        <v>299</v>
      </c>
      <c r="BH2" s="99" t="s">
        <v>115</v>
      </c>
      <c r="BK2" s="99"/>
      <c r="BO2" s="35" t="s">
        <v>15610</v>
      </c>
      <c r="BP2" s="292" t="s">
        <v>15611</v>
      </c>
      <c r="BQ2" s="292" t="s">
        <v>15612</v>
      </c>
      <c r="BR2" s="292" t="s">
        <v>196</v>
      </c>
      <c r="BS2" s="292"/>
      <c r="BT2" s="292" t="s">
        <v>197</v>
      </c>
      <c r="BU2" s="292" t="s">
        <v>32</v>
      </c>
      <c r="BV2" s="292" t="s">
        <v>200</v>
      </c>
      <c r="BW2" s="292" t="s">
        <v>201</v>
      </c>
      <c r="BX2" s="292" t="s">
        <v>206</v>
      </c>
      <c r="BY2" s="292" t="s">
        <v>207</v>
      </c>
      <c r="BZ2" s="292" t="s">
        <v>124</v>
      </c>
      <c r="CA2" s="292" t="s">
        <v>25</v>
      </c>
      <c r="CB2" s="292" t="s">
        <v>22</v>
      </c>
      <c r="CC2" s="292" t="s">
        <v>211</v>
      </c>
      <c r="CK2" s="35" t="s">
        <v>2061</v>
      </c>
      <c r="CS2" s="39"/>
      <c r="DC2" s="35" t="s">
        <v>2</v>
      </c>
      <c r="DD2" s="35" t="s">
        <v>517</v>
      </c>
      <c r="DE2" s="35" t="s">
        <v>3</v>
      </c>
      <c r="DF2" s="35" t="s">
        <v>6</v>
      </c>
      <c r="DG2" s="35" t="s">
        <v>518</v>
      </c>
      <c r="DH2" s="35" t="s">
        <v>519</v>
      </c>
      <c r="DI2" s="292" t="s">
        <v>520</v>
      </c>
      <c r="DJ2" s="292" t="s">
        <v>521</v>
      </c>
      <c r="DQ2" s="157" t="s">
        <v>611</v>
      </c>
      <c r="DR2" s="295" t="s">
        <v>197</v>
      </c>
      <c r="EH2" s="53" t="str">
        <f>IF(AN71=1,"Bass Drum",CONCATENATE(AN71," Bass Drums Chosen"))</f>
        <v>0 Bass Drums Chosen</v>
      </c>
      <c r="EI2" s="125" t="s">
        <v>589</v>
      </c>
      <c r="EJ2" s="60"/>
      <c r="EK2" s="64" t="s">
        <v>294</v>
      </c>
      <c r="EL2" s="244">
        <f>D71</f>
        <v>0</v>
      </c>
      <c r="EN2" t="s">
        <v>365</v>
      </c>
    </row>
    <row r="3" spans="1:144" ht="14.4" customHeight="1" x14ac:dyDescent="0.3">
      <c r="A3" s="459" t="s">
        <v>290</v>
      </c>
      <c r="B3" s="143"/>
      <c r="C3" s="296" t="s">
        <v>631</v>
      </c>
      <c r="D3" s="297">
        <f t="shared" ref="D3:D31" si="0">+AN3*(AP3+CC3)</f>
        <v>0</v>
      </c>
      <c r="E3" s="298"/>
      <c r="F3" s="66"/>
      <c r="G3" s="283" t="s">
        <v>832</v>
      </c>
      <c r="H3" s="299"/>
      <c r="I3" s="103"/>
      <c r="J3" s="300" t="s">
        <v>107</v>
      </c>
      <c r="K3" s="103"/>
      <c r="L3" s="35"/>
      <c r="M3" s="35"/>
      <c r="O3" s="301" t="s">
        <v>7</v>
      </c>
      <c r="P3" s="103"/>
      <c r="Q3" s="220" t="s">
        <v>699</v>
      </c>
      <c r="R3" s="200"/>
      <c r="S3" s="164"/>
      <c r="T3" s="268" t="s">
        <v>446</v>
      </c>
      <c r="U3" s="35"/>
      <c r="V3" s="35"/>
      <c r="X3" s="35"/>
      <c r="Y3" s="35"/>
      <c r="AA3" s="35"/>
      <c r="AB3" s="35"/>
      <c r="AC3" s="35"/>
      <c r="AD3" s="35"/>
      <c r="AG3" s="130" t="str">
        <f>IF(AN3&gt;0,CONCATENATE("qty ",AN3,") ",AO3,"   "),"")</f>
        <v/>
      </c>
      <c r="AH3" s="35" t="s">
        <v>14709</v>
      </c>
      <c r="AI3" s="35">
        <f>IF(AND($CL$5&lt;&gt;"",AL3=1,(ISERROR(MATCH(CONCATENATE("L8",".",AH3,".",$CL$5),Legacy!$CI$95:$CI$13469,0))=TRUE)),1,0)</f>
        <v>0</v>
      </c>
      <c r="AK3" s="35" t="s">
        <v>182</v>
      </c>
      <c r="AL3" s="13">
        <f t="shared" ref="AL3:AL6" si="1">IF(B3="",0,1)</f>
        <v>0</v>
      </c>
      <c r="AM3" s="17" t="b">
        <f t="shared" ref="AM3:AM6" si="2">ISNUMBER(B3)</f>
        <v>0</v>
      </c>
      <c r="AN3" s="17">
        <f t="shared" ref="AN3:AN6" si="3">IF(AM3=TRUE,B3,AL3)</f>
        <v>0</v>
      </c>
      <c r="AO3" s="103" t="s">
        <v>632</v>
      </c>
      <c r="AP3" s="315">
        <v>1416</v>
      </c>
      <c r="AR3" s="13">
        <f>IF(F3="",0,1)</f>
        <v>0</v>
      </c>
      <c r="AS3" s="302" t="str">
        <f t="shared" ref="AS3:AS8" si="4">G3</f>
        <v>AO  Aged Onyx</v>
      </c>
      <c r="AT3" s="374">
        <f>VLOOKUP(CONCATENATE("L8LB",LEFT(AS3,2)),[1]FINISH!$Q$6:$W$1476,7,FALSE)</f>
        <v>0</v>
      </c>
      <c r="AU3" s="374">
        <f>VLOOKUP(CONCATENATE("L8LF",LEFT(AS3,2)),[1]FINISH!$Q$6:$W$1476,7,FALSE)</f>
        <v>0</v>
      </c>
      <c r="AV3" s="374">
        <f>VLOOKUP(CONCATENATE("L8LT",LEFT(AS3,2)),[1]FINISH!$Q$6:$W$1476,7,FALSE)</f>
        <v>0</v>
      </c>
      <c r="AW3" s="374">
        <f>VLOOKUP(CONCATENATE("L8LS",LEFT(AS3,2)),[1]FINISH!$Q$6:$W$1476,7,FALSE)</f>
        <v>0</v>
      </c>
      <c r="AY3" s="191">
        <f t="shared" ref="AY3:AY45" si="5">IF(H3="",0,1)</f>
        <v>0</v>
      </c>
      <c r="AZ3" s="304" t="str">
        <f t="shared" ref="AZ3:AZ8" si="6">G3</f>
        <v>AO  Aged Onyx</v>
      </c>
      <c r="BC3" s="99" t="s">
        <v>116</v>
      </c>
      <c r="BD3" s="99" t="s">
        <v>116</v>
      </c>
      <c r="BE3" s="99" t="s">
        <v>119</v>
      </c>
      <c r="BF3" s="99" t="s">
        <v>903</v>
      </c>
      <c r="BG3" s="99" t="s">
        <v>300</v>
      </c>
      <c r="BH3" s="99" t="s">
        <v>300</v>
      </c>
      <c r="BI3" s="99" t="s">
        <v>121</v>
      </c>
      <c r="BJ3" s="99" t="s">
        <v>175</v>
      </c>
      <c r="BK3" s="303" t="s">
        <v>198</v>
      </c>
      <c r="BO3" s="305">
        <f>AR3*AT3</f>
        <v>0</v>
      </c>
      <c r="BP3" s="305">
        <f t="shared" ref="BP3:BP8" si="7">AR3*AU3</f>
        <v>0</v>
      </c>
      <c r="BQ3" s="305">
        <f>AR3*AV3</f>
        <v>0</v>
      </c>
      <c r="BR3" s="305">
        <f>AR3*AW3</f>
        <v>0</v>
      </c>
      <c r="BS3" s="305"/>
      <c r="BT3" s="292">
        <f>+$BO$101</f>
        <v>0</v>
      </c>
      <c r="BU3" s="35">
        <f t="shared" ref="BU3:BU24" si="8">+$BK$5</f>
        <v>0</v>
      </c>
      <c r="BV3" s="35">
        <f t="shared" ref="BV3:BV24" si="9">+$BD$33</f>
        <v>0</v>
      </c>
      <c r="BW3" s="35">
        <f t="shared" ref="BW3:BW24" si="10">+$BK$18</f>
        <v>0</v>
      </c>
      <c r="BX3" s="35">
        <f t="shared" ref="BX3:BX24" si="11">+$AY$69</f>
        <v>0</v>
      </c>
      <c r="BY3" s="35">
        <f>+$BC$12 + $BG$13</f>
        <v>0</v>
      </c>
      <c r="BZ3" s="35">
        <f t="shared" ref="BZ3:BZ41" si="12">IF($BB$16=1,$DR$11,0)</f>
        <v>0</v>
      </c>
      <c r="CA3" s="39">
        <f t="shared" ref="CA3:CA34" si="13">$BB$51</f>
        <v>0</v>
      </c>
      <c r="CB3" s="27">
        <f t="shared" ref="CB3:CB24" si="14">$BA$95</f>
        <v>0</v>
      </c>
      <c r="CC3" s="35">
        <f>SUM(BT3:CB3)</f>
        <v>0</v>
      </c>
      <c r="CE3" s="35" t="s">
        <v>373</v>
      </c>
      <c r="CH3" s="88" t="s">
        <v>389</v>
      </c>
      <c r="CI3" s="89"/>
      <c r="CK3" s="88"/>
      <c r="CL3" s="89" t="s">
        <v>2056</v>
      </c>
      <c r="CN3" s="88" t="s">
        <v>404</v>
      </c>
      <c r="CO3" s="89"/>
      <c r="CQ3" s="88" t="s">
        <v>424</v>
      </c>
      <c r="CR3" s="89"/>
      <c r="CS3" s="39"/>
      <c r="CT3" s="88" t="s">
        <v>436</v>
      </c>
      <c r="CU3" s="89"/>
      <c r="CW3" s="88" t="s">
        <v>747</v>
      </c>
      <c r="CX3" s="89"/>
      <c r="CZ3" s="103" t="s">
        <v>632</v>
      </c>
      <c r="DA3" s="35">
        <f t="shared" ref="DA3:DA6" si="15">AL3</f>
        <v>0</v>
      </c>
      <c r="DB3" s="35" t="s">
        <v>633</v>
      </c>
      <c r="DC3" s="35" t="e">
        <f t="shared" ref="DC3:DC35" si="16">VLOOKUP(1,DA3:DB3,2,FALSE)</f>
        <v>#N/A</v>
      </c>
      <c r="DD3" s="35" t="e">
        <f t="shared" ref="DD3:DD24" si="17">VLOOKUP(1,$BB$20:$BG$32,6,FALSE)</f>
        <v>#N/A</v>
      </c>
      <c r="DE3" s="35" t="e">
        <f>LEFT(VLOOKUP(1,$AR$3:$AS$90,2,FALSE),2)</f>
        <v>#N/A</v>
      </c>
      <c r="DF3" s="35" t="e">
        <f t="shared" ref="DF3:DF24" si="18">IF($BC$5=1,"",VLOOKUP(1,$DB$74:$DC$75,2,FALSE))</f>
        <v>#N/A</v>
      </c>
      <c r="DG3" s="35" t="str">
        <f t="shared" ref="DG3:DG34" si="19">IF($BB$16=1,"B Cstm  "," Cstm  "  )</f>
        <v xml:space="preserve"> Cstm  </v>
      </c>
      <c r="DH3" s="35" t="e">
        <f t="shared" ref="DH3:DH34" si="20">CONCATENATE(DC3,DD3,DE3,DF3,DG3)</f>
        <v>#N/A</v>
      </c>
      <c r="DI3" s="35" t="b">
        <f>ISERROR(DH3)</f>
        <v>1</v>
      </c>
      <c r="DJ3" s="306" t="str">
        <f>IF(DI3=FALSE,DH3,"")</f>
        <v/>
      </c>
      <c r="DO3" s="35" t="s">
        <v>15637</v>
      </c>
      <c r="DQ3" s="35" t="s">
        <v>609</v>
      </c>
      <c r="DR3" s="332">
        <v>2018</v>
      </c>
      <c r="EH3" s="458" t="str">
        <f>DL24</f>
        <v/>
      </c>
      <c r="EI3" s="458"/>
      <c r="EJ3" s="458"/>
      <c r="EK3" s="458"/>
      <c r="EL3" s="458"/>
      <c r="EN3" t="s">
        <v>365</v>
      </c>
    </row>
    <row r="4" spans="1:144" ht="14.4" customHeight="1" x14ac:dyDescent="0.3">
      <c r="A4" s="459"/>
      <c r="B4" s="143"/>
      <c r="C4" s="307" t="s">
        <v>43</v>
      </c>
      <c r="D4" s="298">
        <f t="shared" si="0"/>
        <v>0</v>
      </c>
      <c r="E4" s="298"/>
      <c r="F4" s="66"/>
      <c r="G4" s="283" t="s">
        <v>833</v>
      </c>
      <c r="H4" s="299"/>
      <c r="I4" s="103"/>
      <c r="J4" s="66"/>
      <c r="K4" s="308" t="s">
        <v>731</v>
      </c>
      <c r="L4" s="35"/>
      <c r="O4" s="309"/>
      <c r="P4" s="151" t="s">
        <v>125</v>
      </c>
      <c r="Q4" s="103"/>
      <c r="R4" s="103"/>
      <c r="S4" s="164"/>
      <c r="T4" s="301" t="s">
        <v>142</v>
      </c>
      <c r="U4" s="200"/>
      <c r="V4" s="200"/>
      <c r="X4" s="35"/>
      <c r="Y4" s="35"/>
      <c r="AA4" s="35"/>
      <c r="AB4" s="35"/>
      <c r="AC4" s="35"/>
      <c r="AD4" s="35"/>
      <c r="AG4" s="130" t="str">
        <f>IF(AN4&gt;0,CONCATENATE("qty ",AN4,") ",AO4,"   "),"")</f>
        <v/>
      </c>
      <c r="AH4" s="35" t="s">
        <v>14710</v>
      </c>
      <c r="AI4" s="35">
        <f>IF(AND($CL$5&lt;&gt;"",AL4=1,(ISERROR(MATCH(CONCATENATE("L8",".",AH4,".",$CL$5),Legacy!$CI$95:$CI$13469,0))=TRUE)),1,0)</f>
        <v>0</v>
      </c>
      <c r="AK4" s="35" t="s">
        <v>182</v>
      </c>
      <c r="AL4" s="13">
        <f t="shared" si="1"/>
        <v>0</v>
      </c>
      <c r="AM4" s="17" t="b">
        <f t="shared" si="2"/>
        <v>0</v>
      </c>
      <c r="AN4" s="17">
        <f t="shared" si="3"/>
        <v>0</v>
      </c>
      <c r="AO4" s="103" t="s">
        <v>301</v>
      </c>
      <c r="AP4" s="315">
        <v>1416</v>
      </c>
      <c r="AR4" s="13">
        <f t="shared" ref="AR4:AR67" si="21">IF(F4="",0,1)</f>
        <v>0</v>
      </c>
      <c r="AS4" s="302" t="str">
        <f t="shared" si="4"/>
        <v>0G  Black Cortex</v>
      </c>
      <c r="AT4" s="374">
        <f>VLOOKUP(CONCATENATE("L8LB",LEFT(AS4,2)),[1]FINISH!$Q$6:$W$1476,7,FALSE)</f>
        <v>0</v>
      </c>
      <c r="AU4" s="374">
        <f>VLOOKUP(CONCATENATE("L8LF",LEFT(AS4,2)),[1]FINISH!$Q$6:$W$1476,7,FALSE)</f>
        <v>0</v>
      </c>
      <c r="AV4" s="374">
        <f>VLOOKUP(CONCATENATE("L8LT",LEFT(AS4,2)),[1]FINISH!$Q$6:$W$1476,7,FALSE)</f>
        <v>0</v>
      </c>
      <c r="AW4" s="374">
        <f>VLOOKUP(CONCATENATE("L8LS",LEFT(AS4,2)),[1]FINISH!$Q$6:$W$1476,7,FALSE)</f>
        <v>0</v>
      </c>
      <c r="AY4" s="191">
        <f t="shared" si="5"/>
        <v>0</v>
      </c>
      <c r="AZ4" s="304" t="str">
        <f t="shared" si="6"/>
        <v>0G  Black Cortex</v>
      </c>
      <c r="BB4" s="310" t="s">
        <v>42</v>
      </c>
      <c r="BC4" s="13">
        <f>IF(O33="",0,1)</f>
        <v>0</v>
      </c>
      <c r="BD4" s="410"/>
      <c r="BE4" s="410"/>
      <c r="BF4" s="13">
        <f>IF(R33="",0,1)</f>
        <v>0</v>
      </c>
      <c r="BG4" s="13">
        <f>IF(S33="",0,1)</f>
        <v>0</v>
      </c>
      <c r="BH4" s="13">
        <f>IF(T33="",0,1)</f>
        <v>0</v>
      </c>
      <c r="BI4" s="13">
        <f>IF(U33="",0,1)</f>
        <v>0</v>
      </c>
      <c r="BJ4" s="13">
        <f>SUM(BC4:BI4)</f>
        <v>0</v>
      </c>
      <c r="BK4" s="202">
        <f>(BI4*DR6)+(BC4*DR7)</f>
        <v>0</v>
      </c>
      <c r="BO4" s="305">
        <f t="shared" ref="BO4:BO67" si="22">AR4*AT4</f>
        <v>0</v>
      </c>
      <c r="BP4" s="305">
        <f t="shared" si="7"/>
        <v>0</v>
      </c>
      <c r="BQ4" s="305">
        <f t="shared" ref="BQ4:BQ67" si="23">AR4*AV4</f>
        <v>0</v>
      </c>
      <c r="BR4" s="305">
        <f>AR4*AW4</f>
        <v>0</v>
      </c>
      <c r="BS4" s="305"/>
      <c r="BT4" s="292">
        <f t="shared" ref="BT4:BT24" si="24">+$BO$101</f>
        <v>0</v>
      </c>
      <c r="BU4" s="35">
        <f t="shared" si="8"/>
        <v>0</v>
      </c>
      <c r="BV4" s="35">
        <f t="shared" si="9"/>
        <v>0</v>
      </c>
      <c r="BW4" s="35">
        <f t="shared" si="10"/>
        <v>0</v>
      </c>
      <c r="BX4" s="35">
        <f t="shared" si="11"/>
        <v>0</v>
      </c>
      <c r="BY4" s="35">
        <f>+$BC$12 + $BG$13</f>
        <v>0</v>
      </c>
      <c r="BZ4" s="35">
        <f t="shared" si="12"/>
        <v>0</v>
      </c>
      <c r="CA4" s="39">
        <f t="shared" si="13"/>
        <v>0</v>
      </c>
      <c r="CB4" s="27">
        <f t="shared" si="14"/>
        <v>0</v>
      </c>
      <c r="CC4" s="35">
        <f t="shared" ref="CC4:CC67" si="25">SUM(BT4:CB4)</f>
        <v>0</v>
      </c>
      <c r="CH4" s="90" t="s">
        <v>390</v>
      </c>
      <c r="CI4" s="91"/>
      <c r="CK4" s="222"/>
      <c r="CL4" s="225" t="e">
        <f>VLOOKUP(1,$AR$3:$AS$145,2,FALSE)</f>
        <v>#N/A</v>
      </c>
      <c r="CN4" s="90"/>
      <c r="CO4" s="91"/>
      <c r="CQ4" s="90"/>
      <c r="CR4" s="91" t="s">
        <v>425</v>
      </c>
      <c r="CS4" s="39"/>
      <c r="CT4" s="90"/>
      <c r="CU4" s="91"/>
      <c r="CW4" s="90">
        <f t="shared" ref="CW4:CW6" si="26">+AL3</f>
        <v>0</v>
      </c>
      <c r="CX4" s="91" t="s">
        <v>632</v>
      </c>
      <c r="CZ4" s="103" t="s">
        <v>301</v>
      </c>
      <c r="DA4" s="35">
        <f t="shared" si="15"/>
        <v>0</v>
      </c>
      <c r="DB4" s="35" t="s">
        <v>463</v>
      </c>
      <c r="DC4" s="35" t="e">
        <f t="shared" si="16"/>
        <v>#N/A</v>
      </c>
      <c r="DD4" s="35" t="e">
        <f t="shared" si="17"/>
        <v>#N/A</v>
      </c>
      <c r="DE4" s="35" t="e">
        <f t="shared" ref="DE4:DE67" si="27">LEFT(VLOOKUP(1,$AR$3:$AS$90,2,FALSE),2)</f>
        <v>#N/A</v>
      </c>
      <c r="DF4" s="35" t="e">
        <f t="shared" si="18"/>
        <v>#N/A</v>
      </c>
      <c r="DG4" s="35" t="str">
        <f t="shared" si="19"/>
        <v xml:space="preserve"> Cstm  </v>
      </c>
      <c r="DH4" s="35" t="e">
        <f t="shared" si="20"/>
        <v>#N/A</v>
      </c>
      <c r="DI4" s="35" t="b">
        <f>ISERROR(DH4)</f>
        <v>1</v>
      </c>
      <c r="DJ4" s="306" t="str">
        <f>IF(DI4=FALSE,DH4,"")</f>
        <v/>
      </c>
      <c r="DO4" s="311"/>
      <c r="DQ4" s="35" t="s">
        <v>598</v>
      </c>
      <c r="DR4" s="332">
        <v>30</v>
      </c>
      <c r="DS4" s="137"/>
      <c r="EH4" s="62" t="s">
        <v>0</v>
      </c>
      <c r="EI4" s="3" t="s">
        <v>452</v>
      </c>
      <c r="EJ4" s="3"/>
      <c r="EK4" s="3"/>
      <c r="EL4" s="3"/>
      <c r="EN4" t="s">
        <v>365</v>
      </c>
    </row>
    <row r="5" spans="1:144" ht="14.4" customHeight="1" thickBot="1" x14ac:dyDescent="0.35">
      <c r="A5" s="459"/>
      <c r="B5" s="143"/>
      <c r="C5" s="307" t="s">
        <v>44</v>
      </c>
      <c r="D5" s="298">
        <f t="shared" si="0"/>
        <v>0</v>
      </c>
      <c r="E5" s="298"/>
      <c r="F5" s="66"/>
      <c r="G5" s="283" t="s">
        <v>834</v>
      </c>
      <c r="H5" s="299"/>
      <c r="I5" s="103"/>
      <c r="J5" s="66"/>
      <c r="K5" s="308" t="s">
        <v>732</v>
      </c>
      <c r="L5" s="35"/>
      <c r="O5" s="309"/>
      <c r="P5" s="312" t="str">
        <f>IF(BB16=1, "P7184A CHROME Elite Casting", "P7184A Elite Bass Casting")</f>
        <v>P7184A Elite Bass Casting</v>
      </c>
      <c r="Q5" s="103"/>
      <c r="R5" s="103"/>
      <c r="S5" s="164"/>
      <c r="T5" s="66"/>
      <c r="U5" s="151" t="s">
        <v>136</v>
      </c>
      <c r="V5" s="35"/>
      <c r="X5" s="35"/>
      <c r="Y5" s="35"/>
      <c r="AA5" s="35"/>
      <c r="AB5" s="35"/>
      <c r="AC5" s="35"/>
      <c r="AD5" s="35"/>
      <c r="AG5" s="130" t="str">
        <f>IF(AN5&gt;0,CONCATENATE("qty ",AN5,") ",AO5,"   "),"")</f>
        <v/>
      </c>
      <c r="AH5" s="35" t="s">
        <v>14711</v>
      </c>
      <c r="AI5" s="35">
        <f>IF(AND($CL$5&lt;&gt;"",AL5=1,(ISERROR(MATCH(CONCATENATE("L8",".",AH5,".",$CL$5),Legacy!$CI$95:$CI$13469,0))=TRUE)),1,0)</f>
        <v>0</v>
      </c>
      <c r="AK5" s="35" t="s">
        <v>182</v>
      </c>
      <c r="AL5" s="13">
        <f t="shared" si="1"/>
        <v>0</v>
      </c>
      <c r="AM5" s="17" t="b">
        <f t="shared" si="2"/>
        <v>0</v>
      </c>
      <c r="AN5" s="17">
        <f t="shared" si="3"/>
        <v>0</v>
      </c>
      <c r="AO5" s="103" t="s">
        <v>302</v>
      </c>
      <c r="AP5" s="315">
        <v>1416</v>
      </c>
      <c r="AR5" s="13">
        <f t="shared" si="21"/>
        <v>0</v>
      </c>
      <c r="AS5" s="302" t="str">
        <f t="shared" si="4"/>
        <v>BG  Black Galaxy</v>
      </c>
      <c r="AT5" s="374">
        <f>VLOOKUP(CONCATENATE("L8LB",LEFT(AS5,2)),[1]FINISH!$Q$6:$W$1476,7,FALSE)</f>
        <v>100</v>
      </c>
      <c r="AU5" s="374">
        <f>VLOOKUP(CONCATENATE("L8LF",LEFT(AS5,2)),[1]FINISH!$Q$6:$W$1476,7,FALSE)</f>
        <v>75</v>
      </c>
      <c r="AV5" s="374">
        <f>VLOOKUP(CONCATENATE("L8LT",LEFT(AS5,2)),[1]FINISH!$Q$6:$W$1476,7,FALSE)</f>
        <v>50</v>
      </c>
      <c r="AW5" s="374">
        <f>VLOOKUP(CONCATENATE("L8LS",LEFT(AS5,2)),[1]FINISH!$Q$6:$W$1476,7,FALSE)</f>
        <v>50</v>
      </c>
      <c r="AY5" s="191">
        <f t="shared" si="5"/>
        <v>0</v>
      </c>
      <c r="AZ5" s="304" t="str">
        <f t="shared" si="6"/>
        <v>BG  Black Galaxy</v>
      </c>
      <c r="BB5" s="310" t="s">
        <v>114</v>
      </c>
      <c r="BC5" s="13">
        <f>IF(O34="",0,1)</f>
        <v>0</v>
      </c>
      <c r="BD5" s="13">
        <f t="shared" ref="BD5:BE7" si="28">IF(P34="",0,1)</f>
        <v>0</v>
      </c>
      <c r="BE5" s="13">
        <f t="shared" si="28"/>
        <v>0</v>
      </c>
      <c r="BF5" s="410"/>
      <c r="BG5" s="410"/>
      <c r="BH5" s="410"/>
      <c r="BI5" s="410"/>
      <c r="BJ5" s="13">
        <f>SUM(BC5:BI5)</f>
        <v>0</v>
      </c>
      <c r="BK5" s="202">
        <f>(BD5*DR4)+(BE5*DR5)</f>
        <v>0</v>
      </c>
      <c r="BO5" s="305">
        <f t="shared" si="22"/>
        <v>0</v>
      </c>
      <c r="BP5" s="305">
        <f t="shared" si="7"/>
        <v>0</v>
      </c>
      <c r="BQ5" s="305">
        <f t="shared" si="23"/>
        <v>0</v>
      </c>
      <c r="BR5" s="305">
        <f>AR5*AW5</f>
        <v>0</v>
      </c>
      <c r="BS5" s="305"/>
      <c r="BT5" s="292">
        <f t="shared" si="24"/>
        <v>0</v>
      </c>
      <c r="BU5" s="35">
        <f t="shared" si="8"/>
        <v>0</v>
      </c>
      <c r="BV5" s="35">
        <f t="shared" si="9"/>
        <v>0</v>
      </c>
      <c r="BW5" s="35">
        <f t="shared" si="10"/>
        <v>0</v>
      </c>
      <c r="BX5" s="35">
        <f t="shared" si="11"/>
        <v>0</v>
      </c>
      <c r="BY5" s="35">
        <f>+$BC$12 + $BG$13</f>
        <v>0</v>
      </c>
      <c r="BZ5" s="35">
        <f t="shared" si="12"/>
        <v>0</v>
      </c>
      <c r="CA5" s="39">
        <f t="shared" si="13"/>
        <v>0</v>
      </c>
      <c r="CB5" s="27">
        <f t="shared" si="14"/>
        <v>0</v>
      </c>
      <c r="CC5" s="35">
        <f t="shared" si="25"/>
        <v>0</v>
      </c>
      <c r="CE5" s="113" t="s">
        <v>374</v>
      </c>
      <c r="CF5" s="113"/>
      <c r="CH5" s="92">
        <f t="shared" ref="CH5:CH7" si="29">+AL3</f>
        <v>0</v>
      </c>
      <c r="CI5" s="93" t="s">
        <v>632</v>
      </c>
      <c r="CK5" s="228"/>
      <c r="CL5" s="227" t="str">
        <f>IFERROR(LEFT(CL4,FIND(" ",CL4,1)-1),"")</f>
        <v/>
      </c>
      <c r="CN5" s="90" t="s">
        <v>407</v>
      </c>
      <c r="CO5" s="91"/>
      <c r="CQ5" s="90">
        <f>BJ30</f>
        <v>0</v>
      </c>
      <c r="CR5" s="91" t="s">
        <v>15679</v>
      </c>
      <c r="CS5" s="39"/>
      <c r="CT5" s="90">
        <f>+BG42</f>
        <v>0</v>
      </c>
      <c r="CU5" s="91" t="s">
        <v>437</v>
      </c>
      <c r="CW5" s="90">
        <f t="shared" si="26"/>
        <v>0</v>
      </c>
      <c r="CX5" s="93" t="s">
        <v>301</v>
      </c>
      <c r="CZ5" s="103" t="s">
        <v>302</v>
      </c>
      <c r="DA5" s="35">
        <f t="shared" si="15"/>
        <v>0</v>
      </c>
      <c r="DB5" s="35" t="s">
        <v>464</v>
      </c>
      <c r="DC5" s="35" t="e">
        <f t="shared" si="16"/>
        <v>#N/A</v>
      </c>
      <c r="DD5" s="35" t="e">
        <f t="shared" si="17"/>
        <v>#N/A</v>
      </c>
      <c r="DE5" s="35" t="e">
        <f t="shared" si="27"/>
        <v>#N/A</v>
      </c>
      <c r="DF5" s="35" t="e">
        <f t="shared" si="18"/>
        <v>#N/A</v>
      </c>
      <c r="DG5" s="35" t="str">
        <f t="shared" si="19"/>
        <v xml:space="preserve"> Cstm  </v>
      </c>
      <c r="DH5" s="35" t="e">
        <f t="shared" si="20"/>
        <v>#N/A</v>
      </c>
      <c r="DI5" s="35" t="b">
        <f t="shared" ref="DI5:DI34" si="30">ISERROR(DH5)</f>
        <v>1</v>
      </c>
      <c r="DJ5" s="313" t="str">
        <f t="shared" ref="DJ5:DJ34" si="31">IF(DI5=FALSE,DH5,"")</f>
        <v/>
      </c>
      <c r="DO5" s="311"/>
      <c r="DQ5" s="35" t="s">
        <v>599</v>
      </c>
      <c r="DR5" s="332">
        <v>40</v>
      </c>
      <c r="DS5" s="137"/>
      <c r="EH5" s="62" t="s">
        <v>1</v>
      </c>
      <c r="EI5" s="3" t="s">
        <v>352</v>
      </c>
      <c r="EJ5" s="3"/>
      <c r="EK5" s="10" t="s">
        <v>582</v>
      </c>
      <c r="EL5" s="124">
        <f>SUM(D3:D24)</f>
        <v>0</v>
      </c>
      <c r="EN5" t="s">
        <v>365</v>
      </c>
    </row>
    <row r="6" spans="1:144" ht="14.4" customHeight="1" x14ac:dyDescent="0.3">
      <c r="A6" s="459"/>
      <c r="B6" s="143"/>
      <c r="C6" s="314" t="s">
        <v>710</v>
      </c>
      <c r="D6" s="298">
        <f t="shared" si="0"/>
        <v>0</v>
      </c>
      <c r="E6" s="298"/>
      <c r="F6" s="66"/>
      <c r="G6" s="283" t="s">
        <v>835</v>
      </c>
      <c r="H6" s="299"/>
      <c r="I6" s="103"/>
      <c r="J6" s="66"/>
      <c r="K6" s="308" t="s">
        <v>733</v>
      </c>
      <c r="L6" s="35"/>
      <c r="O6" s="309"/>
      <c r="P6" s="312" t="str">
        <f>IF(BB16=1, "LR2991MT CHROME Elite Single", "LR2991MT Elite Single Tom Holder")</f>
        <v>LR2991MT Elite Single Tom Holder</v>
      </c>
      <c r="Q6" s="103"/>
      <c r="R6" s="103"/>
      <c r="S6" s="164"/>
      <c r="T6" s="309"/>
      <c r="U6" s="312" t="s">
        <v>137</v>
      </c>
      <c r="V6" s="35"/>
      <c r="X6" s="35"/>
      <c r="Y6" s="35"/>
      <c r="AA6" s="35"/>
      <c r="AB6" s="35"/>
      <c r="AC6" s="35"/>
      <c r="AD6" s="35"/>
      <c r="AG6" s="130" t="str">
        <f>IF(AN6&gt;0,CONCATENATE("qty ",AN6,") ",AO6,"   "),"")</f>
        <v/>
      </c>
      <c r="AH6" s="35" t="s">
        <v>14712</v>
      </c>
      <c r="AI6" s="35">
        <f>IF(AND($CL$5&lt;&gt;"",AL6=1,(ISERROR(MATCH(CONCATENATE("L8",".",AH6,".",$CL$5),Legacy!$CI$95:$CI$13469,0))=TRUE)),1,0)</f>
        <v>0</v>
      </c>
      <c r="AK6" s="35" t="s">
        <v>182</v>
      </c>
      <c r="AL6" s="13">
        <f t="shared" si="1"/>
        <v>0</v>
      </c>
      <c r="AM6" s="17" t="b">
        <f t="shared" si="2"/>
        <v>0</v>
      </c>
      <c r="AN6" s="17">
        <f t="shared" si="3"/>
        <v>0</v>
      </c>
      <c r="AO6" s="315" t="s">
        <v>716</v>
      </c>
      <c r="AP6" s="315">
        <v>1460</v>
      </c>
      <c r="AR6" s="13">
        <f t="shared" si="21"/>
        <v>0</v>
      </c>
      <c r="AS6" s="302" t="str">
        <f t="shared" si="4"/>
        <v>0R  Black Sparkle</v>
      </c>
      <c r="AT6" s="374">
        <f>VLOOKUP(CONCATENATE("L8LB",LEFT(AS6,2)),[1]FINISH!$Q$6:$W$1476,7,FALSE)</f>
        <v>0</v>
      </c>
      <c r="AU6" s="374">
        <f>VLOOKUP(CONCATENATE("L8LF",LEFT(AS6,2)),[1]FINISH!$Q$6:$W$1476,7,FALSE)</f>
        <v>0</v>
      </c>
      <c r="AV6" s="374">
        <f>VLOOKUP(CONCATENATE("L8LT",LEFT(AS6,2)),[1]FINISH!$Q$6:$W$1476,7,FALSE)</f>
        <v>0</v>
      </c>
      <c r="AW6" s="374">
        <f>VLOOKUP(CONCATENATE("L8LS",LEFT(AS6,2)),[1]FINISH!$Q$6:$W$1476,7,FALSE)</f>
        <v>0</v>
      </c>
      <c r="AY6" s="191">
        <f t="shared" si="5"/>
        <v>0</v>
      </c>
      <c r="AZ6" s="304" t="str">
        <f t="shared" si="6"/>
        <v>0R  Black Sparkle</v>
      </c>
      <c r="BB6" s="310" t="s">
        <v>41</v>
      </c>
      <c r="BC6" s="13">
        <f>IF(O35="",0,1)</f>
        <v>0</v>
      </c>
      <c r="BD6" s="13">
        <f t="shared" si="28"/>
        <v>0</v>
      </c>
      <c r="BE6" s="13">
        <f t="shared" si="28"/>
        <v>0</v>
      </c>
      <c r="BF6" s="410"/>
      <c r="BG6" s="411"/>
      <c r="BH6" s="411"/>
      <c r="BI6" s="411"/>
      <c r="BJ6" s="13">
        <f>SUM(BC6:BI6)</f>
        <v>0</v>
      </c>
      <c r="BK6" s="202">
        <f>(BD6*DR4)+(BE6*DR5)</f>
        <v>0</v>
      </c>
      <c r="BO6" s="305">
        <f t="shared" si="22"/>
        <v>0</v>
      </c>
      <c r="BP6" s="305">
        <f t="shared" si="7"/>
        <v>0</v>
      </c>
      <c r="BQ6" s="305">
        <f t="shared" si="23"/>
        <v>0</v>
      </c>
      <c r="BR6" s="305">
        <f>AR6*AW6</f>
        <v>0</v>
      </c>
      <c r="BS6" s="305"/>
      <c r="BT6" s="292">
        <f t="shared" si="24"/>
        <v>0</v>
      </c>
      <c r="BU6" s="35">
        <f t="shared" si="8"/>
        <v>0</v>
      </c>
      <c r="BV6" s="35">
        <f t="shared" si="9"/>
        <v>0</v>
      </c>
      <c r="BW6" s="35">
        <f t="shared" si="10"/>
        <v>0</v>
      </c>
      <c r="BX6" s="35">
        <f t="shared" si="11"/>
        <v>0</v>
      </c>
      <c r="BY6" s="35">
        <f>+$BC$12 + $BG$13</f>
        <v>0</v>
      </c>
      <c r="BZ6" s="35">
        <f t="shared" si="12"/>
        <v>0</v>
      </c>
      <c r="CA6" s="39">
        <f t="shared" si="13"/>
        <v>0</v>
      </c>
      <c r="CB6" s="27">
        <f t="shared" si="14"/>
        <v>0</v>
      </c>
      <c r="CC6" s="35">
        <f t="shared" si="25"/>
        <v>0</v>
      </c>
      <c r="CE6" s="35">
        <f>+BB22</f>
        <v>0</v>
      </c>
      <c r="CF6" s="103" t="s">
        <v>127</v>
      </c>
      <c r="CH6" s="92">
        <f t="shared" si="29"/>
        <v>0</v>
      </c>
      <c r="CI6" s="93" t="s">
        <v>301</v>
      </c>
      <c r="CK6" s="222"/>
      <c r="CL6" s="91" t="s">
        <v>2057</v>
      </c>
      <c r="CN6" s="90">
        <f>+BC4</f>
        <v>0</v>
      </c>
      <c r="CO6" s="91" t="s">
        <v>410</v>
      </c>
      <c r="CQ6" s="90">
        <f>+BJ25</f>
        <v>0</v>
      </c>
      <c r="CR6" s="93" t="s">
        <v>148</v>
      </c>
      <c r="CS6" s="39"/>
      <c r="CT6" s="90"/>
      <c r="CU6" s="91"/>
      <c r="CW6" s="90">
        <f t="shared" si="26"/>
        <v>0</v>
      </c>
      <c r="CX6" s="93" t="s">
        <v>302</v>
      </c>
      <c r="CZ6" s="315" t="s">
        <v>716</v>
      </c>
      <c r="DA6" s="130">
        <f t="shared" si="15"/>
        <v>0</v>
      </c>
      <c r="DB6" s="130" t="s">
        <v>724</v>
      </c>
      <c r="DC6" s="130" t="e">
        <f t="shared" si="16"/>
        <v>#N/A</v>
      </c>
      <c r="DD6" s="130" t="e">
        <f t="shared" si="17"/>
        <v>#N/A</v>
      </c>
      <c r="DE6" s="35" t="e">
        <f t="shared" si="27"/>
        <v>#N/A</v>
      </c>
      <c r="DF6" s="130" t="e">
        <f t="shared" si="18"/>
        <v>#N/A</v>
      </c>
      <c r="DG6" s="130" t="str">
        <f t="shared" si="19"/>
        <v xml:space="preserve"> Cstm  </v>
      </c>
      <c r="DH6" s="130" t="e">
        <f t="shared" si="20"/>
        <v>#N/A</v>
      </c>
      <c r="DI6" s="130" t="b">
        <f t="shared" si="30"/>
        <v>1</v>
      </c>
      <c r="DJ6" s="313" t="str">
        <f t="shared" si="31"/>
        <v/>
      </c>
      <c r="DK6" s="130"/>
      <c r="DL6" s="130"/>
      <c r="DM6" s="130"/>
      <c r="DO6" s="311"/>
      <c r="DQ6" s="35" t="s">
        <v>597</v>
      </c>
      <c r="DR6" s="332">
        <v>45</v>
      </c>
      <c r="DS6" s="137"/>
      <c r="EH6" s="61" t="s">
        <v>2</v>
      </c>
      <c r="EI6" s="452" t="str">
        <f>AG76</f>
        <v/>
      </c>
      <c r="EJ6" s="453"/>
      <c r="EK6" s="453"/>
      <c r="EL6" s="453"/>
      <c r="EN6" t="s">
        <v>365</v>
      </c>
    </row>
    <row r="7" spans="1:144" ht="14.4" customHeight="1" x14ac:dyDescent="0.3">
      <c r="A7" s="459"/>
      <c r="B7" s="143"/>
      <c r="C7" s="307" t="s">
        <v>45</v>
      </c>
      <c r="D7" s="298">
        <f t="shared" si="0"/>
        <v>0</v>
      </c>
      <c r="E7" s="298"/>
      <c r="F7" s="66"/>
      <c r="G7" s="283" t="s">
        <v>905</v>
      </c>
      <c r="H7" s="299"/>
      <c r="I7" s="103"/>
      <c r="J7" s="66"/>
      <c r="K7" s="308" t="s">
        <v>730</v>
      </c>
      <c r="L7" s="35"/>
      <c r="O7" s="309"/>
      <c r="P7" s="312" t="str">
        <f>IF(BB16=1, "LR2992MT CHROME Classic Double",  "LR2992MT Classic Double Tom Holder")</f>
        <v>LR2992MT Classic Double Tom Holder</v>
      </c>
      <c r="Q7" s="103"/>
      <c r="R7" s="103"/>
      <c r="S7" s="164"/>
      <c r="T7" s="309"/>
      <c r="U7" s="312" t="s">
        <v>138</v>
      </c>
      <c r="V7" s="35"/>
      <c r="X7" s="35"/>
      <c r="Y7" s="35"/>
      <c r="AA7" s="35"/>
      <c r="AB7" s="35"/>
      <c r="AC7" s="35"/>
      <c r="AD7" s="35"/>
      <c r="AG7" s="130" t="str">
        <f t="shared" ref="AG7:AG70" si="32">IF(AN7&gt;0,CONCATENATE("qty ",AN7,") ",AO7,"   "),"")</f>
        <v/>
      </c>
      <c r="AH7" s="35" t="s">
        <v>14713</v>
      </c>
      <c r="AI7" s="35">
        <f>IF(AND($CL$5&lt;&gt;"",AL7=1,(ISERROR(MATCH(CONCATENATE("L8",".",AH7,".",$CL$5),Legacy!$CI$95:$CI$13469,0))=TRUE)),1,0)</f>
        <v>0</v>
      </c>
      <c r="AK7" s="35" t="s">
        <v>182</v>
      </c>
      <c r="AL7" s="13">
        <f t="shared" ref="AL7:AL38" si="33">IF(B7="",0,1)</f>
        <v>0</v>
      </c>
      <c r="AM7" s="17" t="b">
        <f t="shared" ref="AM7:AM40" si="34">ISNUMBER(B7)</f>
        <v>0</v>
      </c>
      <c r="AN7" s="17">
        <f t="shared" ref="AN7:AN38" si="35">IF(AM7=TRUE,B7,AL7)</f>
        <v>0</v>
      </c>
      <c r="AO7" s="103" t="s">
        <v>303</v>
      </c>
      <c r="AP7" s="315">
        <v>1460</v>
      </c>
      <c r="AR7" s="13">
        <f t="shared" si="21"/>
        <v>0</v>
      </c>
      <c r="AS7" s="302" t="str">
        <f t="shared" si="4"/>
        <v>89 Blue Glitter</v>
      </c>
      <c r="AT7" s="374">
        <f>VLOOKUP(CONCATENATE("L8LB",LEFT(AS7,2)),[1]FINISH!$Q$6:$W$1476,7,FALSE)</f>
        <v>0</v>
      </c>
      <c r="AU7" s="374">
        <f>VLOOKUP(CONCATENATE("L8LF",LEFT(AS7,2)),[1]FINISH!$Q$6:$W$1476,7,FALSE)</f>
        <v>0</v>
      </c>
      <c r="AV7" s="374">
        <f>VLOOKUP(CONCATENATE("L8LT",LEFT(AS7,2)),[1]FINISH!$Q$6:$W$1476,7,FALSE)</f>
        <v>0</v>
      </c>
      <c r="AW7" s="374">
        <f>VLOOKUP(CONCATENATE("L8LS",LEFT(AS7,2)),[1]FINISH!$Q$6:$W$1476,7,FALSE)</f>
        <v>0</v>
      </c>
      <c r="AY7" s="191">
        <f t="shared" si="5"/>
        <v>0</v>
      </c>
      <c r="AZ7" s="304" t="str">
        <f t="shared" si="6"/>
        <v>89 Blue Glitter</v>
      </c>
      <c r="BB7" s="310" t="s">
        <v>40</v>
      </c>
      <c r="BC7" s="13">
        <f>IF(O36="",0,1)</f>
        <v>0</v>
      </c>
      <c r="BD7" s="13">
        <f t="shared" si="28"/>
        <v>0</v>
      </c>
      <c r="BE7" s="13">
        <f t="shared" si="28"/>
        <v>0</v>
      </c>
      <c r="BF7" s="410"/>
      <c r="BG7" s="411"/>
      <c r="BH7" s="411"/>
      <c r="BI7" s="411"/>
      <c r="BJ7" s="13">
        <f>SUM(BC7:BI7)</f>
        <v>0</v>
      </c>
      <c r="BK7" s="202">
        <f>(BD7*DR4)+(BE7*DR5)</f>
        <v>0</v>
      </c>
      <c r="BO7" s="305">
        <f t="shared" si="22"/>
        <v>0</v>
      </c>
      <c r="BP7" s="305">
        <f t="shared" si="7"/>
        <v>0</v>
      </c>
      <c r="BQ7" s="305">
        <f t="shared" si="23"/>
        <v>0</v>
      </c>
      <c r="BR7" s="305">
        <f>AR7*AW7</f>
        <v>0</v>
      </c>
      <c r="BS7" s="305"/>
      <c r="BT7" s="292">
        <f t="shared" si="24"/>
        <v>0</v>
      </c>
      <c r="BU7" s="35">
        <f t="shared" si="8"/>
        <v>0</v>
      </c>
      <c r="BV7" s="35">
        <f t="shared" si="9"/>
        <v>0</v>
      </c>
      <c r="BW7" s="35">
        <f t="shared" si="10"/>
        <v>0</v>
      </c>
      <c r="BX7" s="35">
        <f t="shared" si="11"/>
        <v>0</v>
      </c>
      <c r="BY7" s="35">
        <f t="shared" ref="BY7:BY23" si="36">+$BC$12 + $BG$13</f>
        <v>0</v>
      </c>
      <c r="BZ7" s="35">
        <f t="shared" si="12"/>
        <v>0</v>
      </c>
      <c r="CA7" s="39">
        <f t="shared" si="13"/>
        <v>0</v>
      </c>
      <c r="CB7" s="27">
        <f t="shared" si="14"/>
        <v>0</v>
      </c>
      <c r="CC7" s="35">
        <f t="shared" si="25"/>
        <v>0</v>
      </c>
      <c r="CE7" s="35">
        <f>+BB23</f>
        <v>0</v>
      </c>
      <c r="CF7" s="103" t="s">
        <v>379</v>
      </c>
      <c r="CH7" s="92">
        <f t="shared" si="29"/>
        <v>0</v>
      </c>
      <c r="CI7" s="93" t="s">
        <v>302</v>
      </c>
      <c r="CK7" s="222"/>
      <c r="CL7" s="316" t="e">
        <f>VLOOKUP(1,AY79:AZ94,2,FALSE)</f>
        <v>#N/A</v>
      </c>
      <c r="CN7" s="90"/>
      <c r="CO7" s="93"/>
      <c r="CQ7" s="90">
        <f>+BJ27</f>
        <v>0</v>
      </c>
      <c r="CR7" s="93" t="s">
        <v>150</v>
      </c>
      <c r="CS7" s="39"/>
      <c r="CT7" s="90">
        <f>+AL61</f>
        <v>0</v>
      </c>
      <c r="CU7" s="93" t="s">
        <v>342</v>
      </c>
      <c r="CW7" s="90">
        <f>AL6+AL7</f>
        <v>0</v>
      </c>
      <c r="CX7" s="93" t="s">
        <v>767</v>
      </c>
      <c r="CZ7" s="103" t="s">
        <v>303</v>
      </c>
      <c r="DA7" s="35">
        <f t="shared" ref="DA7:DA38" si="37">AL7</f>
        <v>0</v>
      </c>
      <c r="DB7" s="35" t="s">
        <v>465</v>
      </c>
      <c r="DC7" s="35" t="e">
        <f t="shared" si="16"/>
        <v>#N/A</v>
      </c>
      <c r="DD7" s="35" t="e">
        <f t="shared" si="17"/>
        <v>#N/A</v>
      </c>
      <c r="DE7" s="35" t="e">
        <f t="shared" si="27"/>
        <v>#N/A</v>
      </c>
      <c r="DF7" s="35" t="e">
        <f t="shared" si="18"/>
        <v>#N/A</v>
      </c>
      <c r="DG7" s="35" t="str">
        <f t="shared" si="19"/>
        <v xml:space="preserve"> Cstm  </v>
      </c>
      <c r="DH7" s="35" t="e">
        <f t="shared" si="20"/>
        <v>#N/A</v>
      </c>
      <c r="DI7" s="35" t="b">
        <f t="shared" si="30"/>
        <v>1</v>
      </c>
      <c r="DJ7" s="313" t="str">
        <f t="shared" si="31"/>
        <v/>
      </c>
      <c r="DO7" s="311"/>
      <c r="DQ7" s="35" t="s">
        <v>600</v>
      </c>
      <c r="DR7" s="332">
        <v>0</v>
      </c>
      <c r="DS7" s="137"/>
      <c r="EH7" s="62" t="s">
        <v>3</v>
      </c>
      <c r="EI7" s="3" t="e">
        <f>VLOOKUP(1,$AR$3:$AS$90,2,FALSE)</f>
        <v>#N/A</v>
      </c>
      <c r="EJ7" s="3"/>
      <c r="EK7" s="62" t="s">
        <v>11</v>
      </c>
      <c r="EL7" s="3" t="str">
        <f>IF(AX65=1,"There","Not There")</f>
        <v>Not There</v>
      </c>
      <c r="EN7" t="s">
        <v>365</v>
      </c>
    </row>
    <row r="8" spans="1:144" ht="14.4" customHeight="1" x14ac:dyDescent="0.3">
      <c r="A8" s="459"/>
      <c r="B8" s="143"/>
      <c r="C8" s="307" t="s">
        <v>46</v>
      </c>
      <c r="D8" s="298">
        <f t="shared" si="0"/>
        <v>0</v>
      </c>
      <c r="E8" s="298"/>
      <c r="F8" s="66"/>
      <c r="G8" s="283" t="s">
        <v>14928</v>
      </c>
      <c r="H8" s="299"/>
      <c r="I8" s="103"/>
      <c r="J8" s="66"/>
      <c r="K8" s="308" t="s">
        <v>186</v>
      </c>
      <c r="L8" s="35"/>
      <c r="O8" s="309"/>
      <c r="P8" s="312" t="str">
        <f>IF(BB16=1, "P1610D CHROME Ludwig Casting", "P1610D Ludwig Bass Casting")</f>
        <v>P1610D Ludwig Bass Casting</v>
      </c>
      <c r="Q8" s="103"/>
      <c r="R8" s="103"/>
      <c r="S8" s="164"/>
      <c r="T8" s="309"/>
      <c r="U8" s="312" t="s">
        <v>139</v>
      </c>
      <c r="V8" s="35"/>
      <c r="X8" s="35"/>
      <c r="Y8" s="35"/>
      <c r="AB8" s="35"/>
      <c r="AC8" s="35"/>
      <c r="AD8" s="35"/>
      <c r="AG8" s="130" t="str">
        <f t="shared" si="32"/>
        <v/>
      </c>
      <c r="AH8" s="35" t="s">
        <v>14714</v>
      </c>
      <c r="AI8" s="35">
        <f>IF(AND($CL$5&lt;&gt;"",AL8=1,(ISERROR(MATCH(CONCATENATE("L8",".",AH8,".",$CL$5),Legacy!$CI$95:$CI$13469,0))=TRUE)),1,0)</f>
        <v>0</v>
      </c>
      <c r="AK8" s="35" t="s">
        <v>182</v>
      </c>
      <c r="AL8" s="13">
        <f t="shared" si="33"/>
        <v>0</v>
      </c>
      <c r="AM8" s="17" t="b">
        <f t="shared" si="34"/>
        <v>0</v>
      </c>
      <c r="AN8" s="17">
        <f t="shared" si="35"/>
        <v>0</v>
      </c>
      <c r="AO8" s="103" t="s">
        <v>304</v>
      </c>
      <c r="AP8" s="315">
        <v>1460</v>
      </c>
      <c r="AR8" s="13">
        <f t="shared" si="21"/>
        <v>0</v>
      </c>
      <c r="AS8" s="302" t="str">
        <f t="shared" si="4"/>
        <v>2P Blue/Olive Oyster Pearl</v>
      </c>
      <c r="AT8" s="374">
        <f>VLOOKUP(CONCATENATE("L8LB",LEFT(AS8,2)),[1]FINISH!$Q$6:$W$1476,7,FALSE)</f>
        <v>0</v>
      </c>
      <c r="AU8" s="374">
        <f>VLOOKUP(CONCATENATE("L8LF",LEFT(AS8,2)),[1]FINISH!$Q$6:$W$1476,7,FALSE)</f>
        <v>0</v>
      </c>
      <c r="AV8" s="374">
        <f>VLOOKUP(CONCATENATE("L8LT",LEFT(AS8,2)),[1]FINISH!$Q$6:$W$1476,7,FALSE)</f>
        <v>0</v>
      </c>
      <c r="AW8" s="374">
        <f>VLOOKUP(CONCATENATE("L8LS",LEFT(AS8,2)),[1]FINISH!$Q$6:$W$1476,7,FALSE)</f>
        <v>0</v>
      </c>
      <c r="AY8" s="191">
        <f t="shared" si="5"/>
        <v>0</v>
      </c>
      <c r="AZ8" s="304" t="str">
        <f t="shared" si="6"/>
        <v>2P Blue/Olive Oyster Pearl</v>
      </c>
      <c r="BC8" s="35" t="s">
        <v>355</v>
      </c>
      <c r="BD8" s="35" t="s">
        <v>356</v>
      </c>
      <c r="BE8" s="35" t="s">
        <v>357</v>
      </c>
      <c r="BF8" s="35" t="s">
        <v>904</v>
      </c>
      <c r="BG8" s="35" t="s">
        <v>358</v>
      </c>
      <c r="BH8" s="35" t="s">
        <v>359</v>
      </c>
      <c r="BI8" s="35" t="s">
        <v>360</v>
      </c>
      <c r="BO8" s="305">
        <f t="shared" si="22"/>
        <v>0</v>
      </c>
      <c r="BP8" s="305">
        <f t="shared" si="7"/>
        <v>0</v>
      </c>
      <c r="BQ8" s="305">
        <f t="shared" si="23"/>
        <v>0</v>
      </c>
      <c r="BR8" s="305">
        <f t="shared" ref="BR8:BR71" si="38">AR8*AW8</f>
        <v>0</v>
      </c>
      <c r="BS8" s="305"/>
      <c r="BT8" s="292">
        <f t="shared" si="24"/>
        <v>0</v>
      </c>
      <c r="BU8" s="35">
        <f t="shared" si="8"/>
        <v>0</v>
      </c>
      <c r="BV8" s="35">
        <f t="shared" si="9"/>
        <v>0</v>
      </c>
      <c r="BW8" s="35">
        <f t="shared" si="10"/>
        <v>0</v>
      </c>
      <c r="BX8" s="35">
        <f t="shared" si="11"/>
        <v>0</v>
      </c>
      <c r="BY8" s="35">
        <f t="shared" si="36"/>
        <v>0</v>
      </c>
      <c r="BZ8" s="35">
        <f t="shared" si="12"/>
        <v>0</v>
      </c>
      <c r="CA8" s="39">
        <f t="shared" si="13"/>
        <v>0</v>
      </c>
      <c r="CB8" s="27">
        <f t="shared" si="14"/>
        <v>0</v>
      </c>
      <c r="CC8" s="35">
        <f t="shared" si="25"/>
        <v>0</v>
      </c>
      <c r="CF8" s="103"/>
      <c r="CH8" s="92">
        <f>+AL6+ AL7</f>
        <v>0</v>
      </c>
      <c r="CI8" s="93" t="s">
        <v>753</v>
      </c>
      <c r="CK8" s="222"/>
      <c r="CL8" s="227" t="str">
        <f>IFERROR(LEFT(CL7,FIND(" ",CL7,1)-1),"")</f>
        <v/>
      </c>
      <c r="CN8" s="90">
        <f>+AL62</f>
        <v>0</v>
      </c>
      <c r="CO8" s="93" t="s">
        <v>343</v>
      </c>
      <c r="CQ8" s="90">
        <f>SUM(CQ5:CQ7)</f>
        <v>0</v>
      </c>
      <c r="CR8" s="91" t="s">
        <v>426</v>
      </c>
      <c r="CS8" s="39"/>
      <c r="CT8" s="90">
        <f>+AL62</f>
        <v>0</v>
      </c>
      <c r="CU8" s="93" t="s">
        <v>343</v>
      </c>
      <c r="CW8" s="90">
        <f>+AL8</f>
        <v>0</v>
      </c>
      <c r="CX8" s="93" t="s">
        <v>304</v>
      </c>
      <c r="CZ8" s="103" t="s">
        <v>304</v>
      </c>
      <c r="DA8" s="35">
        <f t="shared" si="37"/>
        <v>0</v>
      </c>
      <c r="DB8" s="35" t="s">
        <v>466</v>
      </c>
      <c r="DC8" s="35" t="e">
        <f t="shared" si="16"/>
        <v>#N/A</v>
      </c>
      <c r="DD8" s="35" t="e">
        <f t="shared" si="17"/>
        <v>#N/A</v>
      </c>
      <c r="DE8" s="35" t="e">
        <f t="shared" si="27"/>
        <v>#N/A</v>
      </c>
      <c r="DF8" s="35" t="e">
        <f t="shared" si="18"/>
        <v>#N/A</v>
      </c>
      <c r="DG8" s="35" t="str">
        <f t="shared" si="19"/>
        <v xml:space="preserve"> Cstm  </v>
      </c>
      <c r="DH8" s="35" t="e">
        <f t="shared" si="20"/>
        <v>#N/A</v>
      </c>
      <c r="DI8" s="35" t="b">
        <f t="shared" si="30"/>
        <v>1</v>
      </c>
      <c r="DJ8" s="313" t="str">
        <f t="shared" si="31"/>
        <v/>
      </c>
      <c r="DO8" s="311"/>
      <c r="DR8" s="202"/>
      <c r="DS8" s="137"/>
      <c r="EH8" s="62" t="s">
        <v>4</v>
      </c>
      <c r="EI8" s="3" t="e">
        <f>VLOOKUP(1,AY79:AZ94,2,FALSE)</f>
        <v>#N/A</v>
      </c>
      <c r="EJ8" s="3"/>
      <c r="EK8" s="62" t="s">
        <v>12</v>
      </c>
      <c r="EL8" s="3" t="str">
        <f>IF(AX66=1,"There","Not There")</f>
        <v>Not There</v>
      </c>
      <c r="EN8" t="s">
        <v>365</v>
      </c>
    </row>
    <row r="9" spans="1:144" ht="14.4" customHeight="1" x14ac:dyDescent="0.3">
      <c r="A9" s="459"/>
      <c r="B9" s="143"/>
      <c r="C9" s="307" t="s">
        <v>47</v>
      </c>
      <c r="D9" s="298">
        <f t="shared" si="0"/>
        <v>0</v>
      </c>
      <c r="E9" s="298"/>
      <c r="F9" s="66"/>
      <c r="G9" s="283" t="s">
        <v>836</v>
      </c>
      <c r="H9" s="299"/>
      <c r="I9" s="103"/>
      <c r="J9" s="66"/>
      <c r="K9" s="308" t="s">
        <v>187</v>
      </c>
      <c r="L9" s="35"/>
      <c r="O9" s="309"/>
      <c r="P9" s="312" t="str">
        <f>IF(BB16=1, "LR2981MT CHROME Rocker Single",  "LR2981MT Rocker Single Tom Holder")</f>
        <v>LR2981MT Rocker Single Tom Holder</v>
      </c>
      <c r="Q9" s="103"/>
      <c r="R9" s="103"/>
      <c r="S9" s="164"/>
      <c r="T9" s="309"/>
      <c r="U9" s="312" t="s">
        <v>140</v>
      </c>
      <c r="V9" s="35"/>
      <c r="X9" s="35"/>
      <c r="Y9" s="35"/>
      <c r="AB9" s="35"/>
      <c r="AC9" s="35"/>
      <c r="AD9" s="35"/>
      <c r="AG9" s="130" t="str">
        <f t="shared" si="32"/>
        <v/>
      </c>
      <c r="AH9" s="35" t="s">
        <v>14715</v>
      </c>
      <c r="AI9" s="35">
        <f>IF(AND($CL$5&lt;&gt;"",AL9=1,(ISERROR(MATCH(CONCATENATE("L8",".",AH9,".",$CL$5),Legacy!$CI$95:$CI$13469,0))=TRUE)),1,0)</f>
        <v>0</v>
      </c>
      <c r="AK9" s="35" t="s">
        <v>182</v>
      </c>
      <c r="AL9" s="13">
        <f t="shared" si="33"/>
        <v>0</v>
      </c>
      <c r="AM9" s="17" t="b">
        <f t="shared" si="34"/>
        <v>0</v>
      </c>
      <c r="AN9" s="17">
        <f t="shared" si="35"/>
        <v>0</v>
      </c>
      <c r="AO9" s="103" t="s">
        <v>305</v>
      </c>
      <c r="AP9" s="315">
        <v>1512</v>
      </c>
      <c r="AR9" s="13">
        <f t="shared" si="21"/>
        <v>0</v>
      </c>
      <c r="AS9" s="302" t="str">
        <f t="shared" ref="AS9:AS35" si="39">G9</f>
        <v>32  Blue Sparkle</v>
      </c>
      <c r="AT9" s="374">
        <f>VLOOKUP(CONCATENATE("L8LB",LEFT(AS9,2)),[1]FINISH!$Q$6:$W$1476,7,FALSE)</f>
        <v>0</v>
      </c>
      <c r="AU9" s="374">
        <f>VLOOKUP(CONCATENATE("L8LF",LEFT(AS9,2)),[1]FINISH!$Q$6:$W$1476,7,FALSE)</f>
        <v>0</v>
      </c>
      <c r="AV9" s="374">
        <f>VLOOKUP(CONCATENATE("L8LT",LEFT(AS9,2)),[1]FINISH!$Q$6:$W$1476,7,FALSE)</f>
        <v>0</v>
      </c>
      <c r="AW9" s="374">
        <f>VLOOKUP(CONCATENATE("L8LS",LEFT(AS9,2)),[1]FINISH!$Q$6:$W$1476,7,FALSE)</f>
        <v>0</v>
      </c>
      <c r="AY9" s="191">
        <f t="shared" si="5"/>
        <v>0</v>
      </c>
      <c r="AZ9" s="304" t="str">
        <f t="shared" ref="AZ9:AZ34" si="40">G9</f>
        <v>32  Blue Sparkle</v>
      </c>
      <c r="BB9" s="206" t="s">
        <v>151</v>
      </c>
      <c r="BF9" s="293" t="s">
        <v>363</v>
      </c>
      <c r="BO9" s="305">
        <f t="shared" si="22"/>
        <v>0</v>
      </c>
      <c r="BP9" s="305">
        <f t="shared" ref="BP9:BP72" si="41">AR9*AU9</f>
        <v>0</v>
      </c>
      <c r="BQ9" s="305">
        <f t="shared" si="23"/>
        <v>0</v>
      </c>
      <c r="BR9" s="305">
        <f t="shared" si="38"/>
        <v>0</v>
      </c>
      <c r="BS9" s="305"/>
      <c r="BT9" s="292">
        <f t="shared" si="24"/>
        <v>0</v>
      </c>
      <c r="BU9" s="35">
        <f t="shared" si="8"/>
        <v>0</v>
      </c>
      <c r="BV9" s="35">
        <f t="shared" si="9"/>
        <v>0</v>
      </c>
      <c r="BW9" s="35">
        <f t="shared" si="10"/>
        <v>0</v>
      </c>
      <c r="BX9" s="35">
        <f t="shared" si="11"/>
        <v>0</v>
      </c>
      <c r="BY9" s="35">
        <f t="shared" si="36"/>
        <v>0</v>
      </c>
      <c r="BZ9" s="35">
        <f t="shared" si="12"/>
        <v>0</v>
      </c>
      <c r="CA9" s="39">
        <f t="shared" si="13"/>
        <v>0</v>
      </c>
      <c r="CB9" s="27">
        <f t="shared" si="14"/>
        <v>0</v>
      </c>
      <c r="CC9" s="35">
        <f t="shared" si="25"/>
        <v>0</v>
      </c>
      <c r="CE9" s="35">
        <f>SUM(CE6:CE8)</f>
        <v>0</v>
      </c>
      <c r="CF9" s="103" t="s">
        <v>375</v>
      </c>
      <c r="CH9" s="92">
        <f>+AL8</f>
        <v>0</v>
      </c>
      <c r="CI9" s="93" t="s">
        <v>304</v>
      </c>
      <c r="CK9" s="90"/>
      <c r="CL9" s="227"/>
      <c r="CN9" s="90">
        <f>+AL64</f>
        <v>0</v>
      </c>
      <c r="CO9" s="93" t="s">
        <v>345</v>
      </c>
      <c r="CQ9" s="90"/>
      <c r="CR9" s="91"/>
      <c r="CS9" s="39"/>
      <c r="CT9" s="90">
        <f>+AL63</f>
        <v>0</v>
      </c>
      <c r="CU9" s="93" t="s">
        <v>344</v>
      </c>
      <c r="CW9" s="90">
        <f>+AL9</f>
        <v>0</v>
      </c>
      <c r="CX9" s="93" t="s">
        <v>305</v>
      </c>
      <c r="CZ9" s="103" t="s">
        <v>305</v>
      </c>
      <c r="DA9" s="35">
        <f t="shared" si="37"/>
        <v>0</v>
      </c>
      <c r="DB9" s="35" t="s">
        <v>468</v>
      </c>
      <c r="DC9" s="35" t="e">
        <f t="shared" si="16"/>
        <v>#N/A</v>
      </c>
      <c r="DD9" s="35" t="e">
        <f t="shared" si="17"/>
        <v>#N/A</v>
      </c>
      <c r="DE9" s="35" t="e">
        <f t="shared" si="27"/>
        <v>#N/A</v>
      </c>
      <c r="DF9" s="35" t="e">
        <f t="shared" si="18"/>
        <v>#N/A</v>
      </c>
      <c r="DG9" s="35" t="str">
        <f t="shared" si="19"/>
        <v xml:space="preserve"> Cstm  </v>
      </c>
      <c r="DH9" s="35" t="e">
        <f t="shared" si="20"/>
        <v>#N/A</v>
      </c>
      <c r="DI9" s="35" t="b">
        <f t="shared" si="30"/>
        <v>1</v>
      </c>
      <c r="DJ9" s="313" t="str">
        <f t="shared" si="31"/>
        <v/>
      </c>
      <c r="DO9" s="311"/>
      <c r="DQ9" s="35" t="s">
        <v>601</v>
      </c>
      <c r="DR9" s="332">
        <v>50</v>
      </c>
      <c r="DS9" s="137"/>
      <c r="EH9" s="62" t="s">
        <v>361</v>
      </c>
      <c r="EI9" s="3" t="str">
        <f>IFERROR(VLOOKUP(1,AY3:AZ41,2,FALSE),"")</f>
        <v/>
      </c>
      <c r="EJ9" s="3"/>
      <c r="EK9" s="62" t="s">
        <v>13</v>
      </c>
      <c r="EL9" s="3" t="str">
        <f>IF(AX67=1,"There","Not There")</f>
        <v>Not There</v>
      </c>
      <c r="EN9" t="s">
        <v>365</v>
      </c>
    </row>
    <row r="10" spans="1:144" ht="14.4" customHeight="1" x14ac:dyDescent="0.3">
      <c r="A10" s="459"/>
      <c r="B10" s="143"/>
      <c r="C10" s="314" t="s">
        <v>711</v>
      </c>
      <c r="D10" s="298">
        <f t="shared" si="0"/>
        <v>0</v>
      </c>
      <c r="E10" s="298"/>
      <c r="F10" s="66"/>
      <c r="G10" s="283" t="s">
        <v>837</v>
      </c>
      <c r="H10" s="299"/>
      <c r="I10" s="103"/>
      <c r="J10" s="66"/>
      <c r="K10" s="308" t="s">
        <v>109</v>
      </c>
      <c r="L10" s="35"/>
      <c r="N10" s="103"/>
      <c r="O10" s="309"/>
      <c r="P10" s="312" t="str">
        <f>IF(BB16=1, "LR2980MT CHROME Rocker Double", "LR2980MT Rocker Double Tom Holder")</f>
        <v>LR2980MT Rocker Double Tom Holder</v>
      </c>
      <c r="Q10" s="103"/>
      <c r="R10" s="103"/>
      <c r="S10" s="164"/>
      <c r="T10" s="309"/>
      <c r="U10" s="312" t="s">
        <v>621</v>
      </c>
      <c r="V10" s="35"/>
      <c r="W10" s="35"/>
      <c r="X10" s="35"/>
      <c r="Y10" s="35"/>
      <c r="AB10" s="35"/>
      <c r="AC10" s="35"/>
      <c r="AD10" s="35"/>
      <c r="AG10" s="130" t="str">
        <f t="shared" ref="AG10" si="42">IF(AN10&gt;0,CONCATENATE("qty ",AN10,") ",AO10,"   "),"")</f>
        <v/>
      </c>
      <c r="AH10" s="35" t="s">
        <v>14716</v>
      </c>
      <c r="AI10" s="35">
        <f>IF(AND($CL$5&lt;&gt;"",AL10=1,(ISERROR(MATCH(CONCATENATE("L8",".",AH10,".",$CL$5),Legacy!$CI$95:$CI$13469,0))=TRUE)),1,0)</f>
        <v>0</v>
      </c>
      <c r="AK10" s="35" t="s">
        <v>182</v>
      </c>
      <c r="AL10" s="13">
        <f t="shared" si="33"/>
        <v>0</v>
      </c>
      <c r="AM10" s="17" t="b">
        <f t="shared" si="34"/>
        <v>0</v>
      </c>
      <c r="AN10" s="17">
        <f t="shared" si="35"/>
        <v>0</v>
      </c>
      <c r="AO10" s="315" t="s">
        <v>717</v>
      </c>
      <c r="AP10" s="315">
        <v>1536</v>
      </c>
      <c r="AR10" s="13">
        <f t="shared" si="21"/>
        <v>0</v>
      </c>
      <c r="AS10" s="302" t="str">
        <f t="shared" si="39"/>
        <v>80  Blue Strata</v>
      </c>
      <c r="AT10" s="374">
        <f>VLOOKUP(CONCATENATE("L8LB",LEFT(AS10,2)),[1]FINISH!$Q$6:$W$1476,7,FALSE)</f>
        <v>0</v>
      </c>
      <c r="AU10" s="374">
        <f>VLOOKUP(CONCATENATE("L8LF",LEFT(AS10,2)),[1]FINISH!$Q$6:$W$1476,7,FALSE)</f>
        <v>0</v>
      </c>
      <c r="AV10" s="374">
        <f>VLOOKUP(CONCATENATE("L8LT",LEFT(AS10,2)),[1]FINISH!$Q$6:$W$1476,7,FALSE)</f>
        <v>0</v>
      </c>
      <c r="AW10" s="374">
        <f>VLOOKUP(CONCATENATE("L8LS",LEFT(AS10,2)),[1]FINISH!$Q$6:$W$1476,7,FALSE)</f>
        <v>0</v>
      </c>
      <c r="AY10" s="191">
        <f t="shared" si="5"/>
        <v>0</v>
      </c>
      <c r="AZ10" s="304" t="str">
        <f t="shared" si="40"/>
        <v>80  Blue Strata</v>
      </c>
      <c r="BB10" s="317">
        <f>IF(R17="",0,1)</f>
        <v>0</v>
      </c>
      <c r="BC10" s="202">
        <f>+BB10*0</f>
        <v>0</v>
      </c>
      <c r="BD10" s="35" t="s">
        <v>152</v>
      </c>
      <c r="BF10" s="13">
        <f>IF(O17="",0,1)</f>
        <v>0</v>
      </c>
      <c r="BG10" s="202">
        <f>+BF10*DR10</f>
        <v>0</v>
      </c>
      <c r="BH10" s="103" t="s">
        <v>362</v>
      </c>
      <c r="BJ10" s="99" t="s">
        <v>175</v>
      </c>
      <c r="BK10" s="303" t="s">
        <v>197</v>
      </c>
      <c r="BL10" s="206" t="s">
        <v>142</v>
      </c>
      <c r="BO10" s="305">
        <f t="shared" si="22"/>
        <v>0</v>
      </c>
      <c r="BP10" s="305">
        <f t="shared" si="41"/>
        <v>0</v>
      </c>
      <c r="BQ10" s="305">
        <f t="shared" si="23"/>
        <v>0</v>
      </c>
      <c r="BR10" s="305">
        <f t="shared" si="38"/>
        <v>0</v>
      </c>
      <c r="BS10" s="305"/>
      <c r="BT10" s="292">
        <f t="shared" si="24"/>
        <v>0</v>
      </c>
      <c r="BU10" s="35">
        <f t="shared" si="8"/>
        <v>0</v>
      </c>
      <c r="BV10" s="35">
        <f t="shared" si="9"/>
        <v>0</v>
      </c>
      <c r="BW10" s="35">
        <f t="shared" si="10"/>
        <v>0</v>
      </c>
      <c r="BX10" s="35">
        <f t="shared" si="11"/>
        <v>0</v>
      </c>
      <c r="BY10" s="35">
        <f t="shared" si="36"/>
        <v>0</v>
      </c>
      <c r="BZ10" s="35">
        <f t="shared" si="12"/>
        <v>0</v>
      </c>
      <c r="CA10" s="39">
        <f t="shared" si="13"/>
        <v>0</v>
      </c>
      <c r="CB10" s="27">
        <f t="shared" si="14"/>
        <v>0</v>
      </c>
      <c r="CC10" s="35">
        <f t="shared" si="25"/>
        <v>0</v>
      </c>
      <c r="CF10" s="103"/>
      <c r="CH10" s="92">
        <f>+AL9</f>
        <v>0</v>
      </c>
      <c r="CI10" s="93" t="s">
        <v>305</v>
      </c>
      <c r="CK10" s="318">
        <f>IF(AND(CL5&lt;&gt;"",CL8&lt;&gt;"",ISERROR(VLOOKUP(CONCATENATE(CL5,".",CL8),CL162:CM1309,2,FALSE))=TRUE),1,0)</f>
        <v>0</v>
      </c>
      <c r="CL10" s="91" t="s">
        <v>2059</v>
      </c>
      <c r="CN10" s="90">
        <f>+AL65</f>
        <v>0</v>
      </c>
      <c r="CO10" s="93" t="s">
        <v>346</v>
      </c>
      <c r="CQ10" s="90">
        <f>+AL35+AL36</f>
        <v>0</v>
      </c>
      <c r="CR10" s="93" t="s">
        <v>755</v>
      </c>
      <c r="CS10" s="39"/>
      <c r="CT10" s="90">
        <f>SUM(CT7:CT9)</f>
        <v>0</v>
      </c>
      <c r="CU10" s="93" t="s">
        <v>431</v>
      </c>
      <c r="CW10" s="90">
        <f>SUM(CW4:CW9)</f>
        <v>0</v>
      </c>
      <c r="CX10" s="93" t="s">
        <v>411</v>
      </c>
      <c r="CZ10" s="315" t="s">
        <v>717</v>
      </c>
      <c r="DA10" s="130">
        <f t="shared" si="37"/>
        <v>0</v>
      </c>
      <c r="DB10" s="130" t="s">
        <v>725</v>
      </c>
      <c r="DC10" s="130" t="e">
        <f t="shared" si="16"/>
        <v>#N/A</v>
      </c>
      <c r="DD10" s="130" t="e">
        <f t="shared" si="17"/>
        <v>#N/A</v>
      </c>
      <c r="DE10" s="35" t="e">
        <f t="shared" si="27"/>
        <v>#N/A</v>
      </c>
      <c r="DF10" s="130" t="e">
        <f t="shared" si="18"/>
        <v>#N/A</v>
      </c>
      <c r="DG10" s="130" t="str">
        <f t="shared" si="19"/>
        <v xml:space="preserve"> Cstm  </v>
      </c>
      <c r="DH10" s="130" t="e">
        <f t="shared" ref="DH10" si="43">CONCATENATE(DC10,DD10,DE10,DF10,DG10)</f>
        <v>#N/A</v>
      </c>
      <c r="DI10" s="130" t="b">
        <f t="shared" ref="DI10" si="44">ISERROR(DH10)</f>
        <v>1</v>
      </c>
      <c r="DJ10" s="319" t="str">
        <f t="shared" ref="DJ10" si="45">IF(DI10=FALSE,DH10,"")</f>
        <v/>
      </c>
      <c r="DK10" s="130"/>
      <c r="DL10" s="130"/>
      <c r="DM10" s="130"/>
      <c r="DO10" s="311"/>
      <c r="DQ10" s="103" t="s">
        <v>362</v>
      </c>
      <c r="DR10" s="332">
        <v>20</v>
      </c>
      <c r="DS10" s="137"/>
      <c r="EH10" s="62" t="s">
        <v>6</v>
      </c>
      <c r="EI10" s="3" t="e">
        <f>HLOOKUP(1,BC5:BE8,4,FALSE)</f>
        <v>#N/A</v>
      </c>
      <c r="EJ10" s="3"/>
      <c r="EK10" s="62" t="s">
        <v>14</v>
      </c>
      <c r="EL10" s="3" t="str">
        <f>IF(AX68=1,"There","Not There")</f>
        <v>Not There</v>
      </c>
      <c r="EN10" t="s">
        <v>365</v>
      </c>
    </row>
    <row r="11" spans="1:144" ht="14.4" customHeight="1" thickBot="1" x14ac:dyDescent="0.35">
      <c r="A11" s="459"/>
      <c r="B11" s="143"/>
      <c r="C11" s="307" t="s">
        <v>48</v>
      </c>
      <c r="D11" s="298">
        <f t="shared" si="0"/>
        <v>0</v>
      </c>
      <c r="E11" s="298"/>
      <c r="F11" s="66"/>
      <c r="G11" s="283" t="s">
        <v>838</v>
      </c>
      <c r="H11" s="299"/>
      <c r="I11" s="103"/>
      <c r="J11" s="309"/>
      <c r="K11" s="308" t="s">
        <v>110</v>
      </c>
      <c r="L11" s="35"/>
      <c r="N11" s="103"/>
      <c r="O11" s="309"/>
      <c r="P11" s="312" t="str">
        <f>IF(BB16=1, "LAC2983MT CHROME Atlas Arch",  "LAC2983MT Atlas Arch Single")</f>
        <v>LAC2983MT Atlas Arch Single</v>
      </c>
      <c r="Q11" s="103"/>
      <c r="R11" s="103"/>
      <c r="S11" s="164"/>
      <c r="T11" s="309"/>
      <c r="U11" s="320" t="s">
        <v>894</v>
      </c>
      <c r="W11" s="35"/>
      <c r="X11" s="35"/>
      <c r="Y11" s="35"/>
      <c r="AB11" s="35"/>
      <c r="AC11" s="35"/>
      <c r="AD11" s="35"/>
      <c r="AG11" s="130" t="str">
        <f t="shared" si="32"/>
        <v/>
      </c>
      <c r="AH11" s="35" t="s">
        <v>14717</v>
      </c>
      <c r="AI11" s="35">
        <f>IF(AND($CL$5&lt;&gt;"",AL11=1,(ISERROR(MATCH(CONCATENATE("L8",".",AH11,".",$CL$5),Legacy!$CI$95:$CI$13469,0))=TRUE)),1,0)</f>
        <v>0</v>
      </c>
      <c r="AK11" s="35" t="s">
        <v>182</v>
      </c>
      <c r="AL11" s="13">
        <f t="shared" si="33"/>
        <v>0</v>
      </c>
      <c r="AM11" s="17" t="b">
        <f t="shared" si="34"/>
        <v>0</v>
      </c>
      <c r="AN11" s="17">
        <f t="shared" si="35"/>
        <v>0</v>
      </c>
      <c r="AO11" s="103" t="s">
        <v>306</v>
      </c>
      <c r="AP11" s="315">
        <v>1536</v>
      </c>
      <c r="AR11" s="13">
        <f t="shared" si="21"/>
        <v>0</v>
      </c>
      <c r="AS11" s="302" t="str">
        <f t="shared" si="39"/>
        <v>46  Brushed Gold</v>
      </c>
      <c r="AT11" s="374">
        <f>VLOOKUP(CONCATENATE("L8LB",LEFT(AS11,2)),[1]FINISH!$Q$6:$W$1476,7,FALSE)</f>
        <v>0</v>
      </c>
      <c r="AU11" s="374">
        <f>VLOOKUP(CONCATENATE("L8LF",LEFT(AS11,2)),[1]FINISH!$Q$6:$W$1476,7,FALSE)</f>
        <v>0</v>
      </c>
      <c r="AV11" s="374">
        <f>VLOOKUP(CONCATENATE("L8LT",LEFT(AS11,2)),[1]FINISH!$Q$6:$W$1476,7,FALSE)</f>
        <v>0</v>
      </c>
      <c r="AW11" s="374">
        <f>VLOOKUP(CONCATENATE("L8LS",LEFT(AS11,2)),[1]FINISH!$Q$6:$W$1476,7,FALSE)</f>
        <v>0</v>
      </c>
      <c r="AY11" s="191">
        <f t="shared" si="5"/>
        <v>0</v>
      </c>
      <c r="AZ11" s="304" t="str">
        <f t="shared" si="40"/>
        <v>46  Brushed Gold</v>
      </c>
      <c r="BB11" s="317">
        <f>IF(R18="",0,1)</f>
        <v>0</v>
      </c>
      <c r="BC11" s="202">
        <f>+BB11*DR9</f>
        <v>0</v>
      </c>
      <c r="BD11" s="35" t="s">
        <v>153</v>
      </c>
      <c r="BF11" s="13">
        <f>IF(O18="",0,1)</f>
        <v>0</v>
      </c>
      <c r="BH11" s="103" t="s">
        <v>364</v>
      </c>
      <c r="BJ11" s="13">
        <f t="shared" ref="BJ11:BJ17" si="46">IF(T5="",0,1)</f>
        <v>0</v>
      </c>
      <c r="BK11" s="236">
        <f>+BJ11*0</f>
        <v>0</v>
      </c>
      <c r="BL11" s="103" t="s">
        <v>136</v>
      </c>
      <c r="BO11" s="305">
        <f t="shared" si="22"/>
        <v>0</v>
      </c>
      <c r="BP11" s="305">
        <f t="shared" si="41"/>
        <v>0</v>
      </c>
      <c r="BQ11" s="305">
        <f t="shared" si="23"/>
        <v>0</v>
      </c>
      <c r="BR11" s="305">
        <f t="shared" si="38"/>
        <v>0</v>
      </c>
      <c r="BS11" s="305"/>
      <c r="BT11" s="292">
        <f t="shared" si="24"/>
        <v>0</v>
      </c>
      <c r="BU11" s="35">
        <f t="shared" si="8"/>
        <v>0</v>
      </c>
      <c r="BV11" s="35">
        <f t="shared" si="9"/>
        <v>0</v>
      </c>
      <c r="BW11" s="35">
        <f t="shared" si="10"/>
        <v>0</v>
      </c>
      <c r="BX11" s="35">
        <f t="shared" si="11"/>
        <v>0</v>
      </c>
      <c r="BY11" s="35">
        <f t="shared" si="36"/>
        <v>0</v>
      </c>
      <c r="BZ11" s="35">
        <f t="shared" si="12"/>
        <v>0</v>
      </c>
      <c r="CA11" s="39">
        <f t="shared" si="13"/>
        <v>0</v>
      </c>
      <c r="CB11" s="27">
        <f t="shared" si="14"/>
        <v>0</v>
      </c>
      <c r="CC11" s="35">
        <f t="shared" si="25"/>
        <v>0</v>
      </c>
      <c r="CE11" s="113" t="s">
        <v>376</v>
      </c>
      <c r="CF11" s="321"/>
      <c r="CH11" s="92">
        <f>+AL25</f>
        <v>0</v>
      </c>
      <c r="CI11" s="93" t="s">
        <v>316</v>
      </c>
      <c r="CK11" s="222"/>
      <c r="CL11" s="91"/>
      <c r="CN11" s="90">
        <f>+AL68</f>
        <v>0</v>
      </c>
      <c r="CO11" s="93" t="s">
        <v>349</v>
      </c>
      <c r="CQ11" s="90">
        <f>+AL56</f>
        <v>0</v>
      </c>
      <c r="CR11" s="93" t="s">
        <v>341</v>
      </c>
      <c r="CS11" s="39"/>
      <c r="CT11" s="90"/>
      <c r="CU11" s="93"/>
      <c r="CW11" s="90"/>
      <c r="CX11" s="91"/>
      <c r="CZ11" s="103" t="s">
        <v>306</v>
      </c>
      <c r="DA11" s="35">
        <f t="shared" si="37"/>
        <v>0</v>
      </c>
      <c r="DB11" s="35" t="s">
        <v>467</v>
      </c>
      <c r="DC11" s="35" t="e">
        <f t="shared" si="16"/>
        <v>#N/A</v>
      </c>
      <c r="DD11" s="35" t="e">
        <f t="shared" si="17"/>
        <v>#N/A</v>
      </c>
      <c r="DE11" s="35" t="e">
        <f t="shared" si="27"/>
        <v>#N/A</v>
      </c>
      <c r="DF11" s="35" t="e">
        <f t="shared" si="18"/>
        <v>#N/A</v>
      </c>
      <c r="DG11" s="35" t="str">
        <f t="shared" si="19"/>
        <v xml:space="preserve"> Cstm  </v>
      </c>
      <c r="DH11" s="35" t="e">
        <f t="shared" si="20"/>
        <v>#N/A</v>
      </c>
      <c r="DI11" s="35" t="b">
        <f t="shared" si="30"/>
        <v>1</v>
      </c>
      <c r="DJ11" s="313" t="str">
        <f t="shared" si="31"/>
        <v/>
      </c>
      <c r="DO11" s="311"/>
      <c r="DQ11" s="35" t="s">
        <v>604</v>
      </c>
      <c r="DR11" s="332">
        <v>60</v>
      </c>
      <c r="DS11" s="137"/>
      <c r="EH11" s="62" t="s">
        <v>122</v>
      </c>
      <c r="EI11" s="3" t="e">
        <f>VLOOKUP(1,BB15:BD16,3,FALSE)</f>
        <v>#N/A</v>
      </c>
      <c r="EJ11" s="3"/>
      <c r="EK11" s="62" t="s">
        <v>353</v>
      </c>
      <c r="EL11" s="3" t="e">
        <f>VLOOKUP(1,BF10:BH12,3,FALSE)</f>
        <v>#N/A</v>
      </c>
      <c r="EN11" t="s">
        <v>365</v>
      </c>
    </row>
    <row r="12" spans="1:144" ht="14.4" customHeight="1" x14ac:dyDescent="0.3">
      <c r="A12" s="459"/>
      <c r="B12" s="143"/>
      <c r="C12" s="307" t="s">
        <v>49</v>
      </c>
      <c r="D12" s="298">
        <f t="shared" si="0"/>
        <v>0</v>
      </c>
      <c r="E12" s="298"/>
      <c r="F12" s="66"/>
      <c r="G12" s="283" t="s">
        <v>839</v>
      </c>
      <c r="H12" s="299"/>
      <c r="I12" s="103"/>
      <c r="J12" s="309"/>
      <c r="K12" s="308" t="s">
        <v>629</v>
      </c>
      <c r="L12" s="35"/>
      <c r="N12" s="103"/>
      <c r="O12" s="309"/>
      <c r="P12" s="218" t="str">
        <f>IF(BB16=1, "PM0062 CHROME Atlas Bracket",  "PM0062 Atlas Bass Casting")</f>
        <v>PM0062 Atlas Bass Casting</v>
      </c>
      <c r="Q12" s="164"/>
      <c r="R12" s="164"/>
      <c r="S12" s="164"/>
      <c r="W12" s="35"/>
      <c r="X12" s="35"/>
      <c r="Y12" s="35"/>
      <c r="AB12" s="35"/>
      <c r="AC12" s="35"/>
      <c r="AD12" s="35"/>
      <c r="AG12" s="130" t="str">
        <f t="shared" si="32"/>
        <v/>
      </c>
      <c r="AH12" s="35" t="s">
        <v>14718</v>
      </c>
      <c r="AI12" s="35">
        <f>IF(AND($CL$5&lt;&gt;"",AL12=1,(ISERROR(MATCH(CONCATENATE("L8",".",AH12,".",$CL$5),Legacy!$CI$95:$CI$13469,0))=TRUE)),1,0)</f>
        <v>0</v>
      </c>
      <c r="AK12" s="35" t="s">
        <v>182</v>
      </c>
      <c r="AL12" s="13">
        <f t="shared" si="33"/>
        <v>0</v>
      </c>
      <c r="AM12" s="17" t="b">
        <f t="shared" si="34"/>
        <v>0</v>
      </c>
      <c r="AN12" s="17">
        <f t="shared" si="35"/>
        <v>0</v>
      </c>
      <c r="AO12" s="103" t="s">
        <v>307</v>
      </c>
      <c r="AP12" s="315">
        <v>1536</v>
      </c>
      <c r="AR12" s="13">
        <f t="shared" si="21"/>
        <v>0</v>
      </c>
      <c r="AS12" s="302" t="str">
        <f t="shared" si="39"/>
        <v>45  Brushed Silver</v>
      </c>
      <c r="AT12" s="374">
        <f>VLOOKUP(CONCATENATE("L8LB",LEFT(AS12,2)),[1]FINISH!$Q$6:$W$1476,7,FALSE)</f>
        <v>0</v>
      </c>
      <c r="AU12" s="374">
        <f>VLOOKUP(CONCATENATE("L8LF",LEFT(AS12,2)),[1]FINISH!$Q$6:$W$1476,7,FALSE)</f>
        <v>0</v>
      </c>
      <c r="AV12" s="374">
        <f>VLOOKUP(CONCATENATE("L8LT",LEFT(AS12,2)),[1]FINISH!$Q$6:$W$1476,7,FALSE)</f>
        <v>0</v>
      </c>
      <c r="AW12" s="374">
        <f>VLOOKUP(CONCATENATE("L8LS",LEFT(AS12,2)),[1]FINISH!$Q$6:$W$1476,7,FALSE)</f>
        <v>0</v>
      </c>
      <c r="AY12" s="191">
        <f t="shared" si="5"/>
        <v>0</v>
      </c>
      <c r="AZ12" s="304" t="str">
        <f t="shared" si="40"/>
        <v>45  Brushed Silver</v>
      </c>
      <c r="BA12" s="310" t="s">
        <v>175</v>
      </c>
      <c r="BB12" s="35">
        <f>SUM(BB10:BB11)</f>
        <v>0</v>
      </c>
      <c r="BC12" s="202">
        <f>SUM(BC10:BC11)</f>
        <v>0</v>
      </c>
      <c r="BD12" s="322" t="s">
        <v>197</v>
      </c>
      <c r="BF12" s="13">
        <f>IF(O19="",0,1)</f>
        <v>0</v>
      </c>
      <c r="BH12" s="103" t="s">
        <v>768</v>
      </c>
      <c r="BJ12" s="13">
        <f t="shared" si="46"/>
        <v>0</v>
      </c>
      <c r="BK12" s="236">
        <f>+BJ12*0</f>
        <v>0</v>
      </c>
      <c r="BL12" s="103" t="s">
        <v>137</v>
      </c>
      <c r="BO12" s="305">
        <f t="shared" si="22"/>
        <v>0</v>
      </c>
      <c r="BP12" s="305">
        <f t="shared" si="41"/>
        <v>0</v>
      </c>
      <c r="BQ12" s="305">
        <f t="shared" si="23"/>
        <v>0</v>
      </c>
      <c r="BR12" s="305">
        <f t="shared" si="38"/>
        <v>0</v>
      </c>
      <c r="BS12" s="305"/>
      <c r="BT12" s="292">
        <f t="shared" si="24"/>
        <v>0</v>
      </c>
      <c r="BU12" s="35">
        <f t="shared" si="8"/>
        <v>0</v>
      </c>
      <c r="BV12" s="35">
        <f t="shared" si="9"/>
        <v>0</v>
      </c>
      <c r="BW12" s="35">
        <f t="shared" si="10"/>
        <v>0</v>
      </c>
      <c r="BX12" s="35">
        <f t="shared" si="11"/>
        <v>0</v>
      </c>
      <c r="BY12" s="35">
        <f t="shared" si="36"/>
        <v>0</v>
      </c>
      <c r="BZ12" s="35">
        <f t="shared" si="12"/>
        <v>0</v>
      </c>
      <c r="CA12" s="39">
        <f t="shared" si="13"/>
        <v>0</v>
      </c>
      <c r="CB12" s="27">
        <f t="shared" si="14"/>
        <v>0</v>
      </c>
      <c r="CC12" s="35">
        <f t="shared" si="25"/>
        <v>0</v>
      </c>
      <c r="CE12" s="35">
        <f>+BJ24</f>
        <v>0</v>
      </c>
      <c r="CF12" s="103" t="s">
        <v>147</v>
      </c>
      <c r="CH12" s="92">
        <f>+AL26</f>
        <v>0</v>
      </c>
      <c r="CI12" s="93" t="s">
        <v>317</v>
      </c>
      <c r="CK12" s="461" t="s">
        <v>2060</v>
      </c>
      <c r="CL12" s="462"/>
      <c r="CN12" s="307">
        <f>SUM(CN8:CN11)</f>
        <v>0</v>
      </c>
      <c r="CO12" s="93" t="s">
        <v>405</v>
      </c>
      <c r="CQ12" s="90">
        <f>+AL57</f>
        <v>0</v>
      </c>
      <c r="CR12" s="93" t="s">
        <v>319</v>
      </c>
      <c r="CS12" s="39"/>
      <c r="CT12" s="90">
        <f>+CT10*CT5</f>
        <v>0</v>
      </c>
      <c r="CU12" s="93" t="s">
        <v>406</v>
      </c>
      <c r="CW12" s="90">
        <f>+BJ13</f>
        <v>0</v>
      </c>
      <c r="CX12" s="93" t="s">
        <v>138</v>
      </c>
      <c r="CZ12" s="103" t="s">
        <v>307</v>
      </c>
      <c r="DA12" s="35">
        <f t="shared" si="37"/>
        <v>0</v>
      </c>
      <c r="DB12" s="35" t="s">
        <v>469</v>
      </c>
      <c r="DC12" s="35" t="e">
        <f t="shared" si="16"/>
        <v>#N/A</v>
      </c>
      <c r="DD12" s="35" t="e">
        <f t="shared" si="17"/>
        <v>#N/A</v>
      </c>
      <c r="DE12" s="35" t="e">
        <f t="shared" si="27"/>
        <v>#N/A</v>
      </c>
      <c r="DF12" s="35" t="e">
        <f t="shared" si="18"/>
        <v>#N/A</v>
      </c>
      <c r="DG12" s="35" t="str">
        <f t="shared" si="19"/>
        <v xml:space="preserve"> Cstm  </v>
      </c>
      <c r="DH12" s="35" t="e">
        <f t="shared" si="20"/>
        <v>#N/A</v>
      </c>
      <c r="DI12" s="35" t="b">
        <f t="shared" si="30"/>
        <v>1</v>
      </c>
      <c r="DJ12" s="313" t="str">
        <f t="shared" si="31"/>
        <v/>
      </c>
      <c r="DO12" s="311"/>
      <c r="DQ12" s="35" t="s">
        <v>782</v>
      </c>
      <c r="DR12" s="332">
        <v>60</v>
      </c>
      <c r="DS12" s="137"/>
      <c r="EH12" s="62" t="s">
        <v>7</v>
      </c>
      <c r="EI12" s="3" t="e">
        <f>VLOOKUP(1,BB20:BE32,4,FALSE)</f>
        <v>#N/A</v>
      </c>
      <c r="EJ12" s="3"/>
      <c r="EK12" s="62" t="s">
        <v>39</v>
      </c>
      <c r="EL12" s="3" t="e">
        <f>VLOOKUP(1,BB10:BD11,3,FALSE)</f>
        <v>#N/A</v>
      </c>
      <c r="EN12" t="s">
        <v>365</v>
      </c>
    </row>
    <row r="13" spans="1:144" ht="14.4" customHeight="1" x14ac:dyDescent="0.3">
      <c r="A13" s="459"/>
      <c r="B13" s="143"/>
      <c r="C13" s="307" t="s">
        <v>50</v>
      </c>
      <c r="D13" s="298">
        <f t="shared" si="0"/>
        <v>0</v>
      </c>
      <c r="E13" s="298"/>
      <c r="F13" s="66"/>
      <c r="G13" s="440" t="s">
        <v>840</v>
      </c>
      <c r="H13" s="299"/>
      <c r="I13" s="103"/>
      <c r="J13" s="309"/>
      <c r="K13" s="308" t="s">
        <v>734</v>
      </c>
      <c r="L13" s="35"/>
      <c r="M13" s="103"/>
      <c r="N13" s="103"/>
      <c r="O13" s="323"/>
      <c r="P13" s="312" t="str">
        <f>IF(BB16=1, "LAP2984MT CHROME Atlas Double", "LAP2984MT Atlas Double")</f>
        <v>LAP2984MT Atlas Double</v>
      </c>
      <c r="Q13" s="103"/>
      <c r="R13" s="103"/>
      <c r="S13" s="164"/>
      <c r="Y13" s="35"/>
      <c r="AA13" s="35"/>
      <c r="AB13" s="35"/>
      <c r="AC13" s="35"/>
      <c r="AD13" s="35"/>
      <c r="AG13" s="130" t="str">
        <f t="shared" si="32"/>
        <v/>
      </c>
      <c r="AH13" s="35" t="s">
        <v>14719</v>
      </c>
      <c r="AI13" s="35">
        <f>IF(AND($CL$5&lt;&gt;"",AL13=1,(ISERROR(MATCH(CONCATENATE("L8",".",AH13,".",$CL$5),Legacy!$CI$95:$CI$13469,0))=TRUE)),1,0)</f>
        <v>0</v>
      </c>
      <c r="AK13" s="35" t="s">
        <v>182</v>
      </c>
      <c r="AL13" s="13">
        <f t="shared" si="33"/>
        <v>0</v>
      </c>
      <c r="AM13" s="17" t="b">
        <f t="shared" si="34"/>
        <v>0</v>
      </c>
      <c r="AN13" s="17">
        <f t="shared" si="35"/>
        <v>0</v>
      </c>
      <c r="AO13" s="103" t="s">
        <v>308</v>
      </c>
      <c r="AP13" s="315">
        <v>1536</v>
      </c>
      <c r="AR13" s="13">
        <f t="shared" si="21"/>
        <v>0</v>
      </c>
      <c r="AS13" s="302" t="str">
        <f t="shared" si="39"/>
        <v>0C  Champagne Sparkle</v>
      </c>
      <c r="AT13" s="374">
        <f>VLOOKUP(CONCATENATE("L8LB",LEFT(AS13,2)),[1]FINISH!$Q$6:$W$1476,7,FALSE)</f>
        <v>200</v>
      </c>
      <c r="AU13" s="374">
        <f>VLOOKUP(CONCATENATE("L8LF",LEFT(AS13,2)),[1]FINISH!$Q$6:$W$1476,7,FALSE)</f>
        <v>200</v>
      </c>
      <c r="AV13" s="374">
        <f>VLOOKUP(CONCATENATE("L8LT",LEFT(AS13,2)),[1]FINISH!$Q$6:$W$1476,7,FALSE)</f>
        <v>200</v>
      </c>
      <c r="AW13" s="374">
        <f>VLOOKUP(CONCATENATE("L8LS",LEFT(AS13,2)),[1]FINISH!$Q$6:$W$1476,7,FALSE)</f>
        <v>200</v>
      </c>
      <c r="AY13" s="191">
        <f t="shared" si="5"/>
        <v>0</v>
      </c>
      <c r="AZ13" s="304" t="str">
        <f t="shared" si="40"/>
        <v>0C  Champagne Sparkle</v>
      </c>
      <c r="BF13" s="35">
        <f>SUM(BF10:BF12)</f>
        <v>0</v>
      </c>
      <c r="BG13" s="202">
        <f>SUM(BG10:BG12)</f>
        <v>0</v>
      </c>
      <c r="BH13" s="322" t="s">
        <v>197</v>
      </c>
      <c r="BJ13" s="13">
        <f t="shared" si="46"/>
        <v>0</v>
      </c>
      <c r="BK13" s="236">
        <f>+BJ13*DR13</f>
        <v>0</v>
      </c>
      <c r="BL13" s="103" t="s">
        <v>138</v>
      </c>
      <c r="BO13" s="305">
        <f t="shared" si="22"/>
        <v>0</v>
      </c>
      <c r="BP13" s="305">
        <f t="shared" si="41"/>
        <v>0</v>
      </c>
      <c r="BQ13" s="305">
        <f t="shared" si="23"/>
        <v>0</v>
      </c>
      <c r="BR13" s="305">
        <f t="shared" si="38"/>
        <v>0</v>
      </c>
      <c r="BS13" s="305"/>
      <c r="BT13" s="292">
        <f t="shared" si="24"/>
        <v>0</v>
      </c>
      <c r="BU13" s="35">
        <f t="shared" si="8"/>
        <v>0</v>
      </c>
      <c r="BV13" s="35">
        <f t="shared" si="9"/>
        <v>0</v>
      </c>
      <c r="BW13" s="35">
        <f t="shared" si="10"/>
        <v>0</v>
      </c>
      <c r="BX13" s="35">
        <f t="shared" si="11"/>
        <v>0</v>
      </c>
      <c r="BY13" s="35">
        <f t="shared" si="36"/>
        <v>0</v>
      </c>
      <c r="BZ13" s="35">
        <f t="shared" si="12"/>
        <v>0</v>
      </c>
      <c r="CA13" s="39">
        <f t="shared" si="13"/>
        <v>0</v>
      </c>
      <c r="CB13" s="27">
        <f t="shared" si="14"/>
        <v>0</v>
      </c>
      <c r="CC13" s="35">
        <f t="shared" si="25"/>
        <v>0</v>
      </c>
      <c r="CE13" s="35">
        <f>+BJ25</f>
        <v>0</v>
      </c>
      <c r="CF13" s="103" t="s">
        <v>148</v>
      </c>
      <c r="CH13" s="92">
        <f>+AL27</f>
        <v>0</v>
      </c>
      <c r="CI13" s="93" t="s">
        <v>318</v>
      </c>
      <c r="CK13" s="461"/>
      <c r="CL13" s="462"/>
      <c r="CN13" s="90">
        <f>+CN12*CN6</f>
        <v>0</v>
      </c>
      <c r="CO13" s="93" t="s">
        <v>406</v>
      </c>
      <c r="CQ13" s="90">
        <f>+AL58</f>
        <v>0</v>
      </c>
      <c r="CR13" s="93" t="s">
        <v>320</v>
      </c>
      <c r="CS13" s="39"/>
      <c r="CT13" s="94"/>
      <c r="CU13" s="324"/>
      <c r="CW13" s="90">
        <f>+BJ14</f>
        <v>0</v>
      </c>
      <c r="CX13" s="93" t="s">
        <v>139</v>
      </c>
      <c r="CZ13" s="103" t="s">
        <v>308</v>
      </c>
      <c r="DA13" s="35">
        <f t="shared" si="37"/>
        <v>0</v>
      </c>
      <c r="DB13" s="35" t="s">
        <v>470</v>
      </c>
      <c r="DC13" s="35" t="e">
        <f t="shared" si="16"/>
        <v>#N/A</v>
      </c>
      <c r="DD13" s="35" t="e">
        <f t="shared" si="17"/>
        <v>#N/A</v>
      </c>
      <c r="DE13" s="35" t="e">
        <f t="shared" si="27"/>
        <v>#N/A</v>
      </c>
      <c r="DF13" s="35" t="e">
        <f t="shared" si="18"/>
        <v>#N/A</v>
      </c>
      <c r="DG13" s="35" t="str">
        <f t="shared" si="19"/>
        <v xml:space="preserve"> Cstm  </v>
      </c>
      <c r="DH13" s="35" t="e">
        <f t="shared" si="20"/>
        <v>#N/A</v>
      </c>
      <c r="DI13" s="35" t="b">
        <f t="shared" si="30"/>
        <v>1</v>
      </c>
      <c r="DJ13" s="313" t="str">
        <f t="shared" si="31"/>
        <v/>
      </c>
      <c r="DO13" s="311"/>
      <c r="DQ13" s="35" t="s">
        <v>735</v>
      </c>
      <c r="DR13" s="332">
        <v>30</v>
      </c>
      <c r="DS13" s="137"/>
      <c r="EH13" s="62" t="s">
        <v>34</v>
      </c>
      <c r="EI13" s="3" t="str">
        <f>IFERROR(VLOOKUP(1,BB34:BE35,4,FALSE),"")</f>
        <v/>
      </c>
      <c r="EJ13" s="3"/>
      <c r="EK13" s="62" t="s">
        <v>23</v>
      </c>
      <c r="EL13" s="3" t="str">
        <f>VLOOKUP(1,BB56:BC56,2,FALSE)</f>
        <v>PS3 Clear</v>
      </c>
      <c r="EN13" t="s">
        <v>365</v>
      </c>
    </row>
    <row r="14" spans="1:144" ht="14.4" customHeight="1" x14ac:dyDescent="0.3">
      <c r="A14" s="459"/>
      <c r="B14" s="143"/>
      <c r="C14" s="307" t="s">
        <v>51</v>
      </c>
      <c r="D14" s="298">
        <f t="shared" si="0"/>
        <v>0</v>
      </c>
      <c r="E14" s="298"/>
      <c r="F14" s="66"/>
      <c r="G14" s="283" t="s">
        <v>841</v>
      </c>
      <c r="H14" s="299"/>
      <c r="I14" s="103"/>
      <c r="J14" s="309"/>
      <c r="K14" s="308" t="s">
        <v>108</v>
      </c>
      <c r="L14" s="35"/>
      <c r="O14" s="309"/>
      <c r="P14" s="312" t="str">
        <f>IF(BB16=1, "LAP2985MT CHROME Atlas Single",  "LAP2985MT Atlas Single")</f>
        <v>LAP2985MT Atlas Single</v>
      </c>
      <c r="Q14" s="103"/>
      <c r="R14" s="103"/>
      <c r="S14" s="164"/>
      <c r="AA14" s="35"/>
      <c r="AB14" s="35"/>
      <c r="AC14" s="35"/>
      <c r="AD14" s="35"/>
      <c r="AG14" s="130" t="str">
        <f t="shared" si="32"/>
        <v/>
      </c>
      <c r="AH14" s="35" t="s">
        <v>14720</v>
      </c>
      <c r="AI14" s="35">
        <f>IF(AND($CL$5&lt;&gt;"",AL14=1,(ISERROR(MATCH(CONCATENATE("L8",".",AH14,".",$CL$5),Legacy!$CI$95:$CI$13469,0))=TRUE)),1,0)</f>
        <v>0</v>
      </c>
      <c r="AK14" s="35" t="s">
        <v>182</v>
      </c>
      <c r="AL14" s="13">
        <f t="shared" si="33"/>
        <v>0</v>
      </c>
      <c r="AM14" s="17" t="b">
        <f t="shared" si="34"/>
        <v>0</v>
      </c>
      <c r="AN14" s="17">
        <f t="shared" si="35"/>
        <v>0</v>
      </c>
      <c r="AO14" s="103" t="s">
        <v>309</v>
      </c>
      <c r="AP14" s="315">
        <v>1600</v>
      </c>
      <c r="AR14" s="13">
        <f t="shared" si="21"/>
        <v>0</v>
      </c>
      <c r="AS14" s="302" t="str">
        <f t="shared" si="39"/>
        <v>35  Customer Supply</v>
      </c>
      <c r="AT14" s="374">
        <f>VLOOKUP(CONCATENATE("L8LB",LEFT(AS14,2)),[1]FINISH!$Q$6:$W$1476,7,FALSE)</f>
        <v>0</v>
      </c>
      <c r="AU14" s="374">
        <f>VLOOKUP(CONCATENATE("L8LF",LEFT(AS14,2)),[1]FINISH!$Q$6:$W$1476,7,FALSE)</f>
        <v>0</v>
      </c>
      <c r="AV14" s="374">
        <f>VLOOKUP(CONCATENATE("L8LT",LEFT(AS14,2)),[1]FINISH!$Q$6:$W$1476,7,FALSE)</f>
        <v>0</v>
      </c>
      <c r="AW14" s="374">
        <f>VLOOKUP(CONCATENATE("L8LS",LEFT(AS14,2)),[1]FINISH!$Q$6:$W$1476,7,FALSE)</f>
        <v>0</v>
      </c>
      <c r="AY14" s="191">
        <f t="shared" si="5"/>
        <v>0</v>
      </c>
      <c r="AZ14" s="304" t="str">
        <f t="shared" si="40"/>
        <v>35  Customer Supply</v>
      </c>
      <c r="BB14" s="206" t="s">
        <v>122</v>
      </c>
      <c r="BC14" s="103"/>
      <c r="BE14" s="325" t="s">
        <v>515</v>
      </c>
      <c r="BF14" s="293" t="s">
        <v>756</v>
      </c>
      <c r="BJ14" s="13">
        <f t="shared" si="46"/>
        <v>0</v>
      </c>
      <c r="BK14" s="236">
        <f>BJ14*DR14</f>
        <v>0</v>
      </c>
      <c r="BL14" s="103" t="s">
        <v>139</v>
      </c>
      <c r="BO14" s="305">
        <f t="shared" si="22"/>
        <v>0</v>
      </c>
      <c r="BP14" s="305">
        <f t="shared" si="41"/>
        <v>0</v>
      </c>
      <c r="BQ14" s="305">
        <f t="shared" si="23"/>
        <v>0</v>
      </c>
      <c r="BR14" s="305">
        <f t="shared" si="38"/>
        <v>0</v>
      </c>
      <c r="BS14" s="305"/>
      <c r="BT14" s="292">
        <f t="shared" si="24"/>
        <v>0</v>
      </c>
      <c r="BU14" s="35">
        <f t="shared" si="8"/>
        <v>0</v>
      </c>
      <c r="BV14" s="35">
        <f t="shared" si="9"/>
        <v>0</v>
      </c>
      <c r="BW14" s="35">
        <f t="shared" si="10"/>
        <v>0</v>
      </c>
      <c r="BX14" s="35">
        <f t="shared" si="11"/>
        <v>0</v>
      </c>
      <c r="BY14" s="35">
        <f t="shared" si="36"/>
        <v>0</v>
      </c>
      <c r="BZ14" s="35">
        <f t="shared" si="12"/>
        <v>0</v>
      </c>
      <c r="CA14" s="39">
        <f t="shared" si="13"/>
        <v>0</v>
      </c>
      <c r="CB14" s="27">
        <f t="shared" si="14"/>
        <v>0</v>
      </c>
      <c r="CC14" s="35">
        <f t="shared" si="25"/>
        <v>0</v>
      </c>
      <c r="CE14" s="35">
        <f>+BJ28</f>
        <v>0</v>
      </c>
      <c r="CF14" s="103" t="s">
        <v>298</v>
      </c>
      <c r="CH14" s="92">
        <f>+AL28</f>
        <v>0</v>
      </c>
      <c r="CI14" s="93" t="s">
        <v>319</v>
      </c>
      <c r="CK14" s="229" t="s">
        <v>2062</v>
      </c>
      <c r="CL14" s="227"/>
      <c r="CN14" s="90"/>
      <c r="CO14" s="91"/>
      <c r="CQ14" s="90">
        <f>SUM(CQ10:CQ13)</f>
        <v>0</v>
      </c>
      <c r="CR14" s="93" t="s">
        <v>427</v>
      </c>
      <c r="CS14" s="39"/>
      <c r="CW14" s="90">
        <f>SUM(CW12:CW13)</f>
        <v>0</v>
      </c>
      <c r="CX14" s="93" t="s">
        <v>445</v>
      </c>
      <c r="CZ14" s="103" t="s">
        <v>309</v>
      </c>
      <c r="DA14" s="35">
        <f t="shared" si="37"/>
        <v>0</v>
      </c>
      <c r="DB14" s="35" t="s">
        <v>471</v>
      </c>
      <c r="DC14" s="35" t="e">
        <f t="shared" si="16"/>
        <v>#N/A</v>
      </c>
      <c r="DD14" s="35" t="e">
        <f t="shared" si="17"/>
        <v>#N/A</v>
      </c>
      <c r="DE14" s="35" t="e">
        <f t="shared" si="27"/>
        <v>#N/A</v>
      </c>
      <c r="DF14" s="35" t="e">
        <f t="shared" si="18"/>
        <v>#N/A</v>
      </c>
      <c r="DG14" s="35" t="str">
        <f t="shared" si="19"/>
        <v xml:space="preserve"> Cstm  </v>
      </c>
      <c r="DH14" s="35" t="e">
        <f t="shared" si="20"/>
        <v>#N/A</v>
      </c>
      <c r="DI14" s="35" t="b">
        <f t="shared" si="30"/>
        <v>1</v>
      </c>
      <c r="DJ14" s="313" t="str">
        <f t="shared" si="31"/>
        <v/>
      </c>
      <c r="DO14" s="311"/>
      <c r="DQ14" s="35" t="s">
        <v>602</v>
      </c>
      <c r="DR14" s="332">
        <v>60</v>
      </c>
      <c r="DS14" s="137"/>
      <c r="EH14" s="62" t="s">
        <v>9</v>
      </c>
      <c r="EI14" s="3" t="e">
        <f>VLOOKUP(1,BJ11:BL17,3,FALSE)</f>
        <v>#N/A</v>
      </c>
      <c r="EJ14" s="3"/>
      <c r="EK14" s="62" t="s">
        <v>354</v>
      </c>
      <c r="EL14" s="3" t="e">
        <f>VLOOKUP(1,BG56:BH58,2,FALSE)</f>
        <v>#N/A</v>
      </c>
      <c r="EN14" t="s">
        <v>365</v>
      </c>
    </row>
    <row r="15" spans="1:144" ht="14.4" customHeight="1" x14ac:dyDescent="0.3">
      <c r="A15" s="459"/>
      <c r="B15" s="143"/>
      <c r="C15" s="314" t="s">
        <v>712</v>
      </c>
      <c r="D15" s="298">
        <f t="shared" si="0"/>
        <v>0</v>
      </c>
      <c r="E15" s="298"/>
      <c r="F15" s="66"/>
      <c r="G15" s="283" t="s">
        <v>842</v>
      </c>
      <c r="H15" s="299"/>
      <c r="I15" s="103"/>
      <c r="J15" s="309"/>
      <c r="K15" s="308" t="s">
        <v>111</v>
      </c>
      <c r="L15" s="35"/>
      <c r="O15" s="326" t="s">
        <v>14920</v>
      </c>
      <c r="P15" s="103"/>
      <c r="Q15" s="103"/>
      <c r="R15" s="103"/>
      <c r="S15" s="164"/>
      <c r="AA15" s="35"/>
      <c r="AB15" s="35"/>
      <c r="AC15" s="35"/>
      <c r="AD15" s="35"/>
      <c r="AG15" s="130" t="str">
        <f t="shared" ref="AG15" si="47">IF(AN15&gt;0,CONCATENATE("qty ",AN15,") ",AO15,"   "),"")</f>
        <v/>
      </c>
      <c r="AH15" s="35" t="s">
        <v>14721</v>
      </c>
      <c r="AI15" s="35">
        <f>IF(AND($CL$5&lt;&gt;"",AL15=1,(ISERROR(MATCH(CONCATENATE("L8",".",AH15,".",$CL$5),Legacy!$CI$95:$CI$13469,0))=TRUE)),1,0)</f>
        <v>0</v>
      </c>
      <c r="AK15" s="35" t="s">
        <v>182</v>
      </c>
      <c r="AL15" s="13">
        <f t="shared" si="33"/>
        <v>0</v>
      </c>
      <c r="AM15" s="17" t="b">
        <f t="shared" si="34"/>
        <v>0</v>
      </c>
      <c r="AN15" s="17">
        <f t="shared" si="35"/>
        <v>0</v>
      </c>
      <c r="AO15" s="315" t="s">
        <v>718</v>
      </c>
      <c r="AP15" s="315">
        <v>1599</v>
      </c>
      <c r="AR15" s="13">
        <f t="shared" si="21"/>
        <v>0</v>
      </c>
      <c r="AS15" s="302" t="str">
        <f t="shared" si="39"/>
        <v>33  Gold Sparkle</v>
      </c>
      <c r="AT15" s="374">
        <f>VLOOKUP(CONCATENATE("L8LB",LEFT(AS15,2)),[1]FINISH!$Q$6:$W$1476,7,FALSE)</f>
        <v>0</v>
      </c>
      <c r="AU15" s="374">
        <f>VLOOKUP(CONCATENATE("L8LF",LEFT(AS15,2)),[1]FINISH!$Q$6:$W$1476,7,FALSE)</f>
        <v>0</v>
      </c>
      <c r="AV15" s="374">
        <f>VLOOKUP(CONCATENATE("L8LT",LEFT(AS15,2)),[1]FINISH!$Q$6:$W$1476,7,FALSE)</f>
        <v>0</v>
      </c>
      <c r="AW15" s="374">
        <f>VLOOKUP(CONCATENATE("L8LS",LEFT(AS15,2)),[1]FINISH!$Q$6:$W$1476,7,FALSE)</f>
        <v>0</v>
      </c>
      <c r="AY15" s="191">
        <f t="shared" si="5"/>
        <v>0</v>
      </c>
      <c r="AZ15" s="304" t="str">
        <f t="shared" si="40"/>
        <v>33  Gold Sparkle</v>
      </c>
      <c r="BB15" s="317">
        <f>IF(J51="",0,1)</f>
        <v>0</v>
      </c>
      <c r="BC15" s="322"/>
      <c r="BD15" s="147" t="s">
        <v>123</v>
      </c>
      <c r="BE15" s="325" t="s">
        <v>513</v>
      </c>
      <c r="BF15" s="317">
        <f>IF(O49="",0,1)</f>
        <v>0</v>
      </c>
      <c r="BG15" s="35" t="s">
        <v>761</v>
      </c>
      <c r="BJ15" s="13">
        <f t="shared" si="46"/>
        <v>0</v>
      </c>
      <c r="BK15" s="236">
        <f>BJ15*DR15</f>
        <v>0</v>
      </c>
      <c r="BL15" s="103" t="s">
        <v>140</v>
      </c>
      <c r="BO15" s="305">
        <f t="shared" si="22"/>
        <v>0</v>
      </c>
      <c r="BP15" s="305">
        <f t="shared" si="41"/>
        <v>0</v>
      </c>
      <c r="BQ15" s="305">
        <f t="shared" si="23"/>
        <v>0</v>
      </c>
      <c r="BR15" s="305">
        <f t="shared" si="38"/>
        <v>0</v>
      </c>
      <c r="BS15" s="305"/>
      <c r="BT15" s="292">
        <f t="shared" si="24"/>
        <v>0</v>
      </c>
      <c r="BU15" s="35">
        <f t="shared" si="8"/>
        <v>0</v>
      </c>
      <c r="BV15" s="35">
        <f t="shared" si="9"/>
        <v>0</v>
      </c>
      <c r="BW15" s="35">
        <f t="shared" si="10"/>
        <v>0</v>
      </c>
      <c r="BX15" s="35">
        <f t="shared" si="11"/>
        <v>0</v>
      </c>
      <c r="BY15" s="35">
        <f t="shared" si="36"/>
        <v>0</v>
      </c>
      <c r="BZ15" s="35">
        <f t="shared" si="12"/>
        <v>0</v>
      </c>
      <c r="CA15" s="39">
        <f t="shared" si="13"/>
        <v>0</v>
      </c>
      <c r="CB15" s="27">
        <f t="shared" si="14"/>
        <v>0</v>
      </c>
      <c r="CC15" s="35">
        <f t="shared" si="25"/>
        <v>0</v>
      </c>
      <c r="CE15" s="35">
        <f>+BJ29+BJ30</f>
        <v>0</v>
      </c>
      <c r="CF15" s="103" t="s">
        <v>2067</v>
      </c>
      <c r="CH15" s="92">
        <f>+AL29</f>
        <v>0</v>
      </c>
      <c r="CI15" s="93" t="s">
        <v>320</v>
      </c>
      <c r="CK15" s="229" t="s">
        <v>2063</v>
      </c>
      <c r="CL15" s="227"/>
      <c r="CN15" s="90" t="s">
        <v>408</v>
      </c>
      <c r="CO15" s="93"/>
      <c r="CQ15" s="90"/>
      <c r="CR15" s="93"/>
      <c r="CS15" s="39"/>
      <c r="CU15" s="103"/>
      <c r="CW15" s="90"/>
      <c r="CX15" s="91"/>
      <c r="CZ15" s="315" t="s">
        <v>718</v>
      </c>
      <c r="DA15" s="130">
        <f t="shared" si="37"/>
        <v>0</v>
      </c>
      <c r="DB15" s="130" t="s">
        <v>726</v>
      </c>
      <c r="DC15" s="130" t="e">
        <f t="shared" si="16"/>
        <v>#N/A</v>
      </c>
      <c r="DD15" s="130" t="e">
        <f t="shared" si="17"/>
        <v>#N/A</v>
      </c>
      <c r="DE15" s="35" t="e">
        <f t="shared" si="27"/>
        <v>#N/A</v>
      </c>
      <c r="DF15" s="130" t="e">
        <f t="shared" si="18"/>
        <v>#N/A</v>
      </c>
      <c r="DG15" s="130" t="str">
        <f t="shared" si="19"/>
        <v xml:space="preserve"> Cstm  </v>
      </c>
      <c r="DH15" s="130" t="e">
        <f t="shared" ref="DH15" si="48">CONCATENATE(DC15,DD15,DE15,DF15,DG15)</f>
        <v>#N/A</v>
      </c>
      <c r="DI15" s="130" t="b">
        <f t="shared" ref="DI15" si="49">ISERROR(DH15)</f>
        <v>1</v>
      </c>
      <c r="DJ15" s="319" t="str">
        <f t="shared" ref="DJ15" si="50">IF(DI15=FALSE,DH15,"")</f>
        <v/>
      </c>
      <c r="DK15" s="130"/>
      <c r="DL15" s="130"/>
      <c r="DM15" s="130"/>
      <c r="DO15" s="311"/>
      <c r="DQ15" s="35" t="s">
        <v>603</v>
      </c>
      <c r="DR15" s="332">
        <v>0</v>
      </c>
      <c r="DS15" s="137"/>
      <c r="EH15" s="62" t="s">
        <v>10</v>
      </c>
      <c r="EI15" s="3" t="e">
        <f>VLOOKUP(1,AX62:AZ64,3,FALSE)</f>
        <v>#N/A</v>
      </c>
      <c r="EJ15" s="3"/>
      <c r="EK15" s="62" t="s">
        <v>25</v>
      </c>
      <c r="EL15" s="3" t="e">
        <f>VLOOKUP(1,BA46:BC49,3,FALSE)</f>
        <v>#N/A</v>
      </c>
      <c r="EN15" t="s">
        <v>365</v>
      </c>
    </row>
    <row r="16" spans="1:144" ht="14.4" customHeight="1" x14ac:dyDescent="0.3">
      <c r="A16" s="459"/>
      <c r="B16" s="143"/>
      <c r="C16" s="314" t="s">
        <v>52</v>
      </c>
      <c r="D16" s="298">
        <f t="shared" si="0"/>
        <v>0</v>
      </c>
      <c r="E16" s="298"/>
      <c r="F16" s="66"/>
      <c r="G16" s="283" t="s">
        <v>843</v>
      </c>
      <c r="H16" s="299"/>
      <c r="I16" s="103"/>
      <c r="J16" s="309"/>
      <c r="K16" s="308" t="s">
        <v>112</v>
      </c>
      <c r="L16" s="35"/>
      <c r="O16" s="289" t="s">
        <v>363</v>
      </c>
      <c r="P16" s="35"/>
      <c r="Q16" s="164"/>
      <c r="R16" s="301" t="s">
        <v>151</v>
      </c>
      <c r="S16" s="35"/>
      <c r="AA16" s="35"/>
      <c r="AB16" s="35"/>
      <c r="AC16" s="35"/>
      <c r="AD16" s="35"/>
      <c r="AG16" s="130" t="str">
        <f t="shared" si="32"/>
        <v/>
      </c>
      <c r="AH16" s="35" t="s">
        <v>14722</v>
      </c>
      <c r="AI16" s="35">
        <f>IF(AND($CL$5&lt;&gt;"",AL16=1,(ISERROR(MATCH(CONCATENATE("L8",".",AH16,".",$CL$5),Legacy!$CI$95:$CI$13469,0))=TRUE)),1,0)</f>
        <v>0</v>
      </c>
      <c r="AK16" s="35" t="s">
        <v>182</v>
      </c>
      <c r="AL16" s="13">
        <f t="shared" si="33"/>
        <v>0</v>
      </c>
      <c r="AM16" s="17" t="b">
        <f t="shared" si="34"/>
        <v>0</v>
      </c>
      <c r="AN16" s="17">
        <f t="shared" si="35"/>
        <v>0</v>
      </c>
      <c r="AO16" s="103" t="s">
        <v>310</v>
      </c>
      <c r="AP16" s="315">
        <v>1599</v>
      </c>
      <c r="AR16" s="13">
        <f t="shared" si="21"/>
        <v>0</v>
      </c>
      <c r="AS16" s="302" t="str">
        <f t="shared" si="39"/>
        <v>54  Green Sparkle</v>
      </c>
      <c r="AT16" s="374">
        <f>VLOOKUP(CONCATENATE("L8LB",LEFT(AS16,2)),[1]FINISH!$Q$6:$W$1476,7,FALSE)</f>
        <v>0</v>
      </c>
      <c r="AU16" s="374">
        <f>VLOOKUP(CONCATENATE("L8LF",LEFT(AS16,2)),[1]FINISH!$Q$6:$W$1476,7,FALSE)</f>
        <v>0</v>
      </c>
      <c r="AV16" s="374">
        <f>VLOOKUP(CONCATENATE("L8LT",LEFT(AS16,2)),[1]FINISH!$Q$6:$W$1476,7,FALSE)</f>
        <v>0</v>
      </c>
      <c r="AW16" s="374">
        <f>VLOOKUP(CONCATENATE("L8LS",LEFT(AS16,2)),[1]FINISH!$Q$6:$W$1476,7,FALSE)</f>
        <v>0</v>
      </c>
      <c r="AY16" s="191">
        <f t="shared" si="5"/>
        <v>0</v>
      </c>
      <c r="AZ16" s="304" t="str">
        <f t="shared" si="40"/>
        <v>54  Green Sparkle</v>
      </c>
      <c r="BB16" s="317">
        <f>IF(J52="",0,1)</f>
        <v>0</v>
      </c>
      <c r="BC16" s="322"/>
      <c r="BD16" s="147" t="s">
        <v>124</v>
      </c>
      <c r="BE16" s="325" t="s">
        <v>516</v>
      </c>
      <c r="BF16" s="317">
        <f>IF(O50="",0,1)</f>
        <v>0</v>
      </c>
      <c r="BG16" s="35" t="s">
        <v>760</v>
      </c>
      <c r="BJ16" s="13">
        <f t="shared" si="46"/>
        <v>0</v>
      </c>
      <c r="BK16" s="236">
        <f>BJ16*DR16</f>
        <v>0</v>
      </c>
      <c r="BL16" s="103" t="s">
        <v>621</v>
      </c>
      <c r="BO16" s="305">
        <f t="shared" si="22"/>
        <v>0</v>
      </c>
      <c r="BP16" s="305">
        <f t="shared" si="41"/>
        <v>0</v>
      </c>
      <c r="BQ16" s="305">
        <f t="shared" si="23"/>
        <v>0</v>
      </c>
      <c r="BR16" s="305">
        <f t="shared" si="38"/>
        <v>0</v>
      </c>
      <c r="BS16" s="305"/>
      <c r="BT16" s="292">
        <f t="shared" si="24"/>
        <v>0</v>
      </c>
      <c r="BU16" s="35">
        <f t="shared" si="8"/>
        <v>0</v>
      </c>
      <c r="BV16" s="35">
        <f t="shared" si="9"/>
        <v>0</v>
      </c>
      <c r="BW16" s="35">
        <f t="shared" si="10"/>
        <v>0</v>
      </c>
      <c r="BX16" s="35">
        <f t="shared" si="11"/>
        <v>0</v>
      </c>
      <c r="BY16" s="35">
        <f t="shared" si="36"/>
        <v>0</v>
      </c>
      <c r="BZ16" s="35">
        <f t="shared" si="12"/>
        <v>0</v>
      </c>
      <c r="CA16" s="39">
        <f t="shared" si="13"/>
        <v>0</v>
      </c>
      <c r="CB16" s="27">
        <f t="shared" si="14"/>
        <v>0</v>
      </c>
      <c r="CC16" s="35">
        <f t="shared" si="25"/>
        <v>0</v>
      </c>
      <c r="CF16" s="103"/>
      <c r="CH16" s="92">
        <f>AL35+AL36</f>
        <v>0</v>
      </c>
      <c r="CI16" s="93" t="s">
        <v>766</v>
      </c>
      <c r="CK16" s="229" t="s">
        <v>2064</v>
      </c>
      <c r="CL16" s="227"/>
      <c r="CN16" s="90">
        <f>+BD7</f>
        <v>0</v>
      </c>
      <c r="CO16" s="93" t="s">
        <v>409</v>
      </c>
      <c r="CQ16" s="94">
        <f>+CQ14*CQ8</f>
        <v>0</v>
      </c>
      <c r="CR16" s="324" t="s">
        <v>414</v>
      </c>
      <c r="CS16" s="39"/>
      <c r="CT16" s="88" t="s">
        <v>439</v>
      </c>
      <c r="CU16" s="89"/>
      <c r="CW16" s="90">
        <f>+CW14*CW10</f>
        <v>0</v>
      </c>
      <c r="CX16" s="93" t="s">
        <v>406</v>
      </c>
      <c r="CZ16" s="103" t="s">
        <v>310</v>
      </c>
      <c r="DA16" s="35">
        <f t="shared" si="37"/>
        <v>0</v>
      </c>
      <c r="DB16" s="35" t="s">
        <v>472</v>
      </c>
      <c r="DC16" s="35" t="e">
        <f t="shared" si="16"/>
        <v>#N/A</v>
      </c>
      <c r="DD16" s="35" t="e">
        <f t="shared" si="17"/>
        <v>#N/A</v>
      </c>
      <c r="DE16" s="35" t="e">
        <f t="shared" si="27"/>
        <v>#N/A</v>
      </c>
      <c r="DF16" s="35" t="e">
        <f t="shared" si="18"/>
        <v>#N/A</v>
      </c>
      <c r="DG16" s="35" t="str">
        <f t="shared" si="19"/>
        <v xml:space="preserve"> Cstm  </v>
      </c>
      <c r="DH16" s="35" t="e">
        <f t="shared" si="20"/>
        <v>#N/A</v>
      </c>
      <c r="DI16" s="35" t="b">
        <f t="shared" si="30"/>
        <v>1</v>
      </c>
      <c r="DJ16" s="313" t="str">
        <f t="shared" si="31"/>
        <v/>
      </c>
      <c r="DO16" s="311"/>
      <c r="DQ16" s="103" t="s">
        <v>621</v>
      </c>
      <c r="DR16" s="332">
        <v>70</v>
      </c>
      <c r="DS16" s="137"/>
      <c r="EH16" s="62"/>
      <c r="EN16" t="s">
        <v>365</v>
      </c>
    </row>
    <row r="17" spans="1:144" ht="14.4" customHeight="1" x14ac:dyDescent="0.3">
      <c r="A17" s="459"/>
      <c r="B17" s="143"/>
      <c r="C17" s="307" t="s">
        <v>53</v>
      </c>
      <c r="D17" s="298">
        <f t="shared" si="0"/>
        <v>0</v>
      </c>
      <c r="E17" s="298"/>
      <c r="F17" s="66"/>
      <c r="G17" s="440" t="s">
        <v>844</v>
      </c>
      <c r="H17" s="299"/>
      <c r="I17" s="103"/>
      <c r="J17" s="309"/>
      <c r="K17" s="308" t="s">
        <v>791</v>
      </c>
      <c r="L17" s="35"/>
      <c r="O17" s="309"/>
      <c r="P17" s="327" t="s">
        <v>362</v>
      </c>
      <c r="Q17" s="164"/>
      <c r="R17" s="328"/>
      <c r="S17" s="151" t="s">
        <v>152</v>
      </c>
      <c r="AA17" s="35"/>
      <c r="AB17" s="35"/>
      <c r="AC17" s="35"/>
      <c r="AD17" s="35"/>
      <c r="AG17" s="130" t="str">
        <f t="shared" si="32"/>
        <v/>
      </c>
      <c r="AH17" s="35" t="s">
        <v>14723</v>
      </c>
      <c r="AI17" s="35">
        <f>IF(AND($CL$5&lt;&gt;"",AL17=1,(ISERROR(MATCH(CONCATENATE("L8",".",AH17,".",$CL$5),Legacy!$CI$95:$CI$13469,0))=TRUE)),1,0)</f>
        <v>0</v>
      </c>
      <c r="AK17" s="35" t="s">
        <v>182</v>
      </c>
      <c r="AL17" s="13">
        <f t="shared" si="33"/>
        <v>0</v>
      </c>
      <c r="AM17" s="17" t="b">
        <f t="shared" si="34"/>
        <v>0</v>
      </c>
      <c r="AN17" s="17">
        <f t="shared" si="35"/>
        <v>0</v>
      </c>
      <c r="AO17" s="103" t="s">
        <v>311</v>
      </c>
      <c r="AP17" s="315">
        <v>1599</v>
      </c>
      <c r="AR17" s="13">
        <f t="shared" si="21"/>
        <v>0</v>
      </c>
      <c r="AS17" s="302" t="str">
        <f t="shared" si="39"/>
        <v>JB  Jumbo Black Pearl</v>
      </c>
      <c r="AT17" s="374">
        <f>VLOOKUP(CONCATENATE("L8LB",LEFT(AS17,2)),[1]FINISH!$Q$6:$W$1476,7,FALSE)</f>
        <v>0</v>
      </c>
      <c r="AU17" s="374">
        <f>VLOOKUP(CONCATENATE("L8LF",LEFT(AS17,2)),[1]FINISH!$Q$6:$W$1476,7,FALSE)</f>
        <v>0</v>
      </c>
      <c r="AV17" s="374">
        <f>VLOOKUP(CONCATENATE("L8LT",LEFT(AS17,2)),[1]FINISH!$Q$6:$W$1476,7,FALSE)</f>
        <v>0</v>
      </c>
      <c r="AW17" s="374">
        <f>VLOOKUP(CONCATENATE("L8LS",LEFT(AS17,2)),[1]FINISH!$Q$6:$W$1476,7,FALSE)</f>
        <v>0</v>
      </c>
      <c r="AY17" s="191">
        <f t="shared" si="5"/>
        <v>0</v>
      </c>
      <c r="AZ17" s="304" t="str">
        <f t="shared" si="40"/>
        <v>JB  Jumbo Black Pearl</v>
      </c>
      <c r="BA17" s="310" t="s">
        <v>175</v>
      </c>
      <c r="BB17" s="35">
        <f>SUM(BB15:BB16)</f>
        <v>0</v>
      </c>
      <c r="BC17" s="322"/>
      <c r="BE17" s="329"/>
      <c r="BF17" s="35">
        <f>SUM(BF15:BF16)</f>
        <v>0</v>
      </c>
      <c r="BG17" s="103" t="s">
        <v>175</v>
      </c>
      <c r="BJ17" s="13">
        <f t="shared" si="46"/>
        <v>0</v>
      </c>
      <c r="BK17" s="236">
        <f>BJ17*DR17</f>
        <v>0</v>
      </c>
      <c r="BL17" s="103" t="s">
        <v>894</v>
      </c>
      <c r="BO17" s="305">
        <f t="shared" si="22"/>
        <v>0</v>
      </c>
      <c r="BP17" s="305">
        <f t="shared" si="41"/>
        <v>0</v>
      </c>
      <c r="BQ17" s="305">
        <f t="shared" si="23"/>
        <v>0</v>
      </c>
      <c r="BR17" s="305">
        <f t="shared" si="38"/>
        <v>0</v>
      </c>
      <c r="BS17" s="305"/>
      <c r="BT17" s="292">
        <f t="shared" si="24"/>
        <v>0</v>
      </c>
      <c r="BU17" s="35">
        <f t="shared" si="8"/>
        <v>0</v>
      </c>
      <c r="BV17" s="35">
        <f t="shared" si="9"/>
        <v>0</v>
      </c>
      <c r="BW17" s="35">
        <f t="shared" si="10"/>
        <v>0</v>
      </c>
      <c r="BX17" s="35">
        <f t="shared" si="11"/>
        <v>0</v>
      </c>
      <c r="BY17" s="35">
        <f t="shared" si="36"/>
        <v>0</v>
      </c>
      <c r="BZ17" s="35">
        <f t="shared" si="12"/>
        <v>0</v>
      </c>
      <c r="CA17" s="39">
        <f t="shared" si="13"/>
        <v>0</v>
      </c>
      <c r="CB17" s="27">
        <f t="shared" si="14"/>
        <v>0</v>
      </c>
      <c r="CC17" s="35">
        <f t="shared" si="25"/>
        <v>0</v>
      </c>
      <c r="CE17" s="35">
        <f>SUM(CE12:CE15)</f>
        <v>0</v>
      </c>
      <c r="CF17" s="103" t="s">
        <v>377</v>
      </c>
      <c r="CH17" s="92">
        <f>+AL37</f>
        <v>0</v>
      </c>
      <c r="CI17" s="93" t="s">
        <v>326</v>
      </c>
      <c r="CK17" s="229" t="s">
        <v>2065</v>
      </c>
      <c r="CL17" s="227"/>
      <c r="CN17" s="90">
        <f>AL35</f>
        <v>0</v>
      </c>
      <c r="CO17" s="91" t="s">
        <v>722</v>
      </c>
      <c r="CR17" s="103"/>
      <c r="CS17" s="39"/>
      <c r="CT17" s="90"/>
      <c r="CU17" s="330" t="s">
        <v>441</v>
      </c>
      <c r="CW17" s="94"/>
      <c r="CX17" s="95"/>
      <c r="CZ17" s="103" t="s">
        <v>311</v>
      </c>
      <c r="DA17" s="35">
        <f t="shared" si="37"/>
        <v>0</v>
      </c>
      <c r="DB17" s="35" t="s">
        <v>473</v>
      </c>
      <c r="DC17" s="35" t="e">
        <f t="shared" si="16"/>
        <v>#N/A</v>
      </c>
      <c r="DD17" s="35" t="e">
        <f t="shared" si="17"/>
        <v>#N/A</v>
      </c>
      <c r="DE17" s="35" t="e">
        <f t="shared" si="27"/>
        <v>#N/A</v>
      </c>
      <c r="DF17" s="35" t="e">
        <f t="shared" si="18"/>
        <v>#N/A</v>
      </c>
      <c r="DG17" s="35" t="str">
        <f t="shared" si="19"/>
        <v xml:space="preserve"> Cstm  </v>
      </c>
      <c r="DH17" s="35" t="e">
        <f t="shared" si="20"/>
        <v>#N/A</v>
      </c>
      <c r="DI17" s="35" t="b">
        <f t="shared" si="30"/>
        <v>1</v>
      </c>
      <c r="DJ17" s="313" t="str">
        <f t="shared" si="31"/>
        <v/>
      </c>
      <c r="DQ17" s="35" t="s">
        <v>895</v>
      </c>
      <c r="DR17" s="332">
        <v>30</v>
      </c>
      <c r="EH17" s="53" t="str">
        <f>IF(AN73=1,"Tom Tom",CONCATENATE(AN73," Tom Toms Chosen"))</f>
        <v>0 Tom Toms Chosen</v>
      </c>
      <c r="EI17" s="125" t="s">
        <v>589</v>
      </c>
      <c r="EN17" t="s">
        <v>365</v>
      </c>
    </row>
    <row r="18" spans="1:144" ht="14.4" customHeight="1" x14ac:dyDescent="0.3">
      <c r="A18" s="459"/>
      <c r="B18" s="143"/>
      <c r="C18" s="307" t="s">
        <v>54</v>
      </c>
      <c r="D18" s="298">
        <f t="shared" si="0"/>
        <v>0</v>
      </c>
      <c r="E18" s="298"/>
      <c r="F18" s="66"/>
      <c r="G18" s="440" t="s">
        <v>14927</v>
      </c>
      <c r="H18" s="299"/>
      <c r="I18" s="103"/>
      <c r="J18" s="309"/>
      <c r="K18" s="308" t="s">
        <v>792</v>
      </c>
      <c r="L18" s="103"/>
      <c r="O18" s="309"/>
      <c r="P18" s="151" t="s">
        <v>364</v>
      </c>
      <c r="Q18" s="164"/>
      <c r="R18" s="328"/>
      <c r="S18" s="312" t="s">
        <v>153</v>
      </c>
      <c r="AA18" s="35"/>
      <c r="AB18" s="35"/>
      <c r="AC18" s="35"/>
      <c r="AD18" s="35"/>
      <c r="AG18" s="130" t="str">
        <f t="shared" si="32"/>
        <v/>
      </c>
      <c r="AH18" s="35" t="s">
        <v>14724</v>
      </c>
      <c r="AI18" s="35">
        <f>IF(AND($CL$5&lt;&gt;"",AL18=1,(ISERROR(MATCH(CONCATENATE("L8",".",AH18,".",$CL$5),Legacy!$CI$95:$CI$13469,0))=TRUE)),1,0)</f>
        <v>0</v>
      </c>
      <c r="AK18" s="35" t="s">
        <v>182</v>
      </c>
      <c r="AL18" s="13">
        <f t="shared" si="33"/>
        <v>0</v>
      </c>
      <c r="AM18" s="17" t="b">
        <f t="shared" si="34"/>
        <v>0</v>
      </c>
      <c r="AN18" s="17">
        <f t="shared" si="35"/>
        <v>0</v>
      </c>
      <c r="AO18" s="103" t="s">
        <v>312</v>
      </c>
      <c r="AP18" s="315">
        <v>1599</v>
      </c>
      <c r="AR18" s="13">
        <f t="shared" si="21"/>
        <v>0</v>
      </c>
      <c r="AS18" s="302" t="str">
        <f t="shared" si="39"/>
        <v>JW Jumbo White Pearl</v>
      </c>
      <c r="AT18" s="374">
        <f>VLOOKUP(CONCATENATE("L8LB",LEFT(AS18,2)),[1]FINISH!$Q$6:$W$1476,7,FALSE)</f>
        <v>0</v>
      </c>
      <c r="AU18" s="374">
        <f>VLOOKUP(CONCATENATE("L8LF",LEFT(AS18,2)),[1]FINISH!$Q$6:$W$1476,7,FALSE)</f>
        <v>0</v>
      </c>
      <c r="AV18" s="374">
        <f>VLOOKUP(CONCATENATE("L8LT",LEFT(AS18,2)),[1]FINISH!$Q$6:$W$1476,7,FALSE)</f>
        <v>0</v>
      </c>
      <c r="AW18" s="374">
        <f>VLOOKUP(CONCATENATE("L8LS",LEFT(AS18,2)),[1]FINISH!$Q$6:$W$1476,7,FALSE)</f>
        <v>0</v>
      </c>
      <c r="AY18" s="191">
        <f t="shared" si="5"/>
        <v>0</v>
      </c>
      <c r="AZ18" s="304" t="str">
        <f t="shared" si="40"/>
        <v>JW Jumbo White Pearl</v>
      </c>
      <c r="BI18" s="103" t="s">
        <v>175</v>
      </c>
      <c r="BJ18" s="331">
        <f>SUM(BJ11:BJ17)</f>
        <v>0</v>
      </c>
      <c r="BK18" s="202">
        <f>SUM(BK11:BK17)</f>
        <v>0</v>
      </c>
      <c r="BL18" s="245" t="s">
        <v>197</v>
      </c>
      <c r="BO18" s="305">
        <f t="shared" si="22"/>
        <v>0</v>
      </c>
      <c r="BP18" s="305">
        <f t="shared" si="41"/>
        <v>0</v>
      </c>
      <c r="BQ18" s="305">
        <f t="shared" si="23"/>
        <v>0</v>
      </c>
      <c r="BR18" s="305">
        <f t="shared" si="38"/>
        <v>0</v>
      </c>
      <c r="BS18" s="305"/>
      <c r="BT18" s="292">
        <f t="shared" si="24"/>
        <v>0</v>
      </c>
      <c r="BU18" s="35">
        <f t="shared" si="8"/>
        <v>0</v>
      </c>
      <c r="BV18" s="35">
        <f t="shared" si="9"/>
        <v>0</v>
      </c>
      <c r="BW18" s="35">
        <f t="shared" si="10"/>
        <v>0</v>
      </c>
      <c r="BX18" s="35">
        <f t="shared" si="11"/>
        <v>0</v>
      </c>
      <c r="BY18" s="35">
        <f t="shared" si="36"/>
        <v>0</v>
      </c>
      <c r="BZ18" s="35">
        <f t="shared" si="12"/>
        <v>0</v>
      </c>
      <c r="CA18" s="39">
        <f t="shared" si="13"/>
        <v>0</v>
      </c>
      <c r="CB18" s="27">
        <f t="shared" si="14"/>
        <v>0</v>
      </c>
      <c r="CC18" s="35">
        <f t="shared" si="25"/>
        <v>0</v>
      </c>
      <c r="CE18" s="35">
        <f>IF(CE17*CE9&gt;0,1,0)</f>
        <v>0</v>
      </c>
      <c r="CF18" s="103" t="s">
        <v>401</v>
      </c>
      <c r="CH18" s="92">
        <f>+AL38</f>
        <v>0</v>
      </c>
      <c r="CI18" s="93" t="s">
        <v>327</v>
      </c>
      <c r="CK18" s="229" t="s">
        <v>2066</v>
      </c>
      <c r="CL18" s="227"/>
      <c r="CN18" s="90">
        <f>+AL37</f>
        <v>0</v>
      </c>
      <c r="CO18" s="93" t="s">
        <v>327</v>
      </c>
      <c r="CR18" s="103"/>
      <c r="CS18" s="39"/>
      <c r="CT18" s="90">
        <f>+AL14</f>
        <v>0</v>
      </c>
      <c r="CU18" s="93" t="s">
        <v>309</v>
      </c>
      <c r="CZ18" s="103" t="s">
        <v>312</v>
      </c>
      <c r="DA18" s="35">
        <f t="shared" si="37"/>
        <v>0</v>
      </c>
      <c r="DB18" s="35" t="s">
        <v>474</v>
      </c>
      <c r="DC18" s="35" t="e">
        <f t="shared" si="16"/>
        <v>#N/A</v>
      </c>
      <c r="DD18" s="35" t="e">
        <f t="shared" si="17"/>
        <v>#N/A</v>
      </c>
      <c r="DE18" s="35" t="e">
        <f t="shared" si="27"/>
        <v>#N/A</v>
      </c>
      <c r="DF18" s="35" t="e">
        <f t="shared" si="18"/>
        <v>#N/A</v>
      </c>
      <c r="DG18" s="35" t="str">
        <f t="shared" si="19"/>
        <v xml:space="preserve"> Cstm  </v>
      </c>
      <c r="DH18" s="35" t="e">
        <f t="shared" si="20"/>
        <v>#N/A</v>
      </c>
      <c r="DI18" s="35" t="b">
        <f t="shared" si="30"/>
        <v>1</v>
      </c>
      <c r="DJ18" s="313" t="str">
        <f t="shared" si="31"/>
        <v/>
      </c>
      <c r="DO18" s="311"/>
      <c r="DQ18" s="130" t="s">
        <v>227</v>
      </c>
      <c r="DR18" s="202"/>
      <c r="DS18" s="137"/>
      <c r="EH18" s="458" t="str">
        <f>+DM60</f>
        <v/>
      </c>
      <c r="EI18" s="458"/>
      <c r="EJ18" s="458"/>
      <c r="EK18" s="458"/>
      <c r="EL18" s="458"/>
      <c r="EN18" t="s">
        <v>365</v>
      </c>
    </row>
    <row r="19" spans="1:144" ht="14.4" customHeight="1" x14ac:dyDescent="0.3">
      <c r="A19" s="459"/>
      <c r="B19" s="143"/>
      <c r="C19" s="307" t="s">
        <v>55</v>
      </c>
      <c r="D19" s="298">
        <f t="shared" si="0"/>
        <v>0</v>
      </c>
      <c r="E19" s="298"/>
      <c r="F19" s="66"/>
      <c r="G19" s="283" t="s">
        <v>906</v>
      </c>
      <c r="H19" s="299"/>
      <c r="I19" s="103"/>
      <c r="J19" s="309"/>
      <c r="K19" s="308" t="s">
        <v>891</v>
      </c>
      <c r="O19" s="328"/>
      <c r="P19" s="327" t="s">
        <v>768</v>
      </c>
      <c r="Q19" s="164"/>
      <c r="R19" s="220" t="s">
        <v>776</v>
      </c>
      <c r="S19" s="103"/>
      <c r="Z19" s="35"/>
      <c r="AA19" s="35"/>
      <c r="AB19" s="35"/>
      <c r="AC19" s="35"/>
      <c r="AD19" s="35"/>
      <c r="AG19" s="130" t="str">
        <f t="shared" si="32"/>
        <v/>
      </c>
      <c r="AH19" s="35" t="s">
        <v>14725</v>
      </c>
      <c r="AI19" s="35">
        <f>IF(AND($CL$5&lt;&gt;"",AL19=1,(ISERROR(MATCH(CONCATENATE("L8",".",AH19,".",$CL$5),Legacy!$CI$95:$CI$13469,0))=TRUE)),1,0)</f>
        <v>0</v>
      </c>
      <c r="AK19" s="35" t="s">
        <v>182</v>
      </c>
      <c r="AL19" s="13">
        <f t="shared" si="33"/>
        <v>0</v>
      </c>
      <c r="AM19" s="17" t="b">
        <f t="shared" si="34"/>
        <v>0</v>
      </c>
      <c r="AN19" s="17">
        <f t="shared" si="35"/>
        <v>0</v>
      </c>
      <c r="AO19" s="103" t="s">
        <v>313</v>
      </c>
      <c r="AP19" s="315">
        <v>1700</v>
      </c>
      <c r="AR19" s="13">
        <f t="shared" si="21"/>
        <v>0</v>
      </c>
      <c r="AS19" s="302" t="str">
        <f t="shared" si="39"/>
        <v>51 Mod Orange</v>
      </c>
      <c r="AT19" s="374">
        <f>VLOOKUP(CONCATENATE("L8LB",LEFT(AS19,2)),[1]FINISH!$Q$6:$W$1476,7,FALSE)</f>
        <v>100</v>
      </c>
      <c r="AU19" s="374">
        <f>VLOOKUP(CONCATENATE("L8LF",LEFT(AS19,2)),[1]FINISH!$Q$6:$W$1476,7,FALSE)</f>
        <v>75</v>
      </c>
      <c r="AV19" s="374">
        <f>VLOOKUP(CONCATENATE("L8LT",LEFT(AS19,2)),[1]FINISH!$Q$6:$W$1476,7,FALSE)</f>
        <v>50</v>
      </c>
      <c r="AW19" s="374">
        <f>VLOOKUP(CONCATENATE("L8LS",LEFT(AS19,2)),[1]FINISH!$Q$6:$W$1476,7,FALSE)</f>
        <v>50</v>
      </c>
      <c r="AY19" s="191">
        <f t="shared" si="5"/>
        <v>0</v>
      </c>
      <c r="AZ19" s="304" t="str">
        <f t="shared" si="40"/>
        <v>51 Mod Orange</v>
      </c>
      <c r="BB19" s="35" t="s">
        <v>175</v>
      </c>
      <c r="BC19" s="322" t="s">
        <v>197</v>
      </c>
      <c r="BD19" s="322"/>
      <c r="BE19" s="35" t="s">
        <v>7</v>
      </c>
      <c r="BG19" s="332" t="s">
        <v>503</v>
      </c>
      <c r="BO19" s="305">
        <f t="shared" si="22"/>
        <v>0</v>
      </c>
      <c r="BP19" s="305">
        <f t="shared" si="41"/>
        <v>0</v>
      </c>
      <c r="BQ19" s="305">
        <f t="shared" si="23"/>
        <v>0</v>
      </c>
      <c r="BR19" s="305">
        <f t="shared" si="38"/>
        <v>0</v>
      </c>
      <c r="BS19" s="305"/>
      <c r="BT19" s="292">
        <f t="shared" si="24"/>
        <v>0</v>
      </c>
      <c r="BU19" s="35">
        <f t="shared" si="8"/>
        <v>0</v>
      </c>
      <c r="BV19" s="35">
        <f t="shared" si="9"/>
        <v>0</v>
      </c>
      <c r="BW19" s="35">
        <f t="shared" si="10"/>
        <v>0</v>
      </c>
      <c r="BX19" s="35">
        <f t="shared" si="11"/>
        <v>0</v>
      </c>
      <c r="BY19" s="35">
        <f t="shared" si="36"/>
        <v>0</v>
      </c>
      <c r="BZ19" s="35">
        <f t="shared" si="12"/>
        <v>0</v>
      </c>
      <c r="CA19" s="39">
        <f t="shared" si="13"/>
        <v>0</v>
      </c>
      <c r="CB19" s="27">
        <f t="shared" si="14"/>
        <v>0</v>
      </c>
      <c r="CC19" s="35">
        <f t="shared" si="25"/>
        <v>0</v>
      </c>
      <c r="CH19" s="92">
        <f>+AL39+AL40</f>
        <v>0</v>
      </c>
      <c r="CI19" s="93" t="s">
        <v>754</v>
      </c>
      <c r="CK19" s="229"/>
      <c r="CL19" s="227"/>
      <c r="CN19" s="90">
        <f>+AL39+AL40</f>
        <v>0</v>
      </c>
      <c r="CO19" s="93" t="s">
        <v>763</v>
      </c>
      <c r="CQ19" s="88" t="s">
        <v>429</v>
      </c>
      <c r="CR19" s="240"/>
      <c r="CS19" s="39"/>
      <c r="CT19" s="90">
        <f>+AL19</f>
        <v>0</v>
      </c>
      <c r="CU19" s="93" t="s">
        <v>313</v>
      </c>
      <c r="CZ19" s="103" t="s">
        <v>313</v>
      </c>
      <c r="DA19" s="35">
        <f t="shared" si="37"/>
        <v>0</v>
      </c>
      <c r="DB19" s="35" t="s">
        <v>475</v>
      </c>
      <c r="DC19" s="35" t="e">
        <f t="shared" si="16"/>
        <v>#N/A</v>
      </c>
      <c r="DD19" s="35" t="e">
        <f t="shared" si="17"/>
        <v>#N/A</v>
      </c>
      <c r="DE19" s="35" t="e">
        <f t="shared" si="27"/>
        <v>#N/A</v>
      </c>
      <c r="DF19" s="35" t="e">
        <f t="shared" si="18"/>
        <v>#N/A</v>
      </c>
      <c r="DG19" s="35" t="str">
        <f t="shared" si="19"/>
        <v xml:space="preserve"> Cstm  </v>
      </c>
      <c r="DH19" s="35" t="e">
        <f t="shared" si="20"/>
        <v>#N/A</v>
      </c>
      <c r="DI19" s="35" t="b">
        <f t="shared" si="30"/>
        <v>1</v>
      </c>
      <c r="DJ19" s="313" t="str">
        <f t="shared" si="31"/>
        <v/>
      </c>
      <c r="DO19" s="311" t="s">
        <v>639</v>
      </c>
      <c r="DQ19" s="35" t="s">
        <v>126</v>
      </c>
      <c r="DR19" s="332">
        <v>30</v>
      </c>
      <c r="DS19" s="137"/>
      <c r="EH19" s="62" t="s">
        <v>0</v>
      </c>
      <c r="EI19" s="3" t="s">
        <v>453</v>
      </c>
      <c r="EJ19" s="3"/>
      <c r="EK19" s="10" t="s">
        <v>583</v>
      </c>
      <c r="EL19" s="124">
        <f>SUM(D35:D60)</f>
        <v>0</v>
      </c>
      <c r="EN19" t="s">
        <v>365</v>
      </c>
    </row>
    <row r="20" spans="1:144" ht="14.4" customHeight="1" thickBot="1" x14ac:dyDescent="0.35">
      <c r="A20" s="459"/>
      <c r="B20" s="143"/>
      <c r="C20" s="314" t="s">
        <v>713</v>
      </c>
      <c r="D20" s="298">
        <f t="shared" si="0"/>
        <v>0</v>
      </c>
      <c r="E20" s="298"/>
      <c r="F20" s="66"/>
      <c r="G20" s="283" t="s">
        <v>801</v>
      </c>
      <c r="H20" s="299"/>
      <c r="I20" s="103"/>
      <c r="O20" s="35"/>
      <c r="S20" s="35"/>
      <c r="Z20" s="35"/>
      <c r="AA20" s="35"/>
      <c r="AB20" s="35"/>
      <c r="AC20" s="35"/>
      <c r="AD20" s="35"/>
      <c r="AG20" s="130" t="str">
        <f t="shared" ref="AG20" si="51">IF(AN20&gt;0,CONCATENATE("qty ",AN20,") ",AO20,"   "),"")</f>
        <v/>
      </c>
      <c r="AH20" s="35" t="s">
        <v>14726</v>
      </c>
      <c r="AI20" s="35">
        <f>IF(AND($CL$5&lt;&gt;"",AL20=1,(ISERROR(MATCH(CONCATENATE("L8",".",AH20,".",$CL$5),Legacy!$CI$95:$CI$13469,0))=TRUE)),1,0)</f>
        <v>0</v>
      </c>
      <c r="AK20" s="35" t="s">
        <v>182</v>
      </c>
      <c r="AL20" s="13">
        <f t="shared" si="33"/>
        <v>0</v>
      </c>
      <c r="AM20" s="17" t="b">
        <f t="shared" si="34"/>
        <v>0</v>
      </c>
      <c r="AN20" s="17">
        <f t="shared" si="35"/>
        <v>0</v>
      </c>
      <c r="AO20" s="315" t="s">
        <v>719</v>
      </c>
      <c r="AP20" s="315">
        <v>1613</v>
      </c>
      <c r="AR20" s="13">
        <f t="shared" si="21"/>
        <v>0</v>
      </c>
      <c r="AS20" s="302" t="str">
        <f t="shared" si="39"/>
        <v>Unused</v>
      </c>
      <c r="AT20" s="374">
        <v>0</v>
      </c>
      <c r="AU20" s="374">
        <v>0</v>
      </c>
      <c r="AV20" s="374">
        <v>0</v>
      </c>
      <c r="AW20" s="374">
        <v>0</v>
      </c>
      <c r="AY20" s="191">
        <f t="shared" si="5"/>
        <v>0</v>
      </c>
      <c r="AZ20" s="304" t="str">
        <f t="shared" si="40"/>
        <v>Unused</v>
      </c>
      <c r="BB20" s="317">
        <f t="shared" ref="BB20:BB28" si="52">IF(O4="",0,1)</f>
        <v>0</v>
      </c>
      <c r="BC20" s="202">
        <v>0</v>
      </c>
      <c r="BD20" s="202">
        <f>+BB20*BC20</f>
        <v>0</v>
      </c>
      <c r="BE20" s="103" t="s">
        <v>125</v>
      </c>
      <c r="BG20" s="332" t="s">
        <v>496</v>
      </c>
      <c r="BO20" s="305">
        <f t="shared" si="22"/>
        <v>0</v>
      </c>
      <c r="BP20" s="305">
        <f t="shared" si="41"/>
        <v>0</v>
      </c>
      <c r="BQ20" s="305">
        <f t="shared" si="23"/>
        <v>0</v>
      </c>
      <c r="BR20" s="305">
        <f t="shared" si="38"/>
        <v>0</v>
      </c>
      <c r="BS20" s="305"/>
      <c r="BT20" s="292">
        <f t="shared" si="24"/>
        <v>0</v>
      </c>
      <c r="BU20" s="35">
        <f t="shared" si="8"/>
        <v>0</v>
      </c>
      <c r="BV20" s="35">
        <f t="shared" si="9"/>
        <v>0</v>
      </c>
      <c r="BW20" s="35">
        <f t="shared" si="10"/>
        <v>0</v>
      </c>
      <c r="BX20" s="35">
        <f t="shared" si="11"/>
        <v>0</v>
      </c>
      <c r="BY20" s="35">
        <f t="shared" si="36"/>
        <v>0</v>
      </c>
      <c r="BZ20" s="35">
        <f t="shared" si="12"/>
        <v>0</v>
      </c>
      <c r="CA20" s="39">
        <f t="shared" si="13"/>
        <v>0</v>
      </c>
      <c r="CB20" s="27">
        <f t="shared" si="14"/>
        <v>0</v>
      </c>
      <c r="CC20" s="35">
        <f t="shared" si="25"/>
        <v>0</v>
      </c>
      <c r="CE20" s="113" t="s">
        <v>380</v>
      </c>
      <c r="CF20" s="113"/>
      <c r="CH20" s="92">
        <f>+AL41</f>
        <v>0</v>
      </c>
      <c r="CI20" s="93" t="s">
        <v>329</v>
      </c>
      <c r="CK20" s="238"/>
      <c r="CL20" s="333"/>
      <c r="CN20" s="90">
        <f>SUM(CN17:CN19)</f>
        <v>0</v>
      </c>
      <c r="CO20" s="93" t="s">
        <v>411</v>
      </c>
      <c r="CQ20" s="90">
        <f>+BF46</f>
        <v>0</v>
      </c>
      <c r="CR20" s="93" t="s">
        <v>228</v>
      </c>
      <c r="CS20" s="39"/>
      <c r="CT20" s="90">
        <f>SUM(CT18:CT19)</f>
        <v>0</v>
      </c>
      <c r="CU20" s="93" t="s">
        <v>411</v>
      </c>
      <c r="CW20" s="88"/>
      <c r="CX20" s="89"/>
      <c r="CZ20" s="315" t="s">
        <v>719</v>
      </c>
      <c r="DA20" s="35">
        <f t="shared" si="37"/>
        <v>0</v>
      </c>
      <c r="DB20" s="35" t="s">
        <v>727</v>
      </c>
      <c r="DC20" s="35" t="e">
        <f t="shared" si="16"/>
        <v>#N/A</v>
      </c>
      <c r="DD20" s="35" t="e">
        <f t="shared" si="17"/>
        <v>#N/A</v>
      </c>
      <c r="DE20" s="35" t="e">
        <f t="shared" si="27"/>
        <v>#N/A</v>
      </c>
      <c r="DF20" s="35" t="e">
        <f t="shared" si="18"/>
        <v>#N/A</v>
      </c>
      <c r="DG20" s="35" t="str">
        <f t="shared" si="19"/>
        <v xml:space="preserve"> Cstm  </v>
      </c>
      <c r="DH20" s="35" t="e">
        <f t="shared" ref="DH20" si="53">CONCATENATE(DC20,DD20,DE20,DF20,DG20)</f>
        <v>#N/A</v>
      </c>
      <c r="DI20" s="35" t="b">
        <f t="shared" ref="DI20" si="54">ISERROR(DH20)</f>
        <v>1</v>
      </c>
      <c r="DJ20" s="313" t="str">
        <f t="shared" ref="DJ20" si="55">IF(DI20=FALSE,DH20,"")</f>
        <v/>
      </c>
      <c r="DO20" s="311" t="s">
        <v>641</v>
      </c>
      <c r="DQ20" s="35" t="s">
        <v>127</v>
      </c>
      <c r="DR20" s="332">
        <v>120</v>
      </c>
      <c r="DS20" s="137"/>
      <c r="EH20" s="62" t="s">
        <v>1</v>
      </c>
      <c r="EI20" s="3" t="s">
        <v>367</v>
      </c>
      <c r="EJ20" s="3"/>
      <c r="EK20" s="62" t="s">
        <v>762</v>
      </c>
      <c r="EL20" s="3" t="str">
        <f>IF(BF16=1,"SINGLE HEAD","Double Head")</f>
        <v>Double Head</v>
      </c>
      <c r="EN20" t="s">
        <v>365</v>
      </c>
    </row>
    <row r="21" spans="1:144" ht="14.4" customHeight="1" x14ac:dyDescent="0.3">
      <c r="A21" s="459"/>
      <c r="B21" s="143"/>
      <c r="C21" s="307" t="s">
        <v>56</v>
      </c>
      <c r="D21" s="298">
        <f t="shared" si="0"/>
        <v>0</v>
      </c>
      <c r="E21" s="298"/>
      <c r="F21" s="66"/>
      <c r="G21" s="283" t="s">
        <v>2097</v>
      </c>
      <c r="H21" s="299"/>
      <c r="I21" s="103"/>
      <c r="J21" s="447" t="s">
        <v>15684</v>
      </c>
      <c r="K21" s="445"/>
      <c r="L21" s="445"/>
      <c r="M21" s="445"/>
      <c r="O21" s="289" t="s">
        <v>258</v>
      </c>
      <c r="P21" s="103"/>
      <c r="Q21" s="103"/>
      <c r="Z21" s="35"/>
      <c r="AA21" s="35"/>
      <c r="AB21" s="35"/>
      <c r="AC21" s="35"/>
      <c r="AD21" s="35"/>
      <c r="AG21" s="130" t="str">
        <f t="shared" si="32"/>
        <v/>
      </c>
      <c r="AH21" s="35" t="s">
        <v>14727</v>
      </c>
      <c r="AI21" s="35">
        <f>IF(AND($CL$5&lt;&gt;"",AL21=1,(ISERROR(MATCH(CONCATENATE("L8",".",AH21,".",$CL$5),Legacy!$CI$95:$CI$13469,0))=TRUE)),1,0)</f>
        <v>0</v>
      </c>
      <c r="AK21" s="35" t="s">
        <v>182</v>
      </c>
      <c r="AL21" s="13">
        <f t="shared" si="33"/>
        <v>0</v>
      </c>
      <c r="AM21" s="17" t="b">
        <f t="shared" si="34"/>
        <v>0</v>
      </c>
      <c r="AN21" s="17">
        <f t="shared" si="35"/>
        <v>0</v>
      </c>
      <c r="AO21" s="103" t="s">
        <v>314</v>
      </c>
      <c r="AP21" s="315">
        <v>1613</v>
      </c>
      <c r="AR21" s="13">
        <f t="shared" si="21"/>
        <v>0</v>
      </c>
      <c r="AS21" s="302" t="str">
        <f t="shared" si="39"/>
        <v>87 Olive Pearl</v>
      </c>
      <c r="AT21" s="374">
        <f>VLOOKUP(CONCATENATE("L8LB",LEFT(AS21,2)),[1]FINISH!$Q$6:$W$1476,7,FALSE)</f>
        <v>0</v>
      </c>
      <c r="AU21" s="374">
        <f>VLOOKUP(CONCATENATE("L8LF",LEFT(AS21,2)),[1]FINISH!$Q$6:$W$1476,7,FALSE)</f>
        <v>0</v>
      </c>
      <c r="AV21" s="374">
        <f>VLOOKUP(CONCATENATE("L8LT",LEFT(AS21,2)),[1]FINISH!$Q$6:$W$1476,7,FALSE)</f>
        <v>0</v>
      </c>
      <c r="AW21" s="374">
        <f>VLOOKUP(CONCATENATE("L8LS",LEFT(AS21,2)),[1]FINISH!$Q$6:$W$1476,7,FALSE)</f>
        <v>0</v>
      </c>
      <c r="AY21" s="191">
        <f t="shared" si="5"/>
        <v>0</v>
      </c>
      <c r="AZ21" s="304" t="str">
        <f t="shared" si="40"/>
        <v>87 Olive Pearl</v>
      </c>
      <c r="BB21" s="317">
        <f t="shared" si="52"/>
        <v>0</v>
      </c>
      <c r="BC21" s="202">
        <f t="shared" ref="BC21:BC30" si="56">DR19</f>
        <v>30</v>
      </c>
      <c r="BD21" s="202">
        <f>+BB21*BC21</f>
        <v>0</v>
      </c>
      <c r="BE21" s="103" t="str">
        <f>IF(BB16=1, "CHROME Elie Casting", "P7184A Elite Bass Casting")</f>
        <v>P7184A Elite Bass Casting</v>
      </c>
      <c r="BG21" s="332" t="s">
        <v>497</v>
      </c>
      <c r="BO21" s="305">
        <f t="shared" si="22"/>
        <v>0</v>
      </c>
      <c r="BP21" s="305">
        <f t="shared" si="41"/>
        <v>0</v>
      </c>
      <c r="BQ21" s="305">
        <f t="shared" si="23"/>
        <v>0</v>
      </c>
      <c r="BR21" s="305">
        <f t="shared" si="38"/>
        <v>0</v>
      </c>
      <c r="BS21" s="305"/>
      <c r="BT21" s="292">
        <f t="shared" si="24"/>
        <v>0</v>
      </c>
      <c r="BU21" s="35">
        <f t="shared" si="8"/>
        <v>0</v>
      </c>
      <c r="BV21" s="35">
        <f t="shared" si="9"/>
        <v>0</v>
      </c>
      <c r="BW21" s="35">
        <f t="shared" si="10"/>
        <v>0</v>
      </c>
      <c r="BX21" s="35">
        <f t="shared" si="11"/>
        <v>0</v>
      </c>
      <c r="BY21" s="35">
        <f t="shared" si="36"/>
        <v>0</v>
      </c>
      <c r="BZ21" s="35">
        <f t="shared" si="12"/>
        <v>0</v>
      </c>
      <c r="CA21" s="39">
        <f t="shared" si="13"/>
        <v>0</v>
      </c>
      <c r="CB21" s="27">
        <f t="shared" si="14"/>
        <v>0</v>
      </c>
      <c r="CC21" s="35">
        <f t="shared" si="25"/>
        <v>0</v>
      </c>
      <c r="CE21" s="35">
        <f>+BB25</f>
        <v>0</v>
      </c>
      <c r="CF21" s="103" t="s">
        <v>130</v>
      </c>
      <c r="CH21" s="92">
        <f>+AL42</f>
        <v>0</v>
      </c>
      <c r="CI21" s="93" t="s">
        <v>330</v>
      </c>
      <c r="CK21" s="237"/>
      <c r="CL21" s="334"/>
      <c r="CN21" s="90">
        <f>+CN20*CN16</f>
        <v>0</v>
      </c>
      <c r="CO21" s="93" t="s">
        <v>406</v>
      </c>
      <c r="CQ21" s="90">
        <f>+BF47</f>
        <v>0</v>
      </c>
      <c r="CR21" s="93" t="s">
        <v>230</v>
      </c>
      <c r="CS21" s="39"/>
      <c r="CT21" s="90"/>
      <c r="CU21" s="91"/>
      <c r="CW21" s="90"/>
      <c r="CX21" s="91"/>
      <c r="CZ21" s="103" t="s">
        <v>314</v>
      </c>
      <c r="DA21" s="35">
        <f t="shared" si="37"/>
        <v>0</v>
      </c>
      <c r="DB21" s="35" t="s">
        <v>476</v>
      </c>
      <c r="DC21" s="35" t="e">
        <f t="shared" si="16"/>
        <v>#N/A</v>
      </c>
      <c r="DD21" s="35" t="e">
        <f t="shared" si="17"/>
        <v>#N/A</v>
      </c>
      <c r="DE21" s="35" t="e">
        <f t="shared" si="27"/>
        <v>#N/A</v>
      </c>
      <c r="DF21" s="35" t="e">
        <f t="shared" si="18"/>
        <v>#N/A</v>
      </c>
      <c r="DG21" s="35" t="str">
        <f t="shared" si="19"/>
        <v xml:space="preserve"> Cstm  </v>
      </c>
      <c r="DH21" s="35" t="e">
        <f t="shared" si="20"/>
        <v>#N/A</v>
      </c>
      <c r="DI21" s="35" t="b">
        <f t="shared" si="30"/>
        <v>1</v>
      </c>
      <c r="DJ21" s="313" t="str">
        <f t="shared" si="31"/>
        <v/>
      </c>
      <c r="DO21" s="311" t="s">
        <v>642</v>
      </c>
      <c r="DQ21" s="35" t="s">
        <v>128</v>
      </c>
      <c r="DR21" s="332">
        <v>120</v>
      </c>
      <c r="DS21" s="137"/>
      <c r="EH21" s="62" t="s">
        <v>2</v>
      </c>
      <c r="EI21" s="452" t="str">
        <f>AG78</f>
        <v/>
      </c>
      <c r="EJ21" s="453"/>
      <c r="EK21" s="453"/>
      <c r="EL21" s="453"/>
      <c r="EN21" t="s">
        <v>365</v>
      </c>
    </row>
    <row r="22" spans="1:144" ht="14.4" customHeight="1" x14ac:dyDescent="0.3">
      <c r="A22" s="459"/>
      <c r="B22" s="143"/>
      <c r="C22" s="307" t="s">
        <v>57</v>
      </c>
      <c r="D22" s="298">
        <f t="shared" si="0"/>
        <v>0</v>
      </c>
      <c r="E22" s="298"/>
      <c r="F22" s="66"/>
      <c r="G22" s="283" t="s">
        <v>845</v>
      </c>
      <c r="H22" s="299"/>
      <c r="I22" s="103"/>
      <c r="J22" s="266" t="s">
        <v>14773</v>
      </c>
      <c r="K22" s="266"/>
      <c r="L22" s="266"/>
      <c r="O22" s="309"/>
      <c r="P22" s="151" t="s">
        <v>143</v>
      </c>
      <c r="Q22" s="103"/>
      <c r="R22" s="206"/>
      <c r="S22" s="103"/>
      <c r="Z22" s="35"/>
      <c r="AA22" s="35"/>
      <c r="AB22" s="35"/>
      <c r="AC22" s="35"/>
      <c r="AD22" s="35"/>
      <c r="AE22" s="39"/>
      <c r="AF22" s="39"/>
      <c r="AG22" s="193" t="str">
        <f t="shared" si="32"/>
        <v/>
      </c>
      <c r="AH22" s="35" t="s">
        <v>14728</v>
      </c>
      <c r="AI22" s="35">
        <f>IF(AND($CL$5&lt;&gt;"",AL22=1,(ISERROR(MATCH(CONCATENATE("L8",".",AH22,".",$CL$5),Legacy!$CI$95:$CI$13469,0))=TRUE)),1,0)</f>
        <v>0</v>
      </c>
      <c r="AJ22" s="39"/>
      <c r="AK22" s="39" t="s">
        <v>182</v>
      </c>
      <c r="AL22" s="13">
        <f t="shared" si="33"/>
        <v>0</v>
      </c>
      <c r="AM22" s="17" t="b">
        <f t="shared" si="34"/>
        <v>0</v>
      </c>
      <c r="AN22" s="17">
        <f t="shared" si="35"/>
        <v>0</v>
      </c>
      <c r="AO22" s="18" t="s">
        <v>315</v>
      </c>
      <c r="AP22" s="315">
        <v>1613</v>
      </c>
      <c r="AR22" s="13">
        <f t="shared" si="21"/>
        <v>0</v>
      </c>
      <c r="AS22" s="302" t="str">
        <f t="shared" si="39"/>
        <v>36  Olive Sparkle</v>
      </c>
      <c r="AT22" s="374">
        <f>VLOOKUP(CONCATENATE("L8LB",LEFT(AS22,2)),[1]FINISH!$Q$6:$W$1476,7,FALSE)</f>
        <v>0</v>
      </c>
      <c r="AU22" s="374">
        <f>VLOOKUP(CONCATENATE("L8LF",LEFT(AS22,2)),[1]FINISH!$Q$6:$W$1476,7,FALSE)</f>
        <v>0</v>
      </c>
      <c r="AV22" s="374">
        <f>VLOOKUP(CONCATENATE("L8LT",LEFT(AS22,2)),[1]FINISH!$Q$6:$W$1476,7,FALSE)</f>
        <v>0</v>
      </c>
      <c r="AW22" s="374">
        <f>VLOOKUP(CONCATENATE("L8LS",LEFT(AS22,2)),[1]FINISH!$Q$6:$W$1476,7,FALSE)</f>
        <v>0</v>
      </c>
      <c r="AY22" s="191">
        <f t="shared" si="5"/>
        <v>0</v>
      </c>
      <c r="AZ22" s="304" t="str">
        <f t="shared" si="40"/>
        <v>36  Olive Sparkle</v>
      </c>
      <c r="BB22" s="317">
        <f t="shared" si="52"/>
        <v>0</v>
      </c>
      <c r="BC22" s="202">
        <f t="shared" si="56"/>
        <v>120</v>
      </c>
      <c r="BD22" s="202">
        <f t="shared" ref="BD22:BD28" si="57">+BB22*BC22</f>
        <v>0</v>
      </c>
      <c r="BE22" s="103" t="str">
        <f>IF(BB16=1, "CHROME Elite Single",  "LR2991MT Elite Single Tom Holder")</f>
        <v>LR2991MT Elite Single Tom Holder</v>
      </c>
      <c r="BG22" s="332" t="s">
        <v>498</v>
      </c>
      <c r="BJ22" s="206" t="s">
        <v>16</v>
      </c>
      <c r="BK22" s="206"/>
      <c r="BN22" s="332" t="s">
        <v>503</v>
      </c>
      <c r="BO22" s="305">
        <f t="shared" si="22"/>
        <v>0</v>
      </c>
      <c r="BP22" s="305">
        <f t="shared" si="41"/>
        <v>0</v>
      </c>
      <c r="BQ22" s="305">
        <f t="shared" si="23"/>
        <v>0</v>
      </c>
      <c r="BR22" s="305">
        <f t="shared" si="38"/>
        <v>0</v>
      </c>
      <c r="BS22" s="305"/>
      <c r="BT22" s="292">
        <f t="shared" si="24"/>
        <v>0</v>
      </c>
      <c r="BU22" s="35">
        <f t="shared" si="8"/>
        <v>0</v>
      </c>
      <c r="BV22" s="35">
        <f t="shared" si="9"/>
        <v>0</v>
      </c>
      <c r="BW22" s="35">
        <f t="shared" si="10"/>
        <v>0</v>
      </c>
      <c r="BX22" s="35">
        <f t="shared" si="11"/>
        <v>0</v>
      </c>
      <c r="BY22" s="35">
        <f t="shared" si="36"/>
        <v>0</v>
      </c>
      <c r="BZ22" s="35">
        <f t="shared" si="12"/>
        <v>0</v>
      </c>
      <c r="CA22" s="39">
        <f t="shared" si="13"/>
        <v>0</v>
      </c>
      <c r="CB22" s="27">
        <f t="shared" si="14"/>
        <v>0</v>
      </c>
      <c r="CC22" s="35">
        <f t="shared" si="25"/>
        <v>0</v>
      </c>
      <c r="CE22" s="35">
        <f>+BB26</f>
        <v>0</v>
      </c>
      <c r="CF22" s="103" t="s">
        <v>131</v>
      </c>
      <c r="CH22" s="92">
        <f t="shared" ref="CH22:CH35" si="58">+AL51</f>
        <v>0</v>
      </c>
      <c r="CI22" s="93" t="s">
        <v>339</v>
      </c>
      <c r="CK22" s="236"/>
      <c r="CL22" s="18"/>
      <c r="CN22" s="90"/>
      <c r="CO22" s="91"/>
      <c r="CQ22" s="90">
        <f>+BF49</f>
        <v>0</v>
      </c>
      <c r="CR22" s="35" t="s">
        <v>14923</v>
      </c>
      <c r="CS22" s="39"/>
      <c r="CT22" s="90">
        <f>+AR68</f>
        <v>0</v>
      </c>
      <c r="CU22" s="223" t="s">
        <v>97</v>
      </c>
      <c r="CW22" s="90"/>
      <c r="CX22" s="91"/>
      <c r="CZ22" s="18" t="s">
        <v>315</v>
      </c>
      <c r="DA22" s="39">
        <f t="shared" si="37"/>
        <v>0</v>
      </c>
      <c r="DB22" s="39" t="s">
        <v>477</v>
      </c>
      <c r="DC22" s="39" t="e">
        <f t="shared" si="16"/>
        <v>#N/A</v>
      </c>
      <c r="DD22" s="39" t="e">
        <f t="shared" si="17"/>
        <v>#N/A</v>
      </c>
      <c r="DE22" s="35" t="e">
        <f t="shared" si="27"/>
        <v>#N/A</v>
      </c>
      <c r="DF22" s="39" t="e">
        <f t="shared" si="18"/>
        <v>#N/A</v>
      </c>
      <c r="DG22" s="39" t="str">
        <f t="shared" si="19"/>
        <v xml:space="preserve"> Cstm  </v>
      </c>
      <c r="DH22" s="39" t="e">
        <f t="shared" si="20"/>
        <v>#N/A</v>
      </c>
      <c r="DI22" s="39" t="b">
        <f t="shared" si="30"/>
        <v>1</v>
      </c>
      <c r="DJ22" s="313" t="str">
        <f t="shared" si="31"/>
        <v/>
      </c>
      <c r="DO22" s="311" t="s">
        <v>640</v>
      </c>
      <c r="DQ22" s="35" t="s">
        <v>129</v>
      </c>
      <c r="DR22" s="332">
        <v>60</v>
      </c>
      <c r="DS22" s="137"/>
      <c r="EH22" s="62" t="s">
        <v>3</v>
      </c>
      <c r="EI22" s="3" t="e">
        <f>EI7</f>
        <v>#N/A</v>
      </c>
      <c r="EJ22" s="3"/>
      <c r="EK22" s="62" t="s">
        <v>17</v>
      </c>
      <c r="EL22" s="3" t="e">
        <f>VLOOKUP(1,BB39:BD40,3,FALSE)</f>
        <v>#N/A</v>
      </c>
      <c r="EN22" t="s">
        <v>365</v>
      </c>
    </row>
    <row r="23" spans="1:144" ht="14.4" customHeight="1" x14ac:dyDescent="0.3">
      <c r="A23" s="459"/>
      <c r="B23" s="143"/>
      <c r="C23" s="335" t="s">
        <v>801</v>
      </c>
      <c r="D23" s="298">
        <f t="shared" si="0"/>
        <v>0</v>
      </c>
      <c r="E23" s="298"/>
      <c r="F23" s="66"/>
      <c r="G23" s="283" t="s">
        <v>846</v>
      </c>
      <c r="H23" s="299"/>
      <c r="I23" s="103"/>
      <c r="O23" s="309"/>
      <c r="P23" s="312" t="s">
        <v>144</v>
      </c>
      <c r="Q23" s="103"/>
      <c r="R23" s="206"/>
      <c r="S23" s="147"/>
      <c r="Y23" s="103"/>
      <c r="Z23" s="103"/>
      <c r="AA23" s="103"/>
      <c r="AB23" s="103"/>
      <c r="AC23" s="103"/>
      <c r="AD23" s="35"/>
      <c r="AE23" s="39"/>
      <c r="AF23" s="39"/>
      <c r="AG23" s="193" t="str">
        <f t="shared" ref="AG23:AG24" si="59">IF(AN23&gt;0,CONCATENATE("qty ",AN23,") ",AO23,"   "),"")</f>
        <v/>
      </c>
      <c r="AH23" s="35" t="s">
        <v>15615</v>
      </c>
      <c r="AI23" s="35">
        <f>IF(AND($CL$5&lt;&gt;"",AL23=1,(ISERROR(MATCH(CONCATENATE("L8",".",AH23,".",$CL$5),Legacy!$CI$95:$CI$13469,0))=TRUE)),1,0)</f>
        <v>0</v>
      </c>
      <c r="AJ23" s="39"/>
      <c r="AK23" s="39" t="s">
        <v>182</v>
      </c>
      <c r="AL23" s="13">
        <f t="shared" si="33"/>
        <v>0</v>
      </c>
      <c r="AM23" s="17" t="b">
        <f t="shared" si="34"/>
        <v>0</v>
      </c>
      <c r="AN23" s="17">
        <f t="shared" si="35"/>
        <v>0</v>
      </c>
      <c r="AO23" s="336" t="s">
        <v>720</v>
      </c>
      <c r="AP23" s="315">
        <v>2300</v>
      </c>
      <c r="AR23" s="13">
        <f t="shared" si="21"/>
        <v>0</v>
      </c>
      <c r="AS23" s="302" t="str">
        <f t="shared" si="39"/>
        <v>2F  Orange Glitter</v>
      </c>
      <c r="AT23" s="374">
        <f>VLOOKUP(CONCATENATE("L8LB",LEFT(AS23,2)),[1]FINISH!$Q$6:$W$1476,7,FALSE)</f>
        <v>0</v>
      </c>
      <c r="AU23" s="374">
        <f>VLOOKUP(CONCATENATE("L8LF",LEFT(AS23,2)),[1]FINISH!$Q$6:$W$1476,7,FALSE)</f>
        <v>0</v>
      </c>
      <c r="AV23" s="374">
        <f>VLOOKUP(CONCATENATE("L8LT",LEFT(AS23,2)),[1]FINISH!$Q$6:$W$1476,7,FALSE)</f>
        <v>0</v>
      </c>
      <c r="AW23" s="374">
        <f>VLOOKUP(CONCATENATE("L8LS",LEFT(AS23,2)),[1]FINISH!$Q$6:$W$1476,7,FALSE)</f>
        <v>0</v>
      </c>
      <c r="AY23" s="191">
        <f t="shared" si="5"/>
        <v>0</v>
      </c>
      <c r="AZ23" s="304" t="str">
        <f t="shared" si="40"/>
        <v>2F  Orange Glitter</v>
      </c>
      <c r="BB23" s="317">
        <f t="shared" si="52"/>
        <v>0</v>
      </c>
      <c r="BC23" s="202">
        <f t="shared" si="56"/>
        <v>120</v>
      </c>
      <c r="BD23" s="202">
        <f t="shared" si="57"/>
        <v>0</v>
      </c>
      <c r="BE23" s="103" t="str">
        <f>IF(BB16=1, "CHROME Classic Double", "LR2992MT Classic Double Tom Holder")</f>
        <v>LR2992MT Classic Double Tom Holder</v>
      </c>
      <c r="BG23" s="332" t="s">
        <v>499</v>
      </c>
      <c r="BJ23" s="13">
        <f t="shared" ref="BJ23:BJ30" si="60">IF(J39="",0,1)</f>
        <v>0</v>
      </c>
      <c r="BK23" s="236">
        <f>+BJ23*0</f>
        <v>0</v>
      </c>
      <c r="BL23" s="103" t="s">
        <v>146</v>
      </c>
      <c r="BN23" s="332" t="s">
        <v>496</v>
      </c>
      <c r="BO23" s="305">
        <f t="shared" si="22"/>
        <v>0</v>
      </c>
      <c r="BP23" s="305">
        <f t="shared" si="41"/>
        <v>0</v>
      </c>
      <c r="BQ23" s="305">
        <f t="shared" si="23"/>
        <v>0</v>
      </c>
      <c r="BR23" s="305">
        <f t="shared" si="38"/>
        <v>0</v>
      </c>
      <c r="BS23" s="305"/>
      <c r="BT23" s="292">
        <f t="shared" si="24"/>
        <v>0</v>
      </c>
      <c r="BU23" s="35">
        <f t="shared" si="8"/>
        <v>0</v>
      </c>
      <c r="BV23" s="35">
        <f t="shared" si="9"/>
        <v>0</v>
      </c>
      <c r="BW23" s="35">
        <f t="shared" si="10"/>
        <v>0</v>
      </c>
      <c r="BX23" s="35">
        <f t="shared" si="11"/>
        <v>0</v>
      </c>
      <c r="BY23" s="35">
        <f t="shared" si="36"/>
        <v>0</v>
      </c>
      <c r="BZ23" s="35">
        <f t="shared" si="12"/>
        <v>0</v>
      </c>
      <c r="CA23" s="39">
        <f t="shared" si="13"/>
        <v>0</v>
      </c>
      <c r="CB23" s="27">
        <f t="shared" si="14"/>
        <v>0</v>
      </c>
      <c r="CC23" s="35">
        <f t="shared" si="25"/>
        <v>0</v>
      </c>
      <c r="CE23" s="35">
        <f>SUM(CE21:CE22)</f>
        <v>0</v>
      </c>
      <c r="CF23" s="103" t="s">
        <v>382</v>
      </c>
      <c r="CH23" s="92">
        <f t="shared" si="58"/>
        <v>0</v>
      </c>
      <c r="CI23" s="93" t="s">
        <v>340</v>
      </c>
      <c r="CK23" s="222"/>
      <c r="CL23" s="103"/>
      <c r="CN23" s="90" t="s">
        <v>412</v>
      </c>
      <c r="CO23" s="91"/>
      <c r="CQ23" s="90">
        <f>SUM(CQ20:CQ22)</f>
        <v>0</v>
      </c>
      <c r="CR23" s="93" t="s">
        <v>430</v>
      </c>
      <c r="CS23" s="39"/>
      <c r="CT23" s="90">
        <f>+AR67</f>
        <v>0</v>
      </c>
      <c r="CU23" s="223" t="s">
        <v>98</v>
      </c>
      <c r="CW23" s="90"/>
      <c r="CX23" s="91"/>
      <c r="CZ23" s="336" t="s">
        <v>720</v>
      </c>
      <c r="DA23" s="193">
        <f t="shared" si="37"/>
        <v>0</v>
      </c>
      <c r="DB23" s="193" t="s">
        <v>728</v>
      </c>
      <c r="DC23" s="193" t="e">
        <f t="shared" si="16"/>
        <v>#N/A</v>
      </c>
      <c r="DD23" s="193" t="e">
        <f t="shared" si="17"/>
        <v>#N/A</v>
      </c>
      <c r="DE23" s="35" t="e">
        <f t="shared" si="27"/>
        <v>#N/A</v>
      </c>
      <c r="DF23" s="193" t="e">
        <f t="shared" si="18"/>
        <v>#N/A</v>
      </c>
      <c r="DG23" s="193" t="str">
        <f t="shared" si="19"/>
        <v xml:space="preserve"> Cstm  </v>
      </c>
      <c r="DH23" s="193" t="e">
        <f t="shared" ref="DH23:DH24" si="61">CONCATENATE(DC23,DD23,DE23,DF23,DG23)</f>
        <v>#N/A</v>
      </c>
      <c r="DI23" s="193" t="b">
        <f t="shared" ref="DI23:DI24" si="62">ISERROR(DH23)</f>
        <v>1</v>
      </c>
      <c r="DJ23" s="319" t="str">
        <f t="shared" si="31"/>
        <v/>
      </c>
      <c r="DK23" s="130"/>
      <c r="DO23" s="311" t="s">
        <v>643</v>
      </c>
      <c r="DQ23" s="35" t="s">
        <v>130</v>
      </c>
      <c r="DR23" s="332">
        <v>140</v>
      </c>
      <c r="DS23" s="137"/>
      <c r="EH23" s="62" t="s">
        <v>6</v>
      </c>
      <c r="EI23" s="3" t="e">
        <f>HLOOKUP(1,BC7:BE8,2,FALSE)</f>
        <v>#N/A</v>
      </c>
      <c r="EJ23" s="3"/>
      <c r="EK23" s="62" t="s">
        <v>23</v>
      </c>
      <c r="EL23" s="3" t="e">
        <f>VLOOKUP(1,BB58:BC60,2,FALSE)</f>
        <v>#N/A</v>
      </c>
      <c r="EN23" t="s">
        <v>365</v>
      </c>
    </row>
    <row r="24" spans="1:144" ht="14.4" customHeight="1" thickBot="1" x14ac:dyDescent="0.35">
      <c r="A24" s="459"/>
      <c r="B24" s="143"/>
      <c r="C24" s="337" t="s">
        <v>801</v>
      </c>
      <c r="D24" s="338">
        <f t="shared" si="0"/>
        <v>0</v>
      </c>
      <c r="E24" s="298"/>
      <c r="F24" s="66"/>
      <c r="G24" s="283" t="s">
        <v>2098</v>
      </c>
      <c r="H24" s="299"/>
      <c r="I24" s="103"/>
      <c r="K24" s="268" t="s">
        <v>532</v>
      </c>
      <c r="L24" s="268"/>
      <c r="O24" s="309"/>
      <c r="P24" s="312" t="s">
        <v>145</v>
      </c>
      <c r="Q24" s="103"/>
      <c r="R24" s="206"/>
      <c r="S24" s="147"/>
      <c r="X24" s="103"/>
      <c r="Y24" s="103"/>
      <c r="Z24" s="103"/>
      <c r="AA24" s="103"/>
      <c r="AB24" s="103"/>
      <c r="AC24" s="103"/>
      <c r="AD24" s="35"/>
      <c r="AE24" s="43"/>
      <c r="AF24" s="43"/>
      <c r="AG24" s="339" t="str">
        <f t="shared" si="59"/>
        <v/>
      </c>
      <c r="AH24" s="43" t="s">
        <v>15616</v>
      </c>
      <c r="AI24" s="35">
        <f>IF(AND($CL$5&lt;&gt;"",AL24=1,(ISERROR(MATCH(CONCATENATE("L8",".",AH24,".",$CL$5),Legacy!$CI$95:$CI$13469,0))=TRUE)),1,0)</f>
        <v>0</v>
      </c>
      <c r="AJ24" s="43"/>
      <c r="AK24" s="43" t="s">
        <v>182</v>
      </c>
      <c r="AL24" s="13">
        <f t="shared" si="33"/>
        <v>0</v>
      </c>
      <c r="AM24" s="340" t="b">
        <f t="shared" si="34"/>
        <v>0</v>
      </c>
      <c r="AN24" s="340">
        <f t="shared" si="35"/>
        <v>0</v>
      </c>
      <c r="AO24" s="341" t="s">
        <v>721</v>
      </c>
      <c r="AP24" s="315">
        <v>2300</v>
      </c>
      <c r="AR24" s="13">
        <f t="shared" si="21"/>
        <v>0</v>
      </c>
      <c r="AS24" s="302" t="str">
        <f t="shared" si="39"/>
        <v>86  Olive Oyster</v>
      </c>
      <c r="AT24" s="374">
        <f>VLOOKUP(CONCATENATE("L8LB",LEFT(AS24,2)),[1]FINISH!$Q$6:$W$1476,7,FALSE)</f>
        <v>0</v>
      </c>
      <c r="AU24" s="374">
        <f>VLOOKUP(CONCATENATE("L8LF",LEFT(AS24,2)),[1]FINISH!$Q$6:$W$1476,7,FALSE)</f>
        <v>0</v>
      </c>
      <c r="AV24" s="374">
        <f>VLOOKUP(CONCATENATE("L8LT",LEFT(AS24,2)),[1]FINISH!$Q$6:$W$1476,7,FALSE)</f>
        <v>0</v>
      </c>
      <c r="AW24" s="374">
        <f>VLOOKUP(CONCATENATE("L8LS",LEFT(AS24,2)),[1]FINISH!$Q$6:$W$1476,7,FALSE)</f>
        <v>0</v>
      </c>
      <c r="AY24" s="191">
        <f t="shared" si="5"/>
        <v>0</v>
      </c>
      <c r="AZ24" s="304" t="str">
        <f t="shared" si="40"/>
        <v>86  Olive Oyster</v>
      </c>
      <c r="BB24" s="317">
        <f t="shared" si="52"/>
        <v>0</v>
      </c>
      <c r="BC24" s="202">
        <f t="shared" si="56"/>
        <v>60</v>
      </c>
      <c r="BD24" s="202">
        <f t="shared" si="57"/>
        <v>0</v>
      </c>
      <c r="BE24" s="103" t="str">
        <f>IF(BB16=1, "CHROME Ludwig Casting", "P1610D Ludwig Bass Casting")</f>
        <v>P1610D Ludwig Bass Casting</v>
      </c>
      <c r="BG24" s="332" t="s">
        <v>27</v>
      </c>
      <c r="BJ24" s="13">
        <f t="shared" si="60"/>
        <v>0</v>
      </c>
      <c r="BK24" s="236">
        <f t="shared" ref="BK24:BK30" si="63">+BJ24*DR39</f>
        <v>0</v>
      </c>
      <c r="BL24" s="103" t="s">
        <v>147</v>
      </c>
      <c r="BN24" s="332" t="s">
        <v>592</v>
      </c>
      <c r="BO24" s="305">
        <f t="shared" si="22"/>
        <v>0</v>
      </c>
      <c r="BP24" s="305">
        <f t="shared" si="41"/>
        <v>0</v>
      </c>
      <c r="BQ24" s="305">
        <f t="shared" si="23"/>
        <v>0</v>
      </c>
      <c r="BR24" s="305">
        <f t="shared" si="38"/>
        <v>0</v>
      </c>
      <c r="BS24" s="305"/>
      <c r="BT24" s="340">
        <f t="shared" si="24"/>
        <v>0</v>
      </c>
      <c r="BU24" s="43">
        <f t="shared" si="8"/>
        <v>0</v>
      </c>
      <c r="BV24" s="43">
        <f t="shared" si="9"/>
        <v>0</v>
      </c>
      <c r="BW24" s="43">
        <f t="shared" si="10"/>
        <v>0</v>
      </c>
      <c r="BX24" s="43">
        <f t="shared" si="11"/>
        <v>0</v>
      </c>
      <c r="BY24" s="43">
        <f>+$BC$12 + $BG$13</f>
        <v>0</v>
      </c>
      <c r="BZ24" s="43">
        <f t="shared" si="12"/>
        <v>0</v>
      </c>
      <c r="CA24" s="43">
        <f t="shared" si="13"/>
        <v>0</v>
      </c>
      <c r="CB24" s="27">
        <f t="shared" si="14"/>
        <v>0</v>
      </c>
      <c r="CC24" s="35">
        <f t="shared" si="25"/>
        <v>0</v>
      </c>
      <c r="CE24" s="113" t="s">
        <v>381</v>
      </c>
      <c r="CF24" s="321"/>
      <c r="CH24" s="92">
        <f t="shared" si="58"/>
        <v>0</v>
      </c>
      <c r="CI24" s="93" t="s">
        <v>316</v>
      </c>
      <c r="CK24" s="222"/>
      <c r="CL24" s="103"/>
      <c r="CN24" s="90">
        <f>+BE7</f>
        <v>0</v>
      </c>
      <c r="CO24" s="93" t="s">
        <v>413</v>
      </c>
      <c r="CQ24" s="90">
        <f>+AL62</f>
        <v>0</v>
      </c>
      <c r="CR24" s="93" t="s">
        <v>343</v>
      </c>
      <c r="CS24" s="39"/>
      <c r="CT24" s="90">
        <f>+AR60</f>
        <v>0</v>
      </c>
      <c r="CU24" s="223" t="s">
        <v>105</v>
      </c>
      <c r="CW24" s="90"/>
      <c r="CX24" s="91"/>
      <c r="CZ24" s="342" t="s">
        <v>721</v>
      </c>
      <c r="DA24" s="194">
        <f t="shared" si="37"/>
        <v>0</v>
      </c>
      <c r="DB24" s="194" t="s">
        <v>729</v>
      </c>
      <c r="DC24" s="194" t="e">
        <f t="shared" si="16"/>
        <v>#N/A</v>
      </c>
      <c r="DD24" s="194" t="e">
        <f t="shared" si="17"/>
        <v>#N/A</v>
      </c>
      <c r="DE24" s="113" t="e">
        <f t="shared" si="27"/>
        <v>#N/A</v>
      </c>
      <c r="DF24" s="194" t="e">
        <f t="shared" si="18"/>
        <v>#N/A</v>
      </c>
      <c r="DG24" s="194" t="str">
        <f t="shared" si="19"/>
        <v xml:space="preserve"> Cstm  </v>
      </c>
      <c r="DH24" s="194" t="e">
        <f t="shared" si="61"/>
        <v>#N/A</v>
      </c>
      <c r="DI24" s="194" t="b">
        <f t="shared" si="62"/>
        <v>1</v>
      </c>
      <c r="DJ24" s="343" t="str">
        <f t="shared" si="31"/>
        <v/>
      </c>
      <c r="DK24" s="194"/>
      <c r="DL24" s="344" t="str">
        <f>CONCATENATE(DJ3,DJ4,DJ5,DJ6,DJ7,DJ8,DJ9,DJ10,DJ11,DJ12,DJ13,DJ14,DJ15,DJ16,DJ17,DJ18,DJ19,DJ20,DJ21,DJ22,DJ23,DJ24)</f>
        <v/>
      </c>
      <c r="DO24" s="311" t="s">
        <v>644</v>
      </c>
      <c r="DQ24" s="35" t="s">
        <v>131</v>
      </c>
      <c r="DR24" s="332">
        <v>180</v>
      </c>
      <c r="DS24" s="137"/>
      <c r="EH24" s="62" t="s">
        <v>122</v>
      </c>
      <c r="EI24" s="3" t="e">
        <f>+EI11</f>
        <v>#N/A</v>
      </c>
      <c r="EJ24" s="3"/>
      <c r="EK24" s="62" t="s">
        <v>354</v>
      </c>
      <c r="EL24" s="3" t="str">
        <f>IF(BF16=1,"No Reso Head",VLOOKUP(1,BG60:BH60,2,FALSE))</f>
        <v>Clear Ambassador</v>
      </c>
      <c r="EN24" t="s">
        <v>365</v>
      </c>
    </row>
    <row r="25" spans="1:144" ht="14.4" customHeight="1" x14ac:dyDescent="0.3">
      <c r="A25" s="459" t="s">
        <v>291</v>
      </c>
      <c r="B25" s="141"/>
      <c r="C25" s="296" t="s">
        <v>58</v>
      </c>
      <c r="D25" s="297">
        <f t="shared" si="0"/>
        <v>0</v>
      </c>
      <c r="E25" s="345"/>
      <c r="F25" s="66"/>
      <c r="G25" s="283" t="s">
        <v>2099</v>
      </c>
      <c r="H25" s="299"/>
      <c r="I25" s="103"/>
      <c r="J25" s="301" t="s">
        <v>154</v>
      </c>
      <c r="K25" s="200"/>
      <c r="L25" s="200"/>
      <c r="O25" s="309"/>
      <c r="P25" s="312" t="s">
        <v>35</v>
      </c>
      <c r="Q25" s="103"/>
      <c r="R25" s="206"/>
      <c r="S25" s="147"/>
      <c r="V25" s="35"/>
      <c r="W25" s="35"/>
      <c r="X25" s="103"/>
      <c r="Y25" s="103"/>
      <c r="Z25" s="103"/>
      <c r="AA25" s="103"/>
      <c r="AB25" s="103"/>
      <c r="AC25" s="103"/>
      <c r="AD25" s="35"/>
      <c r="AE25" s="39"/>
      <c r="AF25" s="39"/>
      <c r="AG25" s="193" t="str">
        <f t="shared" si="32"/>
        <v/>
      </c>
      <c r="AH25" s="35" t="s">
        <v>14729</v>
      </c>
      <c r="AI25" s="35">
        <f>IF(AND($CL$5&lt;&gt;"",AL25=1,(ISERROR(MATCH(CONCATENATE("L8",".",AH25,".",$CL$5),Legacy!$CI$95:$CI$13469,0))=TRUE)),1,0)</f>
        <v>0</v>
      </c>
      <c r="AJ25" s="39"/>
      <c r="AK25" s="39" t="s">
        <v>183</v>
      </c>
      <c r="AL25" s="346">
        <f t="shared" si="33"/>
        <v>0</v>
      </c>
      <c r="AM25" s="17" t="b">
        <f t="shared" si="34"/>
        <v>0</v>
      </c>
      <c r="AN25" s="17">
        <f t="shared" si="35"/>
        <v>0</v>
      </c>
      <c r="AO25" s="18" t="s">
        <v>316</v>
      </c>
      <c r="AP25" s="315">
        <v>845</v>
      </c>
      <c r="AR25" s="13">
        <f t="shared" si="21"/>
        <v>0</v>
      </c>
      <c r="AS25" s="302" t="str">
        <f t="shared" si="39"/>
        <v>90  Pink Glitter</v>
      </c>
      <c r="AT25" s="374">
        <f>VLOOKUP(CONCATENATE("L8LB",LEFT(AS25,2)),[1]FINISH!$Q$6:$W$1476,7,FALSE)</f>
        <v>0</v>
      </c>
      <c r="AU25" s="374">
        <f>VLOOKUP(CONCATENATE("L8LF",LEFT(AS25,2)),[1]FINISH!$Q$6:$W$1476,7,FALSE)</f>
        <v>0</v>
      </c>
      <c r="AV25" s="374">
        <f>VLOOKUP(CONCATENATE("L8LT",LEFT(AS25,2)),[1]FINISH!$Q$6:$W$1476,7,FALSE)</f>
        <v>0</v>
      </c>
      <c r="AW25" s="374">
        <f>VLOOKUP(CONCATENATE("L8LS",LEFT(AS25,2)),[1]FINISH!$Q$6:$W$1476,7,FALSE)</f>
        <v>0</v>
      </c>
      <c r="AY25" s="191">
        <f t="shared" si="5"/>
        <v>0</v>
      </c>
      <c r="AZ25" s="304" t="str">
        <f t="shared" si="40"/>
        <v>90  Pink Glitter</v>
      </c>
      <c r="BB25" s="317">
        <f t="shared" si="52"/>
        <v>0</v>
      </c>
      <c r="BC25" s="202">
        <f t="shared" si="56"/>
        <v>140</v>
      </c>
      <c r="BD25" s="202">
        <f t="shared" si="57"/>
        <v>0</v>
      </c>
      <c r="BE25" s="103" t="str">
        <f>IF(BB16=1, "CHROME Rocker Single",  "LR2981MT Rocker Single Tom Holder")</f>
        <v>LR2981MT Rocker Single Tom Holder</v>
      </c>
      <c r="BG25" s="332" t="s">
        <v>28</v>
      </c>
      <c r="BJ25" s="13">
        <f t="shared" si="60"/>
        <v>0</v>
      </c>
      <c r="BK25" s="236">
        <f t="shared" si="63"/>
        <v>0</v>
      </c>
      <c r="BL25" s="103" t="s">
        <v>148</v>
      </c>
      <c r="BN25" s="332" t="s">
        <v>496</v>
      </c>
      <c r="BO25" s="305">
        <f t="shared" si="22"/>
        <v>0</v>
      </c>
      <c r="BP25" s="305">
        <f t="shared" si="41"/>
        <v>0</v>
      </c>
      <c r="BQ25" s="305">
        <f t="shared" si="23"/>
        <v>0</v>
      </c>
      <c r="BR25" s="305">
        <f t="shared" si="38"/>
        <v>0</v>
      </c>
      <c r="BS25" s="305"/>
      <c r="BT25" s="292">
        <f t="shared" ref="BT25:BT34" si="64">+$BP$101</f>
        <v>0</v>
      </c>
      <c r="BU25" s="35">
        <f t="shared" ref="BU25:BU34" si="65">+$BK$6</f>
        <v>0</v>
      </c>
      <c r="BV25" s="39">
        <f t="shared" ref="BV25:BV34" si="66">+$BK$40</f>
        <v>0</v>
      </c>
      <c r="BW25" s="39">
        <f t="shared" ref="BW25:BW60" si="67">+$BC$41</f>
        <v>0</v>
      </c>
      <c r="BZ25" s="35">
        <f t="shared" si="12"/>
        <v>0</v>
      </c>
      <c r="CA25" s="39">
        <f t="shared" si="13"/>
        <v>0</v>
      </c>
      <c r="CB25" s="39"/>
      <c r="CC25" s="35">
        <f t="shared" si="25"/>
        <v>0</v>
      </c>
      <c r="CE25" s="35">
        <f>+BJ26</f>
        <v>0</v>
      </c>
      <c r="CF25" s="103" t="s">
        <v>149</v>
      </c>
      <c r="CH25" s="92">
        <f t="shared" si="58"/>
        <v>0</v>
      </c>
      <c r="CI25" s="93" t="s">
        <v>317</v>
      </c>
      <c r="CK25" s="222"/>
      <c r="CL25" s="103"/>
      <c r="CN25" s="90">
        <f>AL35</f>
        <v>0</v>
      </c>
      <c r="CO25" s="93" t="s">
        <v>722</v>
      </c>
      <c r="CQ25" s="90">
        <f>+AL64</f>
        <v>0</v>
      </c>
      <c r="CR25" s="93" t="s">
        <v>345</v>
      </c>
      <c r="CS25" s="39"/>
      <c r="CT25" s="90">
        <f>SUM(CT22:CT24)</f>
        <v>0</v>
      </c>
      <c r="CU25" s="223" t="s">
        <v>440</v>
      </c>
      <c r="CW25" s="90"/>
      <c r="CX25" s="91"/>
      <c r="CZ25" s="18" t="s">
        <v>316</v>
      </c>
      <c r="DA25" s="39">
        <f t="shared" si="37"/>
        <v>0</v>
      </c>
      <c r="DB25" s="39" t="s">
        <v>478</v>
      </c>
      <c r="DC25" s="39" t="e">
        <f t="shared" si="16"/>
        <v>#N/A</v>
      </c>
      <c r="DD25" s="35" t="e">
        <f t="shared" ref="DD25:DD34" si="68">VLOOKUP(1,$BJ$35:$BN$39,5,FALSE)</f>
        <v>#N/A</v>
      </c>
      <c r="DE25" s="35" t="e">
        <f t="shared" si="27"/>
        <v>#N/A</v>
      </c>
      <c r="DF25" s="39" t="e">
        <f t="shared" ref="DF25:DF34" si="69">IF($DD$73=1,"",VLOOKUP(1,$DD$74:$DE$75,2,FALSE))</f>
        <v>#N/A</v>
      </c>
      <c r="DG25" s="39" t="str">
        <f t="shared" si="19"/>
        <v xml:space="preserve"> Cstm  </v>
      </c>
      <c r="DH25" s="39" t="e">
        <f t="shared" si="20"/>
        <v>#N/A</v>
      </c>
      <c r="DI25" s="39" t="b">
        <f t="shared" si="30"/>
        <v>1</v>
      </c>
      <c r="DJ25" s="313" t="str">
        <f t="shared" si="31"/>
        <v/>
      </c>
      <c r="DO25" s="311" t="s">
        <v>15639</v>
      </c>
      <c r="DQ25" s="103" t="s">
        <v>615</v>
      </c>
      <c r="DR25" s="332">
        <v>190</v>
      </c>
      <c r="DS25" s="137"/>
      <c r="EH25" s="62" t="s">
        <v>16</v>
      </c>
      <c r="EI25" s="3" t="e">
        <f>VLOOKUP(1,BJ23:BL29,3,FALSE)</f>
        <v>#N/A</v>
      </c>
      <c r="EJ25" s="3"/>
      <c r="EK25" s="62" t="s">
        <v>33</v>
      </c>
      <c r="EL25" s="3" t="e">
        <f>IF((BJ24+BJ26)*AN73&gt;0,CONCATENATE(EL15," (X2)"),EL15)</f>
        <v>#N/A</v>
      </c>
      <c r="EN25" t="s">
        <v>365</v>
      </c>
    </row>
    <row r="26" spans="1:144" ht="14.4" customHeight="1" x14ac:dyDescent="0.3">
      <c r="A26" s="459"/>
      <c r="B26" s="66"/>
      <c r="C26" s="314" t="s">
        <v>59</v>
      </c>
      <c r="D26" s="298">
        <f t="shared" si="0"/>
        <v>0</v>
      </c>
      <c r="E26" s="345"/>
      <c r="F26" s="66"/>
      <c r="G26" s="283" t="s">
        <v>847</v>
      </c>
      <c r="H26" s="299"/>
      <c r="I26" s="103"/>
      <c r="J26" s="309"/>
      <c r="K26" s="312" t="s">
        <v>155</v>
      </c>
      <c r="L26" s="35"/>
      <c r="M26" s="35"/>
      <c r="O26" s="309"/>
      <c r="P26" s="312" t="s">
        <v>36</v>
      </c>
      <c r="Q26" s="103"/>
      <c r="R26" s="206"/>
      <c r="S26" s="147"/>
      <c r="AD26" s="35"/>
      <c r="AG26" s="130" t="str">
        <f t="shared" si="32"/>
        <v/>
      </c>
      <c r="AH26" s="35" t="s">
        <v>14730</v>
      </c>
      <c r="AI26" s="35">
        <f>IF(AND($CL$5&lt;&gt;"",AL26=1,(ISERROR(MATCH(CONCATENATE("L8",".",AH26,".",$CL$5),Legacy!$CI$95:$CI$13469,0))=TRUE)),1,0)</f>
        <v>0</v>
      </c>
      <c r="AK26" s="35" t="s">
        <v>183</v>
      </c>
      <c r="AL26" s="13">
        <f t="shared" si="33"/>
        <v>0</v>
      </c>
      <c r="AM26" s="17" t="b">
        <f t="shared" si="34"/>
        <v>0</v>
      </c>
      <c r="AN26" s="17">
        <f t="shared" si="35"/>
        <v>0</v>
      </c>
      <c r="AO26" s="103" t="s">
        <v>317</v>
      </c>
      <c r="AP26" s="315">
        <v>845</v>
      </c>
      <c r="AR26" s="13">
        <f t="shared" si="21"/>
        <v>0</v>
      </c>
      <c r="AS26" s="302" t="str">
        <f t="shared" si="39"/>
        <v>27  Red Sparkle</v>
      </c>
      <c r="AT26" s="374">
        <f>VLOOKUP(CONCATENATE("L8LB",LEFT(AS26,2)),[1]FINISH!$Q$6:$W$1476,7,FALSE)</f>
        <v>0</v>
      </c>
      <c r="AU26" s="374">
        <f>VLOOKUP(CONCATENATE("L8LF",LEFT(AS26,2)),[1]FINISH!$Q$6:$W$1476,7,FALSE)</f>
        <v>0</v>
      </c>
      <c r="AV26" s="374">
        <f>VLOOKUP(CONCATENATE("L8LT",LEFT(AS26,2)),[1]FINISH!$Q$6:$W$1476,7,FALSE)</f>
        <v>0</v>
      </c>
      <c r="AW26" s="374">
        <f>VLOOKUP(CONCATENATE("L8LS",LEFT(AS26,2)),[1]FINISH!$Q$6:$W$1476,7,FALSE)</f>
        <v>0</v>
      </c>
      <c r="AY26" s="191">
        <f t="shared" si="5"/>
        <v>0</v>
      </c>
      <c r="AZ26" s="304" t="str">
        <f t="shared" si="40"/>
        <v>27  Red Sparkle</v>
      </c>
      <c r="BB26" s="317">
        <f t="shared" si="52"/>
        <v>0</v>
      </c>
      <c r="BC26" s="202">
        <f t="shared" si="56"/>
        <v>180</v>
      </c>
      <c r="BD26" s="202">
        <f t="shared" si="57"/>
        <v>0</v>
      </c>
      <c r="BE26" s="103" t="str">
        <f>IF(BB16=1, "CHROME Rocker Double", "LR2980MT Rocker Double Tom Holder")</f>
        <v>LR2980MT Rocker Double Tom Holder</v>
      </c>
      <c r="BG26" s="332" t="s">
        <v>8</v>
      </c>
      <c r="BJ26" s="13">
        <f t="shared" si="60"/>
        <v>0</v>
      </c>
      <c r="BK26" s="236">
        <f t="shared" si="63"/>
        <v>0</v>
      </c>
      <c r="BL26" s="103" t="s">
        <v>149</v>
      </c>
      <c r="BN26" s="332" t="s">
        <v>593</v>
      </c>
      <c r="BO26" s="305">
        <f t="shared" si="22"/>
        <v>0</v>
      </c>
      <c r="BP26" s="305">
        <f t="shared" si="41"/>
        <v>0</v>
      </c>
      <c r="BQ26" s="305">
        <f t="shared" si="23"/>
        <v>0</v>
      </c>
      <c r="BR26" s="305">
        <f t="shared" si="38"/>
        <v>0</v>
      </c>
      <c r="BS26" s="305"/>
      <c r="BT26" s="292">
        <f t="shared" si="64"/>
        <v>0</v>
      </c>
      <c r="BU26" s="35">
        <f t="shared" si="65"/>
        <v>0</v>
      </c>
      <c r="BV26" s="39">
        <f t="shared" si="66"/>
        <v>0</v>
      </c>
      <c r="BW26" s="39">
        <f t="shared" si="67"/>
        <v>0</v>
      </c>
      <c r="BZ26" s="35">
        <f t="shared" si="12"/>
        <v>0</v>
      </c>
      <c r="CA26" s="39">
        <f t="shared" si="13"/>
        <v>0</v>
      </c>
      <c r="CB26" s="39"/>
      <c r="CC26" s="35">
        <f t="shared" si="25"/>
        <v>0</v>
      </c>
      <c r="CE26" s="35">
        <f>+BJ27</f>
        <v>0</v>
      </c>
      <c r="CF26" s="103" t="s">
        <v>150</v>
      </c>
      <c r="CH26" s="92">
        <f t="shared" si="58"/>
        <v>0</v>
      </c>
      <c r="CI26" s="93" t="s">
        <v>318</v>
      </c>
      <c r="CK26" s="222"/>
      <c r="CL26" s="103"/>
      <c r="CN26" s="90">
        <f>+AL37</f>
        <v>0</v>
      </c>
      <c r="CO26" s="93" t="s">
        <v>327</v>
      </c>
      <c r="CQ26" s="90">
        <f>SUM(CQ24:CQ25)</f>
        <v>0</v>
      </c>
      <c r="CR26" s="93" t="s">
        <v>431</v>
      </c>
      <c r="CS26" s="39"/>
      <c r="CT26" s="90"/>
      <c r="CU26" s="223"/>
      <c r="CW26" s="90"/>
      <c r="CX26" s="91"/>
      <c r="CZ26" s="103" t="s">
        <v>317</v>
      </c>
      <c r="DA26" s="35">
        <f t="shared" si="37"/>
        <v>0</v>
      </c>
      <c r="DB26" s="39" t="s">
        <v>479</v>
      </c>
      <c r="DC26" s="35" t="e">
        <f t="shared" si="16"/>
        <v>#N/A</v>
      </c>
      <c r="DD26" s="35" t="e">
        <f t="shared" si="68"/>
        <v>#N/A</v>
      </c>
      <c r="DE26" s="35" t="e">
        <f t="shared" si="27"/>
        <v>#N/A</v>
      </c>
      <c r="DF26" s="35" t="e">
        <f t="shared" si="69"/>
        <v>#N/A</v>
      </c>
      <c r="DG26" s="35" t="str">
        <f t="shared" si="19"/>
        <v xml:space="preserve"> Cstm  </v>
      </c>
      <c r="DH26" s="35" t="e">
        <f t="shared" si="20"/>
        <v>#N/A</v>
      </c>
      <c r="DI26" s="35" t="b">
        <f t="shared" si="30"/>
        <v>1</v>
      </c>
      <c r="DJ26" s="313" t="str">
        <f t="shared" si="31"/>
        <v/>
      </c>
      <c r="DO26" s="311" t="s">
        <v>15638</v>
      </c>
      <c r="DQ26" s="35" t="s">
        <v>15638</v>
      </c>
      <c r="DR26" s="332">
        <v>50</v>
      </c>
      <c r="EI26" s="3"/>
      <c r="EJ26" s="3"/>
      <c r="EK26" s="3"/>
      <c r="EL26" s="3"/>
      <c r="EN26" t="s">
        <v>365</v>
      </c>
    </row>
    <row r="27" spans="1:144" ht="14.4" customHeight="1" x14ac:dyDescent="0.3">
      <c r="A27" s="459"/>
      <c r="B27" s="66"/>
      <c r="C27" s="307" t="s">
        <v>60</v>
      </c>
      <c r="D27" s="298">
        <f t="shared" si="0"/>
        <v>0</v>
      </c>
      <c r="E27" s="345"/>
      <c r="F27" s="66"/>
      <c r="G27" s="283" t="s">
        <v>848</v>
      </c>
      <c r="H27" s="299"/>
      <c r="I27" s="103"/>
      <c r="J27" s="309"/>
      <c r="K27" s="151" t="s">
        <v>156</v>
      </c>
      <c r="L27" s="35"/>
      <c r="M27" s="35"/>
      <c r="O27" s="309"/>
      <c r="P27" s="312" t="s">
        <v>37</v>
      </c>
      <c r="Q27" s="103"/>
      <c r="R27" s="103"/>
      <c r="S27" s="103"/>
      <c r="AD27" s="103"/>
      <c r="AG27" s="130" t="str">
        <f t="shared" si="32"/>
        <v/>
      </c>
      <c r="AH27" s="35" t="s">
        <v>14731</v>
      </c>
      <c r="AI27" s="35">
        <f>IF(AND($CL$5&lt;&gt;"",AL27=1,(ISERROR(MATCH(CONCATENATE("L8",".",AH27,".",$CL$5),Legacy!$CI$95:$CI$13469,0))=TRUE)),1,0)</f>
        <v>0</v>
      </c>
      <c r="AK27" s="35" t="s">
        <v>183</v>
      </c>
      <c r="AL27" s="13">
        <f t="shared" si="33"/>
        <v>0</v>
      </c>
      <c r="AM27" s="17" t="b">
        <f t="shared" si="34"/>
        <v>0</v>
      </c>
      <c r="AN27" s="17">
        <f t="shared" si="35"/>
        <v>0</v>
      </c>
      <c r="AO27" s="103" t="s">
        <v>318</v>
      </c>
      <c r="AP27" s="315">
        <v>845</v>
      </c>
      <c r="AR27" s="13">
        <f t="shared" si="21"/>
        <v>0</v>
      </c>
      <c r="AS27" s="302" t="str">
        <f t="shared" si="39"/>
        <v>61  Red Swirl</v>
      </c>
      <c r="AT27" s="374">
        <f>VLOOKUP(CONCATENATE("L8LB",LEFT(AS27,2)),[1]FINISH!$Q$6:$W$1476,7,FALSE)</f>
        <v>0</v>
      </c>
      <c r="AU27" s="374">
        <f>VLOOKUP(CONCATENATE("L8LF",LEFT(AS27,2)),[1]FINISH!$Q$6:$W$1476,7,FALSE)</f>
        <v>0</v>
      </c>
      <c r="AV27" s="374">
        <f>VLOOKUP(CONCATENATE("L8LT",LEFT(AS27,2)),[1]FINISH!$Q$6:$W$1476,7,FALSE)</f>
        <v>0</v>
      </c>
      <c r="AW27" s="374">
        <f>VLOOKUP(CONCATENATE("L8LS",LEFT(AS27,2)),[1]FINISH!$Q$6:$W$1476,7,FALSE)</f>
        <v>0</v>
      </c>
      <c r="AY27" s="191">
        <f t="shared" si="5"/>
        <v>0</v>
      </c>
      <c r="AZ27" s="304" t="str">
        <f t="shared" si="40"/>
        <v>61  Red Swirl</v>
      </c>
      <c r="BB27" s="317">
        <f t="shared" si="52"/>
        <v>0</v>
      </c>
      <c r="BC27" s="202">
        <f t="shared" si="56"/>
        <v>190</v>
      </c>
      <c r="BD27" s="202">
        <f t="shared" si="57"/>
        <v>0</v>
      </c>
      <c r="BE27" s="103" t="str">
        <f>IF(BB16=1, "CHROME Atlas Arch", "LAC2983MT Atlas Arch Single")</f>
        <v>LAC2983MT Atlas Arch Single</v>
      </c>
      <c r="BG27" s="332" t="s">
        <v>618</v>
      </c>
      <c r="BJ27" s="13">
        <f t="shared" si="60"/>
        <v>0</v>
      </c>
      <c r="BK27" s="236">
        <f t="shared" si="63"/>
        <v>0</v>
      </c>
      <c r="BL27" s="103" t="s">
        <v>150</v>
      </c>
      <c r="BN27" s="332" t="s">
        <v>496</v>
      </c>
      <c r="BO27" s="305">
        <f t="shared" si="22"/>
        <v>0</v>
      </c>
      <c r="BP27" s="305">
        <f t="shared" si="41"/>
        <v>0</v>
      </c>
      <c r="BQ27" s="305">
        <f t="shared" si="23"/>
        <v>0</v>
      </c>
      <c r="BR27" s="305">
        <f t="shared" si="38"/>
        <v>0</v>
      </c>
      <c r="BS27" s="305"/>
      <c r="BT27" s="292">
        <f t="shared" si="64"/>
        <v>0</v>
      </c>
      <c r="BU27" s="35">
        <f t="shared" si="65"/>
        <v>0</v>
      </c>
      <c r="BV27" s="39">
        <f t="shared" si="66"/>
        <v>0</v>
      </c>
      <c r="BW27" s="39">
        <f t="shared" si="67"/>
        <v>0</v>
      </c>
      <c r="BZ27" s="35">
        <f t="shared" si="12"/>
        <v>0</v>
      </c>
      <c r="CA27" s="39">
        <f t="shared" si="13"/>
        <v>0</v>
      </c>
      <c r="CB27" s="39"/>
      <c r="CC27" s="35">
        <f t="shared" si="25"/>
        <v>0</v>
      </c>
      <c r="CE27" s="35">
        <f>+BJ28+BJ29+BJ30</f>
        <v>0</v>
      </c>
      <c r="CF27" s="103" t="s">
        <v>2069</v>
      </c>
      <c r="CH27" s="92">
        <f t="shared" si="58"/>
        <v>0</v>
      </c>
      <c r="CI27" s="93" t="s">
        <v>341</v>
      </c>
      <c r="CK27" s="222"/>
      <c r="CL27" s="103"/>
      <c r="CN27" s="90">
        <f>+AL39+AL40</f>
        <v>0</v>
      </c>
      <c r="CO27" s="93" t="s">
        <v>754</v>
      </c>
      <c r="CQ27" s="90"/>
      <c r="CR27" s="93"/>
      <c r="CS27" s="39"/>
      <c r="CT27" s="90">
        <f>+CT25*CT20</f>
        <v>0</v>
      </c>
      <c r="CU27" s="223" t="s">
        <v>406</v>
      </c>
      <c r="CW27" s="90"/>
      <c r="CX27" s="91"/>
      <c r="CZ27" s="103" t="s">
        <v>318</v>
      </c>
      <c r="DA27" s="35">
        <f t="shared" si="37"/>
        <v>0</v>
      </c>
      <c r="DB27" s="39" t="s">
        <v>480</v>
      </c>
      <c r="DC27" s="35" t="e">
        <f t="shared" si="16"/>
        <v>#N/A</v>
      </c>
      <c r="DD27" s="35" t="e">
        <f t="shared" si="68"/>
        <v>#N/A</v>
      </c>
      <c r="DE27" s="35" t="e">
        <f t="shared" si="27"/>
        <v>#N/A</v>
      </c>
      <c r="DF27" s="35" t="e">
        <f t="shared" si="69"/>
        <v>#N/A</v>
      </c>
      <c r="DG27" s="35" t="str">
        <f t="shared" si="19"/>
        <v xml:space="preserve"> Cstm  </v>
      </c>
      <c r="DH27" s="35" t="e">
        <f t="shared" si="20"/>
        <v>#N/A</v>
      </c>
      <c r="DI27" s="35" t="b">
        <f t="shared" si="30"/>
        <v>1</v>
      </c>
      <c r="DJ27" s="313" t="str">
        <f t="shared" si="31"/>
        <v/>
      </c>
      <c r="DO27" s="311" t="s">
        <v>15640</v>
      </c>
      <c r="DQ27" s="103" t="s">
        <v>616</v>
      </c>
      <c r="DR27" s="332">
        <v>160</v>
      </c>
      <c r="DS27" s="137"/>
      <c r="EH27" s="53" t="str">
        <f>IF(AN72=1,"Floor Tom",CONCATENATE(AN72," Floor Toms Chosen"))</f>
        <v>0 Floor Toms Chosen</v>
      </c>
      <c r="EI27" s="125" t="s">
        <v>589</v>
      </c>
      <c r="EJ27" s="3"/>
      <c r="EK27" s="3"/>
      <c r="EL27" s="3"/>
      <c r="EN27" t="s">
        <v>365</v>
      </c>
    </row>
    <row r="28" spans="1:144" ht="14.4" customHeight="1" x14ac:dyDescent="0.3">
      <c r="A28" s="459"/>
      <c r="B28" s="66"/>
      <c r="C28" s="307" t="s">
        <v>61</v>
      </c>
      <c r="D28" s="298">
        <f t="shared" si="0"/>
        <v>0</v>
      </c>
      <c r="E28" s="298"/>
      <c r="F28" s="66"/>
      <c r="G28" s="440" t="s">
        <v>849</v>
      </c>
      <c r="H28" s="299"/>
      <c r="I28" s="103"/>
      <c r="J28" s="309"/>
      <c r="K28" s="312" t="s">
        <v>157</v>
      </c>
      <c r="L28" s="35"/>
      <c r="M28" s="35"/>
      <c r="O28" s="309"/>
      <c r="P28" s="312" t="s">
        <v>38</v>
      </c>
      <c r="Q28" s="103"/>
      <c r="R28" s="103"/>
      <c r="S28" s="103"/>
      <c r="AD28" s="103"/>
      <c r="AG28" s="130" t="str">
        <f t="shared" si="32"/>
        <v/>
      </c>
      <c r="AH28" s="35" t="s">
        <v>14732</v>
      </c>
      <c r="AI28" s="35">
        <f>IF(AND($CL$5&lt;&gt;"",AL28=1,(ISERROR(MATCH(CONCATENATE("L8",".",AH28,".",$CL$5),Legacy!$CI$95:$CI$13469,0))=TRUE)),1,0)</f>
        <v>0</v>
      </c>
      <c r="AK28" s="35" t="s">
        <v>183</v>
      </c>
      <c r="AL28" s="13">
        <f t="shared" si="33"/>
        <v>0</v>
      </c>
      <c r="AM28" s="17" t="b">
        <f t="shared" si="34"/>
        <v>0</v>
      </c>
      <c r="AN28" s="17">
        <f t="shared" si="35"/>
        <v>0</v>
      </c>
      <c r="AO28" s="103" t="s">
        <v>319</v>
      </c>
      <c r="AP28" s="315">
        <v>876</v>
      </c>
      <c r="AR28" s="13">
        <f t="shared" si="21"/>
        <v>0</v>
      </c>
      <c r="AS28" s="302" t="str">
        <f t="shared" si="39"/>
        <v>81  Ruby Strata</v>
      </c>
      <c r="AT28" s="374">
        <f>VLOOKUP(CONCATENATE("L8LB",LEFT(AS28,2)),[1]FINISH!$Q$6:$W$1476,7,FALSE)</f>
        <v>0</v>
      </c>
      <c r="AU28" s="374">
        <f>VLOOKUP(CONCATENATE("L8LF",LEFT(AS28,2)),[1]FINISH!$Q$6:$W$1476,7,FALSE)</f>
        <v>0</v>
      </c>
      <c r="AV28" s="374">
        <f>VLOOKUP(CONCATENATE("L8LT",LEFT(AS28,2)),[1]FINISH!$Q$6:$W$1476,7,FALSE)</f>
        <v>0</v>
      </c>
      <c r="AW28" s="374">
        <f>VLOOKUP(CONCATENATE("L8LS",LEFT(AS28,2)),[1]FINISH!$Q$6:$W$1476,7,FALSE)</f>
        <v>0</v>
      </c>
      <c r="AY28" s="191">
        <f t="shared" si="5"/>
        <v>0</v>
      </c>
      <c r="AZ28" s="304" t="str">
        <f t="shared" si="40"/>
        <v>81  Ruby Strata</v>
      </c>
      <c r="BB28" s="317">
        <f t="shared" si="52"/>
        <v>0</v>
      </c>
      <c r="BC28" s="202">
        <f>DR26</f>
        <v>50</v>
      </c>
      <c r="BD28" s="202">
        <f t="shared" si="57"/>
        <v>0</v>
      </c>
      <c r="BE28" s="103" t="str">
        <f>IF(BB16=1, "CHROME Atlas Bracket", "PM0062MT Atlas Bracket")</f>
        <v>PM0062MT Atlas Bracket</v>
      </c>
      <c r="BG28" s="332" t="s">
        <v>502</v>
      </c>
      <c r="BJ28" s="13">
        <f t="shared" si="60"/>
        <v>0</v>
      </c>
      <c r="BK28" s="236">
        <f t="shared" si="63"/>
        <v>0</v>
      </c>
      <c r="BL28" s="103" t="s">
        <v>298</v>
      </c>
      <c r="BN28" s="332" t="s">
        <v>594</v>
      </c>
      <c r="BO28" s="305">
        <f t="shared" si="22"/>
        <v>0</v>
      </c>
      <c r="BP28" s="305">
        <f t="shared" si="41"/>
        <v>0</v>
      </c>
      <c r="BQ28" s="305">
        <f t="shared" si="23"/>
        <v>0</v>
      </c>
      <c r="BR28" s="305">
        <f t="shared" si="38"/>
        <v>0</v>
      </c>
      <c r="BS28" s="305"/>
      <c r="BT28" s="292">
        <f t="shared" si="64"/>
        <v>0</v>
      </c>
      <c r="BU28" s="35">
        <f t="shared" si="65"/>
        <v>0</v>
      </c>
      <c r="BV28" s="39">
        <f t="shared" si="66"/>
        <v>0</v>
      </c>
      <c r="BW28" s="39">
        <f t="shared" si="67"/>
        <v>0</v>
      </c>
      <c r="BZ28" s="35">
        <f t="shared" si="12"/>
        <v>0</v>
      </c>
      <c r="CA28" s="39">
        <f t="shared" si="13"/>
        <v>0</v>
      </c>
      <c r="CB28" s="39"/>
      <c r="CC28" s="35">
        <f t="shared" si="25"/>
        <v>0</v>
      </c>
      <c r="CE28" s="35">
        <f>SUM(CE25:CE27)</f>
        <v>0</v>
      </c>
      <c r="CF28" s="103" t="s">
        <v>2068</v>
      </c>
      <c r="CH28" s="92">
        <f t="shared" si="58"/>
        <v>0</v>
      </c>
      <c r="CI28" s="93" t="s">
        <v>319</v>
      </c>
      <c r="CK28" s="222"/>
      <c r="CL28" s="103"/>
      <c r="CN28" s="90">
        <f>SUM(CN25:CN27)</f>
        <v>0</v>
      </c>
      <c r="CO28" s="93" t="s">
        <v>411</v>
      </c>
      <c r="CQ28" s="90">
        <f>+CQ26*CQ23</f>
        <v>0</v>
      </c>
      <c r="CR28" s="93" t="s">
        <v>406</v>
      </c>
      <c r="CS28" s="39"/>
      <c r="CT28" s="90"/>
      <c r="CU28" s="223"/>
      <c r="CW28" s="90"/>
      <c r="CX28" s="91"/>
      <c r="CZ28" s="103" t="s">
        <v>319</v>
      </c>
      <c r="DA28" s="35">
        <f t="shared" si="37"/>
        <v>0</v>
      </c>
      <c r="DB28" s="39" t="s">
        <v>481</v>
      </c>
      <c r="DC28" s="35" t="e">
        <f t="shared" si="16"/>
        <v>#N/A</v>
      </c>
      <c r="DD28" s="35" t="e">
        <f t="shared" si="68"/>
        <v>#N/A</v>
      </c>
      <c r="DE28" s="35" t="e">
        <f t="shared" si="27"/>
        <v>#N/A</v>
      </c>
      <c r="DF28" s="35" t="e">
        <f t="shared" si="69"/>
        <v>#N/A</v>
      </c>
      <c r="DG28" s="35" t="str">
        <f t="shared" si="19"/>
        <v xml:space="preserve"> Cstm  </v>
      </c>
      <c r="DH28" s="35" t="e">
        <f t="shared" si="20"/>
        <v>#N/A</v>
      </c>
      <c r="DI28" s="35" t="b">
        <f t="shared" si="30"/>
        <v>1</v>
      </c>
      <c r="DJ28" s="313" t="str">
        <f t="shared" si="31"/>
        <v/>
      </c>
      <c r="DO28" s="311" t="s">
        <v>15641</v>
      </c>
      <c r="DQ28" s="103" t="s">
        <v>617</v>
      </c>
      <c r="DR28" s="332">
        <v>130</v>
      </c>
      <c r="DS28" s="137"/>
      <c r="EH28" s="458" t="str">
        <f>+DL34</f>
        <v/>
      </c>
      <c r="EI28" s="458"/>
      <c r="EJ28" s="458"/>
      <c r="EK28" s="458"/>
      <c r="EL28" s="458"/>
      <c r="EN28" t="s">
        <v>365</v>
      </c>
    </row>
    <row r="29" spans="1:144" ht="14.4" customHeight="1" x14ac:dyDescent="0.3">
      <c r="A29" s="459"/>
      <c r="B29" s="66"/>
      <c r="C29" s="307" t="s">
        <v>62</v>
      </c>
      <c r="D29" s="298">
        <f t="shared" si="0"/>
        <v>0</v>
      </c>
      <c r="E29" s="298"/>
      <c r="F29" s="66"/>
      <c r="G29" s="440" t="s">
        <v>888</v>
      </c>
      <c r="H29" s="299"/>
      <c r="I29" s="103"/>
      <c r="J29" s="309"/>
      <c r="K29" s="312" t="s">
        <v>296</v>
      </c>
      <c r="L29" s="35"/>
      <c r="M29" s="35"/>
      <c r="O29" s="103"/>
      <c r="P29" s="103"/>
      <c r="Q29" s="103"/>
      <c r="R29" s="103"/>
      <c r="S29" s="103"/>
      <c r="AD29" s="103"/>
      <c r="AE29" s="103"/>
      <c r="AF29" s="103"/>
      <c r="AG29" s="130" t="str">
        <f t="shared" si="32"/>
        <v/>
      </c>
      <c r="AH29" s="35" t="s">
        <v>14733</v>
      </c>
      <c r="AI29" s="35">
        <f>IF(AND($CL$5&lt;&gt;"",AL29=1,(ISERROR(MATCH(CONCATENATE("L8",".",AH29,".",$CL$5),Legacy!$CI$95:$CI$13469,0))=TRUE)),1,0)</f>
        <v>0</v>
      </c>
      <c r="AK29" s="35" t="s">
        <v>183</v>
      </c>
      <c r="AL29" s="13">
        <f t="shared" si="33"/>
        <v>0</v>
      </c>
      <c r="AM29" s="17" t="b">
        <f t="shared" si="34"/>
        <v>0</v>
      </c>
      <c r="AN29" s="17">
        <f t="shared" si="35"/>
        <v>0</v>
      </c>
      <c r="AO29" s="103" t="s">
        <v>320</v>
      </c>
      <c r="AP29" s="315">
        <v>876</v>
      </c>
      <c r="AR29" s="13">
        <f t="shared" si="21"/>
        <v>0</v>
      </c>
      <c r="AS29" s="302" t="str">
        <f t="shared" si="39"/>
        <v>SO  Salmon Pearl</v>
      </c>
      <c r="AT29" s="374">
        <f>VLOOKUP(CONCATENATE("L8LB",LEFT(AS29,2)),[1]FINISH!$Q$6:$W$1476,7,FALSE)</f>
        <v>0</v>
      </c>
      <c r="AU29" s="374">
        <f>VLOOKUP(CONCATENATE("L8LF",LEFT(AS29,2)),[1]FINISH!$Q$6:$W$1476,7,FALSE)</f>
        <v>0</v>
      </c>
      <c r="AV29" s="374">
        <f>VLOOKUP(CONCATENATE("L8LT",LEFT(AS29,2)),[1]FINISH!$Q$6:$W$1476,7,FALSE)</f>
        <v>0</v>
      </c>
      <c r="AW29" s="374">
        <f>VLOOKUP(CONCATENATE("L8LS",LEFT(AS29,2)),[1]FINISH!$Q$6:$W$1476,7,FALSE)</f>
        <v>0</v>
      </c>
      <c r="AY29" s="191">
        <f t="shared" si="5"/>
        <v>0</v>
      </c>
      <c r="AZ29" s="304" t="str">
        <f t="shared" si="40"/>
        <v>SO  Salmon Pearl</v>
      </c>
      <c r="BB29" s="317">
        <f>IF(O13="",0,1)</f>
        <v>0</v>
      </c>
      <c r="BC29" s="202">
        <f t="shared" si="56"/>
        <v>160</v>
      </c>
      <c r="BD29" s="202">
        <f>+BB29*BC29</f>
        <v>0</v>
      </c>
      <c r="BE29" s="103" t="str">
        <f>IF(BB16=1, "CHROME Atlas Double", "LAP2984MT Atlas Double")</f>
        <v>LAP2984MT Atlas Double</v>
      </c>
      <c r="BG29" s="332" t="s">
        <v>619</v>
      </c>
      <c r="BJ29" s="13">
        <f t="shared" si="60"/>
        <v>0</v>
      </c>
      <c r="BK29" s="236">
        <f t="shared" si="63"/>
        <v>0</v>
      </c>
      <c r="BL29" s="103" t="s">
        <v>2067</v>
      </c>
      <c r="BN29" s="332" t="s">
        <v>899</v>
      </c>
      <c r="BO29" s="305">
        <f t="shared" si="22"/>
        <v>0</v>
      </c>
      <c r="BP29" s="305">
        <f t="shared" si="41"/>
        <v>0</v>
      </c>
      <c r="BQ29" s="305">
        <f t="shared" si="23"/>
        <v>0</v>
      </c>
      <c r="BR29" s="305">
        <f t="shared" si="38"/>
        <v>0</v>
      </c>
      <c r="BS29" s="305"/>
      <c r="BT29" s="292">
        <f t="shared" si="64"/>
        <v>0</v>
      </c>
      <c r="BU29" s="35">
        <f t="shared" si="65"/>
        <v>0</v>
      </c>
      <c r="BV29" s="39">
        <f t="shared" si="66"/>
        <v>0</v>
      </c>
      <c r="BW29" s="39">
        <f t="shared" si="67"/>
        <v>0</v>
      </c>
      <c r="BZ29" s="35">
        <f t="shared" si="12"/>
        <v>0</v>
      </c>
      <c r="CA29" s="39">
        <f t="shared" si="13"/>
        <v>0</v>
      </c>
      <c r="CB29" s="39"/>
      <c r="CC29" s="35">
        <f t="shared" si="25"/>
        <v>0</v>
      </c>
      <c r="CE29" s="35">
        <f>IF(CE28*CE23&gt;0,1,0)</f>
        <v>0</v>
      </c>
      <c r="CF29" s="103" t="s">
        <v>401</v>
      </c>
      <c r="CH29" s="92">
        <f t="shared" si="58"/>
        <v>0</v>
      </c>
      <c r="CI29" s="93" t="s">
        <v>320</v>
      </c>
      <c r="CK29" s="222"/>
      <c r="CL29" s="227"/>
      <c r="CN29" s="90">
        <f>+CN28*CN24</f>
        <v>0</v>
      </c>
      <c r="CO29" s="93" t="s">
        <v>406</v>
      </c>
      <c r="CQ29" s="90"/>
      <c r="CR29" s="93"/>
      <c r="CS29" s="39"/>
      <c r="CT29" s="90"/>
      <c r="CU29" s="330" t="s">
        <v>442</v>
      </c>
      <c r="CW29" s="90"/>
      <c r="CX29" s="91"/>
      <c r="CZ29" s="103" t="s">
        <v>320</v>
      </c>
      <c r="DA29" s="35">
        <f t="shared" si="37"/>
        <v>0</v>
      </c>
      <c r="DB29" s="39" t="s">
        <v>482</v>
      </c>
      <c r="DC29" s="35" t="e">
        <f t="shared" si="16"/>
        <v>#N/A</v>
      </c>
      <c r="DD29" s="35" t="e">
        <f t="shared" si="68"/>
        <v>#N/A</v>
      </c>
      <c r="DE29" s="35" t="e">
        <f t="shared" si="27"/>
        <v>#N/A</v>
      </c>
      <c r="DF29" s="35" t="e">
        <f t="shared" si="69"/>
        <v>#N/A</v>
      </c>
      <c r="DG29" s="35" t="str">
        <f t="shared" si="19"/>
        <v xml:space="preserve"> Cstm  </v>
      </c>
      <c r="DH29" s="35" t="e">
        <f t="shared" si="20"/>
        <v>#N/A</v>
      </c>
      <c r="DI29" s="35" t="b">
        <f t="shared" si="30"/>
        <v>1</v>
      </c>
      <c r="DJ29" s="313" t="str">
        <f t="shared" si="31"/>
        <v/>
      </c>
      <c r="DO29" s="311" t="s">
        <v>15642</v>
      </c>
      <c r="DQ29" s="35" t="s">
        <v>132</v>
      </c>
      <c r="DR29" s="332">
        <v>160</v>
      </c>
      <c r="DS29" s="137"/>
      <c r="EH29" s="62" t="s">
        <v>0</v>
      </c>
      <c r="EI29" s="3" t="s">
        <v>454</v>
      </c>
      <c r="EJ29" s="3"/>
      <c r="EK29" s="10" t="s">
        <v>584</v>
      </c>
      <c r="EL29" s="124">
        <f>SUM(D25:D34)</f>
        <v>0</v>
      </c>
      <c r="EN29" t="s">
        <v>365</v>
      </c>
    </row>
    <row r="30" spans="1:144" ht="14.4" customHeight="1" x14ac:dyDescent="0.3">
      <c r="A30" s="459"/>
      <c r="B30" s="66"/>
      <c r="C30" s="314" t="s">
        <v>595</v>
      </c>
      <c r="D30" s="298">
        <f t="shared" si="0"/>
        <v>0</v>
      </c>
      <c r="E30" s="298"/>
      <c r="F30" s="66"/>
      <c r="G30" s="440" t="s">
        <v>2101</v>
      </c>
      <c r="H30" s="299"/>
      <c r="I30" s="103"/>
      <c r="J30" s="309"/>
      <c r="K30" s="312" t="s">
        <v>896</v>
      </c>
      <c r="L30" s="35"/>
      <c r="M30" s="35"/>
      <c r="U30" s="292"/>
      <c r="AD30" s="103"/>
      <c r="AE30" s="103"/>
      <c r="AF30" s="103"/>
      <c r="AG30" s="130" t="str">
        <f t="shared" si="32"/>
        <v/>
      </c>
      <c r="AH30" s="35" t="s">
        <v>14734</v>
      </c>
      <c r="AI30" s="35">
        <f>IF(AND($CL$5&lt;&gt;"",AL30=1,(ISERROR(MATCH(CONCATENATE("L8",".",AH30,".",$CL$5),Legacy!$CI$95:$CI$13469,0))=TRUE)),1,0)</f>
        <v>0</v>
      </c>
      <c r="AK30" s="35" t="s">
        <v>183</v>
      </c>
      <c r="AL30" s="13">
        <f t="shared" si="33"/>
        <v>0</v>
      </c>
      <c r="AM30" s="17" t="b">
        <f t="shared" si="34"/>
        <v>0</v>
      </c>
      <c r="AN30" s="17">
        <f t="shared" si="35"/>
        <v>0</v>
      </c>
      <c r="AO30" s="103" t="s">
        <v>321</v>
      </c>
      <c r="AP30" s="315">
        <v>876</v>
      </c>
      <c r="AR30" s="13">
        <f t="shared" si="21"/>
        <v>0</v>
      </c>
      <c r="AS30" s="302" t="str">
        <f t="shared" si="39"/>
        <v>SP  ShamPayne Sparkle</v>
      </c>
      <c r="AT30" s="374">
        <f>VLOOKUP(CONCATENATE("L8LB",LEFT(AS30,2)),[1]FINISH!$Q$6:$W$1476,7,FALSE)</f>
        <v>0</v>
      </c>
      <c r="AU30" s="374">
        <f>VLOOKUP(CONCATENATE("L8LF",LEFT(AS30,2)),[1]FINISH!$Q$6:$W$1476,7,FALSE)</f>
        <v>0</v>
      </c>
      <c r="AV30" s="374">
        <f>VLOOKUP(CONCATENATE("L8LT",LEFT(AS30,2)),[1]FINISH!$Q$6:$W$1476,7,FALSE)</f>
        <v>0</v>
      </c>
      <c r="AW30" s="374">
        <f>VLOOKUP(CONCATENATE("L8LS",LEFT(AS30,2)),[1]FINISH!$Q$6:$W$1476,7,FALSE)</f>
        <v>0</v>
      </c>
      <c r="AY30" s="191">
        <f t="shared" si="5"/>
        <v>0</v>
      </c>
      <c r="AZ30" s="304" t="str">
        <f t="shared" si="40"/>
        <v>SP  ShamPayne Sparkle</v>
      </c>
      <c r="BB30" s="317">
        <f>IF(O14="",0,1)</f>
        <v>0</v>
      </c>
      <c r="BC30" s="202">
        <f t="shared" si="56"/>
        <v>130</v>
      </c>
      <c r="BD30" s="202">
        <f>+BB30*BC30</f>
        <v>0</v>
      </c>
      <c r="BE30" s="103" t="str">
        <f>IF(BB16=1, "CHROME Atlas Single",  "LAP2985MT Atlas Single")</f>
        <v>LAP2985MT Atlas Single</v>
      </c>
      <c r="BG30" s="332" t="s">
        <v>620</v>
      </c>
      <c r="BJ30" s="13">
        <f t="shared" si="60"/>
        <v>0</v>
      </c>
      <c r="BK30" s="236">
        <f t="shared" si="63"/>
        <v>0</v>
      </c>
      <c r="BL30" s="103" t="s">
        <v>15676</v>
      </c>
      <c r="BN30" s="332" t="s">
        <v>496</v>
      </c>
      <c r="BO30" s="305">
        <f t="shared" si="22"/>
        <v>0</v>
      </c>
      <c r="BP30" s="305">
        <f t="shared" si="41"/>
        <v>0</v>
      </c>
      <c r="BQ30" s="305">
        <f t="shared" si="23"/>
        <v>0</v>
      </c>
      <c r="BR30" s="305">
        <f t="shared" si="38"/>
        <v>0</v>
      </c>
      <c r="BS30" s="305"/>
      <c r="BT30" s="292">
        <f t="shared" si="64"/>
        <v>0</v>
      </c>
      <c r="BU30" s="35">
        <f t="shared" si="65"/>
        <v>0</v>
      </c>
      <c r="BV30" s="39">
        <f t="shared" si="66"/>
        <v>0</v>
      </c>
      <c r="BW30" s="39">
        <f t="shared" si="67"/>
        <v>0</v>
      </c>
      <c r="BZ30" s="35">
        <f t="shared" si="12"/>
        <v>0</v>
      </c>
      <c r="CA30" s="39">
        <f t="shared" si="13"/>
        <v>0</v>
      </c>
      <c r="CB30" s="39"/>
      <c r="CC30" s="35">
        <f t="shared" si="25"/>
        <v>0</v>
      </c>
      <c r="CF30" s="103"/>
      <c r="CH30" s="92">
        <f t="shared" si="58"/>
        <v>0</v>
      </c>
      <c r="CI30" s="93" t="s">
        <v>322</v>
      </c>
      <c r="CK30" s="222"/>
      <c r="CL30" s="227"/>
      <c r="CN30" s="90"/>
      <c r="CO30" s="91"/>
      <c r="CQ30" s="90"/>
      <c r="CR30" s="93"/>
      <c r="CS30" s="39"/>
      <c r="CT30" s="90"/>
      <c r="CU30" s="91" t="s">
        <v>2081</v>
      </c>
      <c r="CW30" s="90"/>
      <c r="CX30" s="91"/>
      <c r="CZ30" s="103" t="s">
        <v>321</v>
      </c>
      <c r="DA30" s="35">
        <f t="shared" si="37"/>
        <v>0</v>
      </c>
      <c r="DB30" s="39" t="s">
        <v>483</v>
      </c>
      <c r="DC30" s="35" t="e">
        <f t="shared" si="16"/>
        <v>#N/A</v>
      </c>
      <c r="DD30" s="35" t="e">
        <f t="shared" si="68"/>
        <v>#N/A</v>
      </c>
      <c r="DE30" s="35" t="e">
        <f t="shared" si="27"/>
        <v>#N/A</v>
      </c>
      <c r="DF30" s="35" t="e">
        <f t="shared" si="69"/>
        <v>#N/A</v>
      </c>
      <c r="DG30" s="35" t="str">
        <f t="shared" si="19"/>
        <v xml:space="preserve"> Cstm  </v>
      </c>
      <c r="DH30" s="35" t="e">
        <f t="shared" si="20"/>
        <v>#N/A</v>
      </c>
      <c r="DI30" s="35" t="b">
        <f t="shared" si="30"/>
        <v>1</v>
      </c>
      <c r="DJ30" s="313" t="str">
        <f t="shared" si="31"/>
        <v/>
      </c>
      <c r="DO30" s="311" t="s">
        <v>15643</v>
      </c>
      <c r="DQ30" s="35" t="s">
        <v>133</v>
      </c>
      <c r="DR30" s="332">
        <v>160</v>
      </c>
      <c r="DS30" s="137"/>
      <c r="EH30" s="62" t="s">
        <v>1</v>
      </c>
      <c r="EI30" s="3" t="s">
        <v>366</v>
      </c>
      <c r="EJ30" s="3"/>
      <c r="EK30" s="3"/>
      <c r="EL30" s="3"/>
      <c r="EN30" t="s">
        <v>365</v>
      </c>
    </row>
    <row r="31" spans="1:144" ht="14.4" customHeight="1" thickBot="1" x14ac:dyDescent="0.35">
      <c r="A31" s="459"/>
      <c r="B31" s="66"/>
      <c r="C31" s="307" t="s">
        <v>64</v>
      </c>
      <c r="D31" s="298">
        <f t="shared" si="0"/>
        <v>0</v>
      </c>
      <c r="E31" s="298"/>
      <c r="F31" s="66"/>
      <c r="G31" s="440" t="s">
        <v>850</v>
      </c>
      <c r="H31" s="299"/>
      <c r="I31" s="103"/>
      <c r="N31" s="454" t="s">
        <v>6</v>
      </c>
      <c r="O31" s="347" t="s">
        <v>117</v>
      </c>
      <c r="P31" s="347" t="s">
        <v>115</v>
      </c>
      <c r="Q31" s="347" t="s">
        <v>118</v>
      </c>
      <c r="R31" s="347" t="s">
        <v>902</v>
      </c>
      <c r="S31" s="347" t="s">
        <v>299</v>
      </c>
      <c r="T31" s="347" t="s">
        <v>115</v>
      </c>
      <c r="U31" s="312"/>
      <c r="V31" s="35"/>
      <c r="AD31" s="103"/>
      <c r="AE31" s="103"/>
      <c r="AF31" s="103"/>
      <c r="AG31" s="130" t="str">
        <f t="shared" si="32"/>
        <v/>
      </c>
      <c r="AH31" s="35" t="s">
        <v>14735</v>
      </c>
      <c r="AI31" s="35">
        <f>IF(AND($CL$5&lt;&gt;"",AL31=1,(ISERROR(MATCH(CONCATENATE("L8",".",AH31,".",$CL$5),Legacy!$CI$95:$CI$13469,0))=TRUE)),1,0)</f>
        <v>0</v>
      </c>
      <c r="AK31" s="35" t="s">
        <v>183</v>
      </c>
      <c r="AL31" s="13">
        <f t="shared" si="33"/>
        <v>0</v>
      </c>
      <c r="AM31" s="17" t="b">
        <f t="shared" si="34"/>
        <v>0</v>
      </c>
      <c r="AN31" s="17">
        <f t="shared" si="35"/>
        <v>0</v>
      </c>
      <c r="AO31" s="103" t="s">
        <v>322</v>
      </c>
      <c r="AP31" s="315">
        <v>876</v>
      </c>
      <c r="AR31" s="13">
        <f t="shared" si="21"/>
        <v>0</v>
      </c>
      <c r="AS31" s="302" t="str">
        <f t="shared" si="39"/>
        <v>1V  Silver Glass Glitter</v>
      </c>
      <c r="AT31" s="374">
        <f>VLOOKUP(CONCATENATE("L8LB",LEFT(AS31,2)),[1]FINISH!$Q$6:$W$1476,7,FALSE)</f>
        <v>100</v>
      </c>
      <c r="AU31" s="374">
        <f>VLOOKUP(CONCATENATE("L8LF",LEFT(AS31,2)),[1]FINISH!$Q$6:$W$1476,7,FALSE)</f>
        <v>75</v>
      </c>
      <c r="AV31" s="374">
        <f>VLOOKUP(CONCATENATE("L8LT",LEFT(AS31,2)),[1]FINISH!$Q$6:$W$1476,7,FALSE)</f>
        <v>50</v>
      </c>
      <c r="AW31" s="374">
        <f>VLOOKUP(CONCATENATE("L8LS",LEFT(AS31,2)),[1]FINISH!$Q$6:$W$1476,7,FALSE)</f>
        <v>50</v>
      </c>
      <c r="AY31" s="191">
        <f t="shared" si="5"/>
        <v>0</v>
      </c>
      <c r="AZ31" s="304" t="str">
        <f t="shared" si="40"/>
        <v>1V  Silver Glass Glitter</v>
      </c>
      <c r="BB31" s="317"/>
      <c r="BC31" s="202"/>
      <c r="BD31" s="202">
        <f>+BB31*BC31</f>
        <v>0</v>
      </c>
      <c r="BE31" s="103" t="s">
        <v>892</v>
      </c>
      <c r="BG31" s="332" t="s">
        <v>893</v>
      </c>
      <c r="BI31" s="103" t="s">
        <v>175</v>
      </c>
      <c r="BJ31" s="25">
        <f>SUM(BJ23:BJ30)</f>
        <v>0</v>
      </c>
      <c r="BK31" s="236">
        <f>SUM(BK23:BK30)</f>
        <v>0</v>
      </c>
      <c r="BL31" s="245" t="s">
        <v>197</v>
      </c>
      <c r="BO31" s="305">
        <f t="shared" si="22"/>
        <v>0</v>
      </c>
      <c r="BP31" s="305">
        <f t="shared" si="41"/>
        <v>0</v>
      </c>
      <c r="BQ31" s="305">
        <f t="shared" si="23"/>
        <v>0</v>
      </c>
      <c r="BR31" s="305">
        <f t="shared" si="38"/>
        <v>0</v>
      </c>
      <c r="BS31" s="305"/>
      <c r="BT31" s="292">
        <f t="shared" si="64"/>
        <v>0</v>
      </c>
      <c r="BU31" s="35">
        <f t="shared" si="65"/>
        <v>0</v>
      </c>
      <c r="BV31" s="39">
        <f t="shared" si="66"/>
        <v>0</v>
      </c>
      <c r="BW31" s="39">
        <f t="shared" si="67"/>
        <v>0</v>
      </c>
      <c r="BZ31" s="35">
        <f t="shared" si="12"/>
        <v>0</v>
      </c>
      <c r="CA31" s="39">
        <f t="shared" si="13"/>
        <v>0</v>
      </c>
      <c r="CB31" s="39"/>
      <c r="CC31" s="35">
        <f t="shared" si="25"/>
        <v>0</v>
      </c>
      <c r="CE31" s="113" t="s">
        <v>622</v>
      </c>
      <c r="CF31" s="113"/>
      <c r="CH31" s="92">
        <f t="shared" si="58"/>
        <v>0</v>
      </c>
      <c r="CI31" s="93" t="s">
        <v>324</v>
      </c>
      <c r="CK31" s="222"/>
      <c r="CL31" s="227"/>
      <c r="CN31" s="90"/>
      <c r="CO31" s="91"/>
      <c r="CQ31" s="90"/>
      <c r="CR31" s="91"/>
      <c r="CS31" s="39"/>
      <c r="CT31" s="90"/>
      <c r="CU31" s="93" t="s">
        <v>2082</v>
      </c>
      <c r="CW31" s="90"/>
      <c r="CX31" s="91"/>
      <c r="CZ31" s="103" t="s">
        <v>322</v>
      </c>
      <c r="DA31" s="35">
        <f t="shared" si="37"/>
        <v>0</v>
      </c>
      <c r="DB31" s="39" t="s">
        <v>484</v>
      </c>
      <c r="DC31" s="35" t="e">
        <f t="shared" si="16"/>
        <v>#N/A</v>
      </c>
      <c r="DD31" s="35" t="e">
        <f t="shared" si="68"/>
        <v>#N/A</v>
      </c>
      <c r="DE31" s="35" t="e">
        <f t="shared" si="27"/>
        <v>#N/A</v>
      </c>
      <c r="DF31" s="35" t="e">
        <f t="shared" si="69"/>
        <v>#N/A</v>
      </c>
      <c r="DG31" s="35" t="str">
        <f t="shared" si="19"/>
        <v xml:space="preserve"> Cstm  </v>
      </c>
      <c r="DH31" s="35" t="e">
        <f t="shared" si="20"/>
        <v>#N/A</v>
      </c>
      <c r="DI31" s="35" t="b">
        <f t="shared" si="30"/>
        <v>1</v>
      </c>
      <c r="DJ31" s="313" t="str">
        <f t="shared" si="31"/>
        <v/>
      </c>
      <c r="DO31" s="311"/>
      <c r="DS31" s="137"/>
      <c r="EH31" s="62" t="s">
        <v>2</v>
      </c>
      <c r="EI31" s="452" t="str">
        <f>AG77</f>
        <v/>
      </c>
      <c r="EJ31" s="453"/>
      <c r="EK31" s="453"/>
      <c r="EL31" s="453"/>
      <c r="EN31" t="s">
        <v>365</v>
      </c>
    </row>
    <row r="32" spans="1:144" ht="14.4" customHeight="1" x14ac:dyDescent="0.3">
      <c r="A32" s="459"/>
      <c r="B32" s="66"/>
      <c r="C32" s="314" t="s">
        <v>65</v>
      </c>
      <c r="D32" s="298">
        <f t="shared" ref="D32:D69" si="70">+AN32*(AP32+CC32)</f>
        <v>0</v>
      </c>
      <c r="E32" s="298"/>
      <c r="F32" s="66"/>
      <c r="G32" s="440" t="s">
        <v>851</v>
      </c>
      <c r="H32" s="299"/>
      <c r="I32" s="103"/>
      <c r="J32" s="301" t="s">
        <v>202</v>
      </c>
      <c r="K32" s="103"/>
      <c r="L32" s="103"/>
      <c r="M32" s="103"/>
      <c r="N32" s="454"/>
      <c r="O32" s="347" t="s">
        <v>116</v>
      </c>
      <c r="P32" s="347" t="s">
        <v>116</v>
      </c>
      <c r="Q32" s="347" t="s">
        <v>119</v>
      </c>
      <c r="R32" s="347" t="s">
        <v>903</v>
      </c>
      <c r="S32" s="347" t="s">
        <v>300</v>
      </c>
      <c r="T32" s="347" t="s">
        <v>300</v>
      </c>
      <c r="U32" s="347" t="s">
        <v>121</v>
      </c>
      <c r="V32" s="35"/>
      <c r="W32" s="103"/>
      <c r="X32" s="103"/>
      <c r="Y32" s="103"/>
      <c r="Z32" s="35"/>
      <c r="AB32" s="35"/>
      <c r="AC32" s="35"/>
      <c r="AD32" s="103"/>
      <c r="AE32" s="103"/>
      <c r="AF32" s="103"/>
      <c r="AG32" s="130" t="str">
        <f t="shared" si="32"/>
        <v/>
      </c>
      <c r="AH32" s="35" t="s">
        <v>14736</v>
      </c>
      <c r="AI32" s="35">
        <f>IF(AND($CL$5&lt;&gt;"",AL32=1,(ISERROR(MATCH(CONCATENATE("L8",".",AH32,".",$CL$5),Legacy!$CI$95:$CI$13469,0))=TRUE)),1,0)</f>
        <v>0</v>
      </c>
      <c r="AK32" s="35" t="s">
        <v>183</v>
      </c>
      <c r="AL32" s="13">
        <f t="shared" si="33"/>
        <v>0</v>
      </c>
      <c r="AM32" s="17" t="b">
        <f t="shared" si="34"/>
        <v>0</v>
      </c>
      <c r="AN32" s="17">
        <f t="shared" si="35"/>
        <v>0</v>
      </c>
      <c r="AO32" s="103" t="s">
        <v>323</v>
      </c>
      <c r="AP32" s="315">
        <v>876</v>
      </c>
      <c r="AR32" s="13">
        <f t="shared" si="21"/>
        <v>0</v>
      </c>
      <c r="AS32" s="302" t="str">
        <f t="shared" si="39"/>
        <v>T5  Silver Mist Sparkle</v>
      </c>
      <c r="AT32" s="374">
        <f>VLOOKUP(CONCATENATE("L8LB",LEFT(AS32,2)),[1]FINISH!$Q$6:$W$1476,7,FALSE)</f>
        <v>0</v>
      </c>
      <c r="AU32" s="374">
        <f>VLOOKUP(CONCATENATE("L8LF",LEFT(AS32,2)),[1]FINISH!$Q$6:$W$1476,7,FALSE)</f>
        <v>0</v>
      </c>
      <c r="AV32" s="374">
        <f>VLOOKUP(CONCATENATE("L8LT",LEFT(AS32,2)),[1]FINISH!$Q$6:$W$1476,7,FALSE)</f>
        <v>0</v>
      </c>
      <c r="AW32" s="374">
        <f>VLOOKUP(CONCATENATE("L8LS",LEFT(AS32,2)),[1]FINISH!$Q$6:$W$1476,7,FALSE)</f>
        <v>0</v>
      </c>
      <c r="AY32" s="191">
        <f t="shared" si="5"/>
        <v>0</v>
      </c>
      <c r="AZ32" s="304" t="str">
        <f t="shared" si="40"/>
        <v>T5  Silver Mist Sparkle</v>
      </c>
      <c r="BB32" s="317"/>
      <c r="BC32" s="202"/>
      <c r="BD32" s="202">
        <f>+BB32*BC32</f>
        <v>0</v>
      </c>
      <c r="BE32" s="103" t="s">
        <v>892</v>
      </c>
      <c r="BG32" s="332" t="s">
        <v>893</v>
      </c>
      <c r="BO32" s="305">
        <f t="shared" si="22"/>
        <v>0</v>
      </c>
      <c r="BP32" s="305">
        <f t="shared" si="41"/>
        <v>0</v>
      </c>
      <c r="BQ32" s="305">
        <f t="shared" si="23"/>
        <v>0</v>
      </c>
      <c r="BR32" s="305">
        <f t="shared" si="38"/>
        <v>0</v>
      </c>
      <c r="BS32" s="305"/>
      <c r="BT32" s="292">
        <f t="shared" si="64"/>
        <v>0</v>
      </c>
      <c r="BU32" s="35">
        <f t="shared" si="65"/>
        <v>0</v>
      </c>
      <c r="BV32" s="39">
        <f t="shared" si="66"/>
        <v>0</v>
      </c>
      <c r="BW32" s="39">
        <f t="shared" si="67"/>
        <v>0</v>
      </c>
      <c r="BZ32" s="35">
        <f t="shared" si="12"/>
        <v>0</v>
      </c>
      <c r="CA32" s="39">
        <f t="shared" si="13"/>
        <v>0</v>
      </c>
      <c r="CB32" s="39"/>
      <c r="CC32" s="35">
        <f t="shared" si="25"/>
        <v>0</v>
      </c>
      <c r="CE32" s="35">
        <f>+BB27</f>
        <v>0</v>
      </c>
      <c r="CF32" s="103" t="s">
        <v>615</v>
      </c>
      <c r="CH32" s="92">
        <f t="shared" si="58"/>
        <v>0</v>
      </c>
      <c r="CI32" s="93" t="s">
        <v>342</v>
      </c>
      <c r="CK32" s="222"/>
      <c r="CL32" s="227"/>
      <c r="CN32" s="90" t="s">
        <v>2078</v>
      </c>
      <c r="CO32" s="91"/>
      <c r="CQ32" s="90"/>
      <c r="CR32" s="93"/>
      <c r="CS32" s="39"/>
      <c r="CT32" s="90"/>
      <c r="CU32" s="93" t="s">
        <v>2083</v>
      </c>
      <c r="CW32" s="90"/>
      <c r="CX32" s="91"/>
      <c r="CZ32" s="103" t="s">
        <v>323</v>
      </c>
      <c r="DA32" s="35">
        <f t="shared" si="37"/>
        <v>0</v>
      </c>
      <c r="DB32" s="39" t="s">
        <v>485</v>
      </c>
      <c r="DC32" s="35" t="e">
        <f t="shared" si="16"/>
        <v>#N/A</v>
      </c>
      <c r="DD32" s="35" t="e">
        <f t="shared" si="68"/>
        <v>#N/A</v>
      </c>
      <c r="DE32" s="35" t="e">
        <f t="shared" si="27"/>
        <v>#N/A</v>
      </c>
      <c r="DF32" s="35" t="e">
        <f t="shared" si="69"/>
        <v>#N/A</v>
      </c>
      <c r="DG32" s="35" t="str">
        <f t="shared" si="19"/>
        <v xml:space="preserve"> Cstm  </v>
      </c>
      <c r="DH32" s="35" t="e">
        <f t="shared" si="20"/>
        <v>#N/A</v>
      </c>
      <c r="DI32" s="35" t="b">
        <f t="shared" si="30"/>
        <v>1</v>
      </c>
      <c r="DJ32" s="313" t="str">
        <f t="shared" si="31"/>
        <v/>
      </c>
      <c r="DO32" s="311"/>
      <c r="DQ32" s="35" t="s">
        <v>607</v>
      </c>
      <c r="DR32" s="332">
        <v>140</v>
      </c>
      <c r="DS32" s="137"/>
      <c r="EH32" s="62" t="s">
        <v>3</v>
      </c>
      <c r="EI32" s="3" t="e">
        <f>+EI7</f>
        <v>#N/A</v>
      </c>
      <c r="EJ32" s="3"/>
      <c r="EK32" s="62" t="s">
        <v>17</v>
      </c>
      <c r="EL32" s="3" t="e">
        <f>+EL22</f>
        <v>#N/A</v>
      </c>
      <c r="EN32" t="s">
        <v>365</v>
      </c>
    </row>
    <row r="33" spans="1:144" ht="14.4" customHeight="1" x14ac:dyDescent="0.3">
      <c r="A33" s="459"/>
      <c r="B33" s="66"/>
      <c r="C33" s="307" t="s">
        <v>66</v>
      </c>
      <c r="D33" s="298">
        <f t="shared" si="70"/>
        <v>0</v>
      </c>
      <c r="E33" s="298"/>
      <c r="F33" s="348"/>
      <c r="G33" s="283" t="s">
        <v>852</v>
      </c>
      <c r="H33" s="299"/>
      <c r="I33" s="103"/>
      <c r="J33" s="309"/>
      <c r="K33" s="151" t="s">
        <v>204</v>
      </c>
      <c r="L33" s="103"/>
      <c r="M33" s="103"/>
      <c r="N33" s="349" t="s">
        <v>42</v>
      </c>
      <c r="O33" s="309"/>
      <c r="P33" s="422"/>
      <c r="Q33" s="422"/>
      <c r="R33" s="328"/>
      <c r="S33" s="350"/>
      <c r="T33" s="309"/>
      <c r="U33" s="309"/>
      <c r="V33" s="290" t="s">
        <v>421</v>
      </c>
      <c r="W33" s="35"/>
      <c r="X33" s="35"/>
      <c r="Y33" s="35"/>
      <c r="Z33" s="35"/>
      <c r="AA33" s="35"/>
      <c r="AB33" s="35"/>
      <c r="AC33" s="35"/>
      <c r="AD33" s="103"/>
      <c r="AE33" s="103"/>
      <c r="AF33" s="103"/>
      <c r="AG33" s="130" t="str">
        <f t="shared" si="32"/>
        <v/>
      </c>
      <c r="AH33" s="35" t="s">
        <v>14737</v>
      </c>
      <c r="AI33" s="35">
        <f>IF(AND($CL$5&lt;&gt;"",AL33=1,(ISERROR(MATCH(CONCATENATE("L8",".",AH33,".",$CL$5),Legacy!$CI$95:$CI$13469,0))=TRUE)),1,0)</f>
        <v>0</v>
      </c>
      <c r="AK33" s="35" t="s">
        <v>183</v>
      </c>
      <c r="AL33" s="13">
        <f t="shared" si="33"/>
        <v>0</v>
      </c>
      <c r="AM33" s="17" t="b">
        <f t="shared" si="34"/>
        <v>0</v>
      </c>
      <c r="AN33" s="17">
        <f t="shared" si="35"/>
        <v>0</v>
      </c>
      <c r="AO33" s="103" t="s">
        <v>324</v>
      </c>
      <c r="AP33" s="315">
        <v>876</v>
      </c>
      <c r="AR33" s="13">
        <f t="shared" si="21"/>
        <v>0</v>
      </c>
      <c r="AS33" s="302" t="str">
        <f t="shared" si="39"/>
        <v>0S  Silver Sparkle</v>
      </c>
      <c r="AT33" s="374">
        <f>VLOOKUP(CONCATENATE("L8LB",LEFT(AS33,2)),[1]FINISH!$Q$6:$W$1476,7,FALSE)</f>
        <v>0</v>
      </c>
      <c r="AU33" s="374">
        <f>VLOOKUP(CONCATENATE("L8LF",LEFT(AS33,2)),[1]FINISH!$Q$6:$W$1476,7,FALSE)</f>
        <v>0</v>
      </c>
      <c r="AV33" s="374">
        <f>VLOOKUP(CONCATENATE("L8LT",LEFT(AS33,2)),[1]FINISH!$Q$6:$W$1476,7,FALSE)</f>
        <v>0</v>
      </c>
      <c r="AW33" s="374">
        <f>VLOOKUP(CONCATENATE("L8LS",LEFT(AS33,2)),[1]FINISH!$Q$6:$W$1476,7,FALSE)</f>
        <v>0</v>
      </c>
      <c r="AY33" s="191">
        <f t="shared" si="5"/>
        <v>0</v>
      </c>
      <c r="AZ33" s="304" t="str">
        <f t="shared" si="40"/>
        <v>0S  Silver Sparkle</v>
      </c>
      <c r="BB33" s="351">
        <f>SUM(BB20:BB32)</f>
        <v>0</v>
      </c>
      <c r="BC33" s="103" t="s">
        <v>175</v>
      </c>
      <c r="BD33" s="303">
        <f>SUM(BD20:BD32)</f>
        <v>0</v>
      </c>
      <c r="BO33" s="305">
        <f t="shared" si="22"/>
        <v>0</v>
      </c>
      <c r="BP33" s="305">
        <f t="shared" si="41"/>
        <v>0</v>
      </c>
      <c r="BQ33" s="305">
        <f t="shared" si="23"/>
        <v>0</v>
      </c>
      <c r="BR33" s="305">
        <f t="shared" si="38"/>
        <v>0</v>
      </c>
      <c r="BS33" s="305"/>
      <c r="BT33" s="292">
        <f t="shared" si="64"/>
        <v>0</v>
      </c>
      <c r="BU33" s="35">
        <f t="shared" si="65"/>
        <v>0</v>
      </c>
      <c r="BV33" s="39">
        <f t="shared" si="66"/>
        <v>0</v>
      </c>
      <c r="BW33" s="39">
        <f t="shared" si="67"/>
        <v>0</v>
      </c>
      <c r="BZ33" s="35">
        <f t="shared" si="12"/>
        <v>0</v>
      </c>
      <c r="CA33" s="39">
        <f t="shared" si="13"/>
        <v>0</v>
      </c>
      <c r="CB33" s="39"/>
      <c r="CC33" s="35">
        <f t="shared" si="25"/>
        <v>0</v>
      </c>
      <c r="CE33" s="35">
        <f>+BB29</f>
        <v>0</v>
      </c>
      <c r="CF33" s="103" t="s">
        <v>616</v>
      </c>
      <c r="CH33" s="92">
        <f t="shared" si="58"/>
        <v>0</v>
      </c>
      <c r="CI33" s="93" t="s">
        <v>343</v>
      </c>
      <c r="CK33" s="222"/>
      <c r="CL33" s="227"/>
      <c r="CN33" s="90">
        <f>+BG4</f>
        <v>0</v>
      </c>
      <c r="CO33" s="93" t="s">
        <v>417</v>
      </c>
      <c r="CQ33" s="90"/>
      <c r="CR33" s="93"/>
      <c r="CS33" s="39"/>
      <c r="CT33" s="90"/>
      <c r="CU33" s="93" t="s">
        <v>2084</v>
      </c>
      <c r="CW33" s="90"/>
      <c r="CX33" s="91"/>
      <c r="CZ33" s="103" t="s">
        <v>324</v>
      </c>
      <c r="DA33" s="35">
        <f t="shared" si="37"/>
        <v>0</v>
      </c>
      <c r="DB33" s="39" t="s">
        <v>486</v>
      </c>
      <c r="DC33" s="35" t="e">
        <f t="shared" si="16"/>
        <v>#N/A</v>
      </c>
      <c r="DD33" s="35" t="e">
        <f t="shared" si="68"/>
        <v>#N/A</v>
      </c>
      <c r="DE33" s="35" t="e">
        <f t="shared" si="27"/>
        <v>#N/A</v>
      </c>
      <c r="DF33" s="35" t="e">
        <f t="shared" si="69"/>
        <v>#N/A</v>
      </c>
      <c r="DG33" s="35" t="str">
        <f t="shared" si="19"/>
        <v xml:space="preserve"> Cstm  </v>
      </c>
      <c r="DH33" s="35" t="e">
        <f t="shared" si="20"/>
        <v>#N/A</v>
      </c>
      <c r="DI33" s="35" t="b">
        <f t="shared" si="30"/>
        <v>1</v>
      </c>
      <c r="DJ33" s="313" t="str">
        <f t="shared" si="31"/>
        <v/>
      </c>
      <c r="DO33" s="311"/>
      <c r="DS33" s="137"/>
      <c r="EH33" s="62" t="s">
        <v>6</v>
      </c>
      <c r="EI33" s="3" t="e">
        <f>HLOOKUP(1,BC6:BE8,3,FALSE)</f>
        <v>#N/A</v>
      </c>
      <c r="EJ33" s="3"/>
      <c r="EK33" s="62" t="s">
        <v>23</v>
      </c>
      <c r="EL33" s="3" t="e">
        <f>VLOOKUP(1,BB58:BC60,2,FALSE)</f>
        <v>#N/A</v>
      </c>
      <c r="EN33" t="s">
        <v>365</v>
      </c>
    </row>
    <row r="34" spans="1:144" ht="14.4" customHeight="1" thickBot="1" x14ac:dyDescent="0.35">
      <c r="A34" s="459"/>
      <c r="B34" s="66"/>
      <c r="C34" s="352" t="s">
        <v>67</v>
      </c>
      <c r="D34" s="338">
        <f t="shared" si="70"/>
        <v>0</v>
      </c>
      <c r="E34" s="298"/>
      <c r="F34" s="66"/>
      <c r="G34" s="283" t="s">
        <v>853</v>
      </c>
      <c r="H34" s="299"/>
      <c r="I34" s="103"/>
      <c r="J34" s="309"/>
      <c r="K34" s="312" t="s">
        <v>159</v>
      </c>
      <c r="L34" s="103"/>
      <c r="M34" s="103"/>
      <c r="N34" s="349" t="s">
        <v>114</v>
      </c>
      <c r="O34" s="309"/>
      <c r="P34" s="309"/>
      <c r="Q34" s="309"/>
      <c r="S34" s="353" t="s">
        <v>421</v>
      </c>
      <c r="T34" s="39"/>
      <c r="V34" s="35"/>
      <c r="W34" s="103"/>
      <c r="X34" s="164"/>
      <c r="Y34" s="164"/>
      <c r="Z34" s="164"/>
      <c r="AA34" s="35"/>
      <c r="AB34" s="35"/>
      <c r="AC34" s="35"/>
      <c r="AD34" s="35"/>
      <c r="AE34" s="354"/>
      <c r="AF34" s="354"/>
      <c r="AG34" s="339" t="str">
        <f t="shared" si="32"/>
        <v/>
      </c>
      <c r="AH34" s="43" t="s">
        <v>14738</v>
      </c>
      <c r="AI34" s="35">
        <f>IF(AND($CL$5&lt;&gt;"",AL34=1,(ISERROR(MATCH(CONCATENATE("L8",".",AH34,".",$CL$5),Legacy!$CI$95:$CI$13469,0))=TRUE)),1,0)</f>
        <v>0</v>
      </c>
      <c r="AJ34" s="43"/>
      <c r="AK34" s="43" t="s">
        <v>183</v>
      </c>
      <c r="AL34" s="13">
        <f t="shared" si="33"/>
        <v>0</v>
      </c>
      <c r="AM34" s="340" t="b">
        <f t="shared" si="34"/>
        <v>0</v>
      </c>
      <c r="AN34" s="340">
        <f t="shared" si="35"/>
        <v>0</v>
      </c>
      <c r="AO34" s="354" t="s">
        <v>302</v>
      </c>
      <c r="AP34" s="315">
        <v>1029</v>
      </c>
      <c r="AR34" s="13">
        <f t="shared" si="21"/>
        <v>0</v>
      </c>
      <c r="AS34" s="302" t="str">
        <f t="shared" si="39"/>
        <v>52  Sky Blue Pearl</v>
      </c>
      <c r="AT34" s="374">
        <f>VLOOKUP(CONCATENATE("L8LB",LEFT(AS34,2)),[1]FINISH!$Q$6:$W$1476,7,FALSE)</f>
        <v>0</v>
      </c>
      <c r="AU34" s="374">
        <f>VLOOKUP(CONCATENATE("L8LF",LEFT(AS34,2)),[1]FINISH!$Q$6:$W$1476,7,FALSE)</f>
        <v>0</v>
      </c>
      <c r="AV34" s="374">
        <f>VLOOKUP(CONCATENATE("L8LT",LEFT(AS34,2)),[1]FINISH!$Q$6:$W$1476,7,FALSE)</f>
        <v>0</v>
      </c>
      <c r="AW34" s="374">
        <f>VLOOKUP(CONCATENATE("L8LS",LEFT(AS34,2)),[1]FINISH!$Q$6:$W$1476,7,FALSE)</f>
        <v>0</v>
      </c>
      <c r="AY34" s="191">
        <f t="shared" si="5"/>
        <v>0</v>
      </c>
      <c r="AZ34" s="304" t="str">
        <f t="shared" si="40"/>
        <v>52  Sky Blue Pearl</v>
      </c>
      <c r="BJ34" s="206" t="s">
        <v>154</v>
      </c>
      <c r="BK34" s="206"/>
      <c r="BL34" s="206"/>
      <c r="BN34" s="332" t="s">
        <v>503</v>
      </c>
      <c r="BO34" s="305">
        <f t="shared" si="22"/>
        <v>0</v>
      </c>
      <c r="BP34" s="305">
        <f t="shared" si="41"/>
        <v>0</v>
      </c>
      <c r="BQ34" s="305">
        <f t="shared" si="23"/>
        <v>0</v>
      </c>
      <c r="BR34" s="305">
        <f t="shared" si="38"/>
        <v>0</v>
      </c>
      <c r="BS34" s="305"/>
      <c r="BT34" s="340">
        <f t="shared" si="64"/>
        <v>0</v>
      </c>
      <c r="BU34" s="43">
        <f t="shared" si="65"/>
        <v>0</v>
      </c>
      <c r="BV34" s="43">
        <f t="shared" si="66"/>
        <v>0</v>
      </c>
      <c r="BW34" s="43">
        <f t="shared" si="67"/>
        <v>0</v>
      </c>
      <c r="BX34" s="43"/>
      <c r="BY34" s="43"/>
      <c r="BZ34" s="43">
        <f t="shared" si="12"/>
        <v>0</v>
      </c>
      <c r="CA34" s="43">
        <f t="shared" si="13"/>
        <v>0</v>
      </c>
      <c r="CB34" s="39"/>
      <c r="CC34" s="35">
        <f t="shared" si="25"/>
        <v>0</v>
      </c>
      <c r="CE34" s="35">
        <f>+BB30</f>
        <v>0</v>
      </c>
      <c r="CF34" s="103" t="s">
        <v>617</v>
      </c>
      <c r="CH34" s="92">
        <f t="shared" si="58"/>
        <v>0</v>
      </c>
      <c r="CI34" s="93" t="s">
        <v>344</v>
      </c>
      <c r="CK34" s="222"/>
      <c r="CL34" s="227"/>
      <c r="CN34" s="90">
        <f>BF4</f>
        <v>0</v>
      </c>
      <c r="CO34" s="93" t="s">
        <v>2079</v>
      </c>
      <c r="CQ34" s="90"/>
      <c r="CR34" s="93"/>
      <c r="CS34" s="39"/>
      <c r="CT34" s="90">
        <f>+AR82</f>
        <v>0</v>
      </c>
      <c r="CU34" s="93" t="s">
        <v>805</v>
      </c>
      <c r="CW34" s="90"/>
      <c r="CX34" s="91"/>
      <c r="CZ34" s="321" t="s">
        <v>302</v>
      </c>
      <c r="DA34" s="113">
        <f t="shared" si="37"/>
        <v>0</v>
      </c>
      <c r="DB34" s="113" t="s">
        <v>487</v>
      </c>
      <c r="DC34" s="113" t="e">
        <f t="shared" si="16"/>
        <v>#N/A</v>
      </c>
      <c r="DD34" s="113" t="e">
        <f t="shared" si="68"/>
        <v>#N/A</v>
      </c>
      <c r="DE34" s="113" t="e">
        <f t="shared" si="27"/>
        <v>#N/A</v>
      </c>
      <c r="DF34" s="113" t="e">
        <f t="shared" si="69"/>
        <v>#N/A</v>
      </c>
      <c r="DG34" s="113" t="str">
        <f t="shared" si="19"/>
        <v xml:space="preserve"> Cstm  </v>
      </c>
      <c r="DH34" s="113" t="e">
        <f t="shared" si="20"/>
        <v>#N/A</v>
      </c>
      <c r="DI34" s="113" t="b">
        <f t="shared" si="30"/>
        <v>1</v>
      </c>
      <c r="DJ34" s="355" t="str">
        <f t="shared" si="31"/>
        <v/>
      </c>
      <c r="DK34" s="113"/>
      <c r="DL34" s="344" t="str">
        <f>CONCATENATE(DJ25,DJ26,DJ27,DJ28,DJ29,DJ30,DJ31,DJ32,DJ33,DJ34)</f>
        <v/>
      </c>
      <c r="DO34" s="311"/>
      <c r="DQ34" s="130" t="s">
        <v>154</v>
      </c>
      <c r="DR34" s="202"/>
      <c r="DS34" s="137"/>
      <c r="EH34" s="62" t="s">
        <v>122</v>
      </c>
      <c r="EI34" s="3" t="e">
        <f>+EI11</f>
        <v>#N/A</v>
      </c>
      <c r="EJ34" s="3"/>
      <c r="EK34" s="62" t="s">
        <v>354</v>
      </c>
      <c r="EL34" s="3" t="str">
        <f>VLOOKUP(1,BG60:BH60,2,FALSE)</f>
        <v>Clear Ambassador</v>
      </c>
      <c r="EN34" t="s">
        <v>365</v>
      </c>
    </row>
    <row r="35" spans="1:144" ht="14.4" customHeight="1" x14ac:dyDescent="0.3">
      <c r="A35" s="448" t="s">
        <v>292</v>
      </c>
      <c r="B35" s="66"/>
      <c r="C35" s="356" t="s">
        <v>714</v>
      </c>
      <c r="D35" s="297">
        <f t="shared" si="70"/>
        <v>0</v>
      </c>
      <c r="E35" s="298"/>
      <c r="F35" s="66"/>
      <c r="G35" s="440" t="s">
        <v>14929</v>
      </c>
      <c r="H35" s="299"/>
      <c r="I35" s="103"/>
      <c r="N35" s="349" t="s">
        <v>41</v>
      </c>
      <c r="O35" s="309"/>
      <c r="P35" s="309"/>
      <c r="Q35" s="309"/>
      <c r="R35" s="357"/>
      <c r="S35" s="270"/>
      <c r="U35" s="200"/>
      <c r="V35" s="35"/>
      <c r="W35" s="103"/>
      <c r="AB35" s="35"/>
      <c r="AC35" s="35"/>
      <c r="AD35" s="35"/>
      <c r="AE35" s="18"/>
      <c r="AF35" s="103"/>
      <c r="AG35" s="130" t="str">
        <f t="shared" ref="AG35" si="71">IF(AN35&gt;0,CONCATENATE("qty ",AN35,") ",AO35,"   "),"")</f>
        <v/>
      </c>
      <c r="AH35" s="35" t="s">
        <v>15617</v>
      </c>
      <c r="AI35" s="35">
        <f>IF(AND($CL$5&lt;&gt;"",AL35=1,(ISERROR(MATCH(CONCATENATE("L8",".",AH35,".",$CL$5),Legacy!$CI$95:$CI$13469,0))=TRUE)),1,0)</f>
        <v>0</v>
      </c>
      <c r="AK35" s="35" t="s">
        <v>184</v>
      </c>
      <c r="AL35" s="346">
        <f t="shared" si="33"/>
        <v>0</v>
      </c>
      <c r="AM35" s="17" t="b">
        <f t="shared" si="34"/>
        <v>0</v>
      </c>
      <c r="AN35" s="17">
        <f t="shared" si="35"/>
        <v>0</v>
      </c>
      <c r="AO35" s="336" t="s">
        <v>722</v>
      </c>
      <c r="AP35" s="315">
        <v>510</v>
      </c>
      <c r="AR35" s="13">
        <f t="shared" si="21"/>
        <v>0</v>
      </c>
      <c r="AS35" s="302" t="str">
        <f t="shared" si="39"/>
        <v>77  Sunset Diamond Pearl</v>
      </c>
      <c r="AT35" s="374">
        <f>VLOOKUP(CONCATENATE("L8LB",LEFT(AS35,2)),[1]FINISH!$Q$6:$W$1476,7,FALSE)</f>
        <v>0</v>
      </c>
      <c r="AU35" s="374">
        <f>VLOOKUP(CONCATENATE("L8LF",LEFT(AS35,2)),[1]FINISH!$Q$6:$W$1476,7,FALSE)</f>
        <v>0</v>
      </c>
      <c r="AV35" s="374">
        <f>VLOOKUP(CONCATENATE("L8LT",LEFT(AS35,2)),[1]FINISH!$Q$6:$W$1476,7,FALSE)</f>
        <v>0</v>
      </c>
      <c r="AW35" s="374">
        <f>VLOOKUP(CONCATENATE("L8LS",LEFT(AS35,2)),[1]FINISH!$Q$6:$W$1476,7,FALSE)</f>
        <v>0</v>
      </c>
      <c r="AY35" s="191">
        <f t="shared" si="5"/>
        <v>0</v>
      </c>
      <c r="AZ35" s="304" t="str">
        <f t="shared" ref="AZ35" si="72">G35</f>
        <v>77  Sunset Diamond Pearl</v>
      </c>
      <c r="BE35" s="103" t="s">
        <v>134</v>
      </c>
      <c r="BJ35" s="317">
        <f>IF(J26="",0,1)</f>
        <v>0</v>
      </c>
      <c r="BK35" s="358">
        <f>+BJ35*0</f>
        <v>0</v>
      </c>
      <c r="BL35" s="103" t="s">
        <v>155</v>
      </c>
      <c r="BN35" s="332" t="s">
        <v>27</v>
      </c>
      <c r="BO35" s="305">
        <f t="shared" si="22"/>
        <v>0</v>
      </c>
      <c r="BP35" s="305">
        <f t="shared" si="41"/>
        <v>0</v>
      </c>
      <c r="BQ35" s="305">
        <f t="shared" si="23"/>
        <v>0</v>
      </c>
      <c r="BR35" s="305">
        <f t="shared" si="38"/>
        <v>0</v>
      </c>
      <c r="BS35" s="305"/>
      <c r="BT35" s="292">
        <f>+$BQ$101</f>
        <v>0</v>
      </c>
      <c r="BU35" s="35">
        <f t="shared" ref="BU35:BU60" si="73">+$BK$7</f>
        <v>0</v>
      </c>
      <c r="BV35" s="39">
        <f t="shared" ref="BV35:BV60" si="74">+$BK$31</f>
        <v>0</v>
      </c>
      <c r="BW35" s="39">
        <f t="shared" si="67"/>
        <v>0</v>
      </c>
      <c r="BZ35" s="35">
        <f t="shared" si="12"/>
        <v>0</v>
      </c>
      <c r="CA35" s="39">
        <f t="shared" ref="CA35:CA41" si="75">IF($BJ$24+$BJ$26&gt;0,$BB$51*2,$BB$51)</f>
        <v>0</v>
      </c>
      <c r="CB35" s="39"/>
      <c r="CC35" s="35">
        <f t="shared" si="25"/>
        <v>0</v>
      </c>
      <c r="CE35" s="35">
        <f>IF(SUM(CE32,CE33,CE34)&gt;0,1,0)</f>
        <v>0</v>
      </c>
      <c r="CF35" s="35" t="s">
        <v>623</v>
      </c>
      <c r="CH35" s="92">
        <f t="shared" si="58"/>
        <v>0</v>
      </c>
      <c r="CI35" s="93" t="s">
        <v>345</v>
      </c>
      <c r="CK35" s="90"/>
      <c r="CL35" s="227"/>
      <c r="CN35" s="90">
        <f>+AL67</f>
        <v>0</v>
      </c>
      <c r="CO35" s="93" t="s">
        <v>348</v>
      </c>
      <c r="CQ35" s="90"/>
      <c r="CR35" s="93"/>
      <c r="CS35" s="39"/>
      <c r="CT35" s="90"/>
      <c r="CU35" s="223"/>
      <c r="CW35" s="94"/>
      <c r="CX35" s="95"/>
      <c r="CZ35" s="315" t="s">
        <v>722</v>
      </c>
      <c r="DA35" s="130">
        <f t="shared" si="37"/>
        <v>0</v>
      </c>
      <c r="DB35" s="193" t="str">
        <f>IF(BF16=1,"LTS876","LT876")</f>
        <v>LT876</v>
      </c>
      <c r="DC35" s="130" t="e">
        <f t="shared" si="16"/>
        <v>#N/A</v>
      </c>
      <c r="DD35" s="441" t="e">
        <f t="shared" ref="DD35:DD60" si="76">VLOOKUP(1,$BJ$23:$BN$30,5,FALSE)</f>
        <v>#N/A</v>
      </c>
      <c r="DE35" s="35" t="e">
        <f t="shared" si="27"/>
        <v>#N/A</v>
      </c>
      <c r="DF35" s="130" t="e">
        <f t="shared" ref="DF35:DF60" si="77">IF($BC$7=1,"",VLOOKUP(1,$DF$74:$DH$75,2,FALSE))</f>
        <v>#N/A</v>
      </c>
      <c r="DG35" s="130" t="str">
        <f t="shared" ref="DG35:DG41" si="78">IF($BC$7+$CQ$8=2,"WR","R")</f>
        <v>R</v>
      </c>
      <c r="DH35" s="130" t="str">
        <f t="shared" ref="DH35:DH60" si="79">IF($BB$16=1,"B Cstm  "," Cstm  "  )</f>
        <v xml:space="preserve"> Cstm  </v>
      </c>
      <c r="DI35" s="130" t="e">
        <f>IF($CQ$8=1,CONCATENATE(DC35,DD35,DE35,DF35,DG35,DH35),CONCATENATE(DC35,DD35,DE35,DF35,DH35))</f>
        <v>#N/A</v>
      </c>
      <c r="DJ35" s="130" t="b">
        <f>ISERROR(DI35)</f>
        <v>1</v>
      </c>
      <c r="DK35" s="319" t="str">
        <f>IF(DJ35=FALSE,DI35,"")</f>
        <v/>
      </c>
      <c r="DO35" s="311"/>
      <c r="DQ35" s="35" t="s">
        <v>157</v>
      </c>
      <c r="DR35" s="332">
        <v>0</v>
      </c>
      <c r="DS35" s="137"/>
      <c r="EH35" s="62" t="s">
        <v>15</v>
      </c>
      <c r="EI35" s="3" t="e">
        <f>VLOOKUP(1,BJ35:BL39,3,FALSE)</f>
        <v>#N/A</v>
      </c>
      <c r="EJ35" s="3"/>
      <c r="EK35" s="62" t="s">
        <v>33</v>
      </c>
      <c r="EL35" s="3" t="e">
        <f>+EL15</f>
        <v>#N/A</v>
      </c>
      <c r="EN35" t="s">
        <v>365</v>
      </c>
    </row>
    <row r="36" spans="1:144" ht="14.4" customHeight="1" thickBot="1" x14ac:dyDescent="0.35">
      <c r="A36" s="449"/>
      <c r="B36" s="66"/>
      <c r="C36" s="314" t="s">
        <v>68</v>
      </c>
      <c r="D36" s="298">
        <f t="shared" si="70"/>
        <v>0</v>
      </c>
      <c r="E36" s="298"/>
      <c r="F36" s="66"/>
      <c r="G36" s="440" t="s">
        <v>854</v>
      </c>
      <c r="H36" s="299"/>
      <c r="I36" s="103"/>
      <c r="J36" s="220" t="s">
        <v>388</v>
      </c>
      <c r="K36" s="220"/>
      <c r="L36" s="220"/>
      <c r="M36" s="220"/>
      <c r="N36" s="349" t="s">
        <v>40</v>
      </c>
      <c r="O36" s="309"/>
      <c r="P36" s="309"/>
      <c r="Q36" s="309"/>
      <c r="S36" s="290" t="s">
        <v>421</v>
      </c>
      <c r="U36" s="39"/>
      <c r="V36" s="35"/>
      <c r="W36" s="103"/>
      <c r="AB36" s="35"/>
      <c r="AC36" s="35"/>
      <c r="AD36" s="35"/>
      <c r="AE36" s="103"/>
      <c r="AF36" s="103"/>
      <c r="AG36" s="130" t="str">
        <f t="shared" si="32"/>
        <v/>
      </c>
      <c r="AH36" s="35" t="s">
        <v>15618</v>
      </c>
      <c r="AI36" s="35">
        <f>IF(AND($CL$5&lt;&gt;"",AL36=1,(ISERROR(MATCH(CONCATENATE("L8",".",AH36,".",$CL$5),Legacy!$CI$95:$CI$13469,0))=TRUE)),1,0)</f>
        <v>0</v>
      </c>
      <c r="AK36" s="35" t="s">
        <v>184</v>
      </c>
      <c r="AL36" s="346">
        <f t="shared" si="33"/>
        <v>0</v>
      </c>
      <c r="AM36" s="17" t="b">
        <f t="shared" si="34"/>
        <v>0</v>
      </c>
      <c r="AN36" s="17">
        <f t="shared" si="35"/>
        <v>0</v>
      </c>
      <c r="AO36" s="103" t="s">
        <v>325</v>
      </c>
      <c r="AP36" s="315">
        <v>510</v>
      </c>
      <c r="AR36" s="13">
        <f t="shared" si="21"/>
        <v>0</v>
      </c>
      <c r="AS36" s="302" t="str">
        <f t="shared" ref="AS36:AS83" si="80">G36</f>
        <v>37  Teal Blue Sparkle</v>
      </c>
      <c r="AT36" s="374">
        <f>VLOOKUP(CONCATENATE("L8LB",LEFT(AS36,2)),[1]FINISH!$Q$6:$W$1476,7,FALSE)</f>
        <v>0</v>
      </c>
      <c r="AU36" s="374">
        <f>VLOOKUP(CONCATENATE("L8LF",LEFT(AS36,2)),[1]FINISH!$Q$6:$W$1476,7,FALSE)</f>
        <v>0</v>
      </c>
      <c r="AV36" s="374">
        <f>VLOOKUP(CONCATENATE("L8LT",LEFT(AS36,2)),[1]FINISH!$Q$6:$W$1476,7,FALSE)</f>
        <v>0</v>
      </c>
      <c r="AW36" s="374">
        <f>VLOOKUP(CONCATENATE("L8LS",LEFT(AS36,2)),[1]FINISH!$Q$6:$W$1476,7,FALSE)</f>
        <v>0</v>
      </c>
      <c r="AY36" s="191">
        <f t="shared" si="5"/>
        <v>0</v>
      </c>
      <c r="AZ36" s="304" t="str">
        <f t="shared" ref="AZ36:AZ45" si="81">G36</f>
        <v>37  Teal Blue Sparkle</v>
      </c>
      <c r="BE36" s="103" t="s">
        <v>135</v>
      </c>
      <c r="BJ36" s="317">
        <f>IF(J27="",0,1)</f>
        <v>0</v>
      </c>
      <c r="BK36" s="358">
        <f>+BJ36*0</f>
        <v>0</v>
      </c>
      <c r="BL36" s="103" t="s">
        <v>156</v>
      </c>
      <c r="BN36" s="332" t="s">
        <v>501</v>
      </c>
      <c r="BO36" s="305">
        <f t="shared" si="22"/>
        <v>0</v>
      </c>
      <c r="BP36" s="305">
        <f t="shared" si="41"/>
        <v>0</v>
      </c>
      <c r="BQ36" s="305">
        <f t="shared" si="23"/>
        <v>0</v>
      </c>
      <c r="BR36" s="305">
        <f t="shared" si="38"/>
        <v>0</v>
      </c>
      <c r="BS36" s="305"/>
      <c r="BT36" s="292">
        <f t="shared" ref="BT36:BT60" si="82">+$BQ$101</f>
        <v>0</v>
      </c>
      <c r="BU36" s="35">
        <f t="shared" si="73"/>
        <v>0</v>
      </c>
      <c r="BV36" s="39">
        <f t="shared" si="74"/>
        <v>0</v>
      </c>
      <c r="BW36" s="39">
        <f t="shared" si="67"/>
        <v>0</v>
      </c>
      <c r="BZ36" s="35">
        <f t="shared" si="12"/>
        <v>0</v>
      </c>
      <c r="CA36" s="39">
        <f t="shared" si="75"/>
        <v>0</v>
      </c>
      <c r="CB36" s="39"/>
      <c r="CC36" s="35">
        <f t="shared" si="25"/>
        <v>0</v>
      </c>
      <c r="CE36" s="113" t="s">
        <v>625</v>
      </c>
      <c r="CF36" s="321"/>
      <c r="CH36" s="92">
        <f>+AL67</f>
        <v>0</v>
      </c>
      <c r="CI36" s="93" t="s">
        <v>348</v>
      </c>
      <c r="CK36" s="90"/>
      <c r="CL36" s="227"/>
      <c r="CN36" s="90">
        <f>+CN35*(CN33+CN34)</f>
        <v>0</v>
      </c>
      <c r="CO36" s="93" t="s">
        <v>414</v>
      </c>
      <c r="CQ36" s="90"/>
      <c r="CR36" s="93"/>
      <c r="CS36" s="39"/>
      <c r="CT36" s="90"/>
      <c r="CU36" s="223"/>
      <c r="CZ36" s="103" t="s">
        <v>325</v>
      </c>
      <c r="DA36" s="35">
        <f t="shared" si="37"/>
        <v>0</v>
      </c>
      <c r="DB36" s="39" t="str">
        <f>IF(BF16=1,"LTS886","LT886")</f>
        <v>LT886</v>
      </c>
      <c r="DC36" s="35" t="e">
        <f t="shared" ref="DC36:DC69" si="83">VLOOKUP(1,DA36:DB36,2,FALSE)</f>
        <v>#N/A</v>
      </c>
      <c r="DD36" s="442" t="e">
        <f t="shared" si="76"/>
        <v>#N/A</v>
      </c>
      <c r="DE36" s="35" t="e">
        <f t="shared" si="27"/>
        <v>#N/A</v>
      </c>
      <c r="DF36" s="35" t="e">
        <f t="shared" si="77"/>
        <v>#N/A</v>
      </c>
      <c r="DG36" s="35" t="str">
        <f t="shared" si="78"/>
        <v>R</v>
      </c>
      <c r="DH36" s="35" t="str">
        <f t="shared" si="79"/>
        <v xml:space="preserve"> Cstm  </v>
      </c>
      <c r="DI36" s="35" t="e">
        <f>IF($CQ$8=1,CONCATENATE(DC36,DD36,DE36,DF36,DG36,DH36),CONCATENATE(DC36,DD36,DE36,DF36,DH36))</f>
        <v>#N/A</v>
      </c>
      <c r="DJ36" s="35" t="b">
        <f>ISERROR(DI36)</f>
        <v>1</v>
      </c>
      <c r="DK36" s="306" t="str">
        <f>IF(DJ36=FALSE,DI36,"")</f>
        <v/>
      </c>
      <c r="DO36" s="311"/>
      <c r="DQ36" s="35" t="s">
        <v>297</v>
      </c>
      <c r="DR36" s="332">
        <v>30</v>
      </c>
      <c r="DS36" s="137"/>
      <c r="EH36" s="3"/>
      <c r="EI36" s="3"/>
      <c r="EJ36" s="3"/>
      <c r="EK36" s="3"/>
      <c r="EL36" s="3"/>
      <c r="EN36" t="s">
        <v>365</v>
      </c>
    </row>
    <row r="37" spans="1:144" ht="14.4" customHeight="1" x14ac:dyDescent="0.3">
      <c r="A37" s="449"/>
      <c r="B37" s="66"/>
      <c r="C37" s="307" t="s">
        <v>70</v>
      </c>
      <c r="D37" s="298">
        <f t="shared" si="70"/>
        <v>0</v>
      </c>
      <c r="E37" s="298"/>
      <c r="F37" s="66"/>
      <c r="G37" s="283" t="s">
        <v>855</v>
      </c>
      <c r="H37" s="299"/>
      <c r="I37" s="103"/>
      <c r="J37" s="273" t="s">
        <v>423</v>
      </c>
      <c r="K37" s="35"/>
      <c r="L37" s="35"/>
      <c r="M37" s="35"/>
      <c r="N37" s="35"/>
      <c r="O37" s="35"/>
      <c r="T37" s="35"/>
      <c r="U37" s="292"/>
      <c r="V37" s="35"/>
      <c r="W37" s="103"/>
      <c r="AB37" s="103"/>
      <c r="AC37" s="103"/>
      <c r="AD37" s="35"/>
      <c r="AG37" s="130" t="str">
        <f t="shared" si="32"/>
        <v/>
      </c>
      <c r="AH37" s="35" t="s">
        <v>15619</v>
      </c>
      <c r="AI37" s="35">
        <f>IF(AND($CL$5&lt;&gt;"",AL37=1,(ISERROR(MATCH(CONCATENATE("L8",".",AH37,".",$CL$5),Legacy!$CI$95:$CI$13469,0))=TRUE)),1,0)</f>
        <v>0</v>
      </c>
      <c r="AK37" s="35" t="s">
        <v>184</v>
      </c>
      <c r="AL37" s="13">
        <f t="shared" si="33"/>
        <v>0</v>
      </c>
      <c r="AM37" s="17" t="b">
        <f t="shared" si="34"/>
        <v>0</v>
      </c>
      <c r="AN37" s="17">
        <f t="shared" si="35"/>
        <v>0</v>
      </c>
      <c r="AO37" s="103" t="s">
        <v>327</v>
      </c>
      <c r="AP37" s="315">
        <v>510</v>
      </c>
      <c r="AR37" s="13">
        <f t="shared" si="21"/>
        <v>0</v>
      </c>
      <c r="AS37" s="302" t="str">
        <f t="shared" si="80"/>
        <v>2A  Titanium Glitter</v>
      </c>
      <c r="AT37" s="374">
        <f>VLOOKUP(CONCATENATE("L8LB",LEFT(AS37,2)),[1]FINISH!$Q$6:$W$1476,7,FALSE)</f>
        <v>0</v>
      </c>
      <c r="AU37" s="374">
        <f>VLOOKUP(CONCATENATE("L8LF",LEFT(AS37,2)),[1]FINISH!$Q$6:$W$1476,7,FALSE)</f>
        <v>0</v>
      </c>
      <c r="AV37" s="374">
        <f>VLOOKUP(CONCATENATE("L8LT",LEFT(AS37,2)),[1]FINISH!$Q$6:$W$1476,7,FALSE)</f>
        <v>0</v>
      </c>
      <c r="AW37" s="374">
        <f>VLOOKUP(CONCATENATE("L8LS",LEFT(AS37,2)),[1]FINISH!$Q$6:$W$1476,7,FALSE)</f>
        <v>0</v>
      </c>
      <c r="AY37" s="191">
        <f t="shared" si="5"/>
        <v>0</v>
      </c>
      <c r="AZ37" s="304" t="str">
        <f t="shared" si="81"/>
        <v>2A  Titanium Glitter</v>
      </c>
      <c r="BJ37" s="317">
        <f>IF(J28="",0,1)</f>
        <v>0</v>
      </c>
      <c r="BK37" s="358">
        <f>BJ37*DR35</f>
        <v>0</v>
      </c>
      <c r="BL37" s="103" t="s">
        <v>157</v>
      </c>
      <c r="BN37" s="332" t="s">
        <v>496</v>
      </c>
      <c r="BO37" s="305">
        <f t="shared" si="22"/>
        <v>0</v>
      </c>
      <c r="BP37" s="305">
        <f t="shared" si="41"/>
        <v>0</v>
      </c>
      <c r="BQ37" s="305">
        <f t="shared" si="23"/>
        <v>0</v>
      </c>
      <c r="BR37" s="305">
        <f t="shared" si="38"/>
        <v>0</v>
      </c>
      <c r="BS37" s="305"/>
      <c r="BT37" s="292">
        <f t="shared" si="82"/>
        <v>0</v>
      </c>
      <c r="BU37" s="35">
        <f t="shared" si="73"/>
        <v>0</v>
      </c>
      <c r="BV37" s="39">
        <f t="shared" si="74"/>
        <v>0</v>
      </c>
      <c r="BW37" s="39">
        <f t="shared" si="67"/>
        <v>0</v>
      </c>
      <c r="BZ37" s="35">
        <f t="shared" si="12"/>
        <v>0</v>
      </c>
      <c r="CA37" s="39">
        <f t="shared" si="75"/>
        <v>0</v>
      </c>
      <c r="CB37" s="39"/>
      <c r="CC37" s="35">
        <f t="shared" si="25"/>
        <v>0</v>
      </c>
      <c r="CE37" s="35">
        <f>+BJ24</f>
        <v>0</v>
      </c>
      <c r="CF37" s="103" t="s">
        <v>147</v>
      </c>
      <c r="CH37" s="92">
        <f>+AL68</f>
        <v>0</v>
      </c>
      <c r="CI37" s="93" t="s">
        <v>349</v>
      </c>
      <c r="CK37" s="90"/>
      <c r="CL37" s="227"/>
      <c r="CN37" s="90"/>
      <c r="CO37" s="93"/>
      <c r="CQ37" s="90"/>
      <c r="CR37" s="93"/>
      <c r="CS37" s="39"/>
      <c r="CT37" s="90">
        <f>SUM(CT31:CT36)</f>
        <v>0</v>
      </c>
      <c r="CU37" s="223" t="s">
        <v>443</v>
      </c>
      <c r="CZ37" s="103" t="s">
        <v>326</v>
      </c>
      <c r="DA37" s="35">
        <f t="shared" si="37"/>
        <v>0</v>
      </c>
      <c r="DB37" s="39" t="str">
        <f>IF(BF16=1,"LTS888","LT888")</f>
        <v>LT888</v>
      </c>
      <c r="DC37" s="35" t="e">
        <f t="shared" si="83"/>
        <v>#N/A</v>
      </c>
      <c r="DD37" s="442" t="e">
        <f t="shared" si="76"/>
        <v>#N/A</v>
      </c>
      <c r="DE37" s="35" t="e">
        <f t="shared" si="27"/>
        <v>#N/A</v>
      </c>
      <c r="DF37" s="35" t="e">
        <f t="shared" si="77"/>
        <v>#N/A</v>
      </c>
      <c r="DG37" s="35" t="str">
        <f t="shared" si="78"/>
        <v>R</v>
      </c>
      <c r="DH37" s="35" t="str">
        <f t="shared" si="79"/>
        <v xml:space="preserve"> Cstm  </v>
      </c>
      <c r="DI37" s="35" t="e">
        <f t="shared" ref="DI37:DI60" si="84">IF($CQ$8=1,CONCATENATE(DC37,DD37,DE37,DF37,DG37,DH37),CONCATENATE(DC37,DD37,DE37,DF37,DH37))</f>
        <v>#N/A</v>
      </c>
      <c r="DJ37" s="35" t="b">
        <f>ISERROR(DI37)</f>
        <v>1</v>
      </c>
      <c r="DK37" s="313" t="str">
        <f t="shared" ref="DK37:DK60" si="85">IF(DJ37=FALSE,DI37,"")</f>
        <v/>
      </c>
      <c r="DO37" s="311"/>
      <c r="DS37" s="137"/>
      <c r="EH37" s="53" t="str">
        <f>IF(AN74=1,"Snare Drum",CONCATENATE(AN74," Snare Drums Chosen"))</f>
        <v>0 Snare Drums Chosen</v>
      </c>
      <c r="EI37" s="125" t="s">
        <v>589</v>
      </c>
      <c r="EJ37" s="3"/>
      <c r="EK37" s="3"/>
      <c r="EL37" s="3"/>
      <c r="EN37" t="s">
        <v>365</v>
      </c>
    </row>
    <row r="38" spans="1:144" ht="14.4" customHeight="1" x14ac:dyDescent="0.3">
      <c r="A38" s="449"/>
      <c r="B38" s="66"/>
      <c r="C38" s="307" t="s">
        <v>69</v>
      </c>
      <c r="D38" s="298">
        <f t="shared" si="70"/>
        <v>0</v>
      </c>
      <c r="E38" s="298"/>
      <c r="F38" s="66"/>
      <c r="G38" s="283" t="s">
        <v>856</v>
      </c>
      <c r="H38" s="299"/>
      <c r="I38" s="103"/>
      <c r="J38" s="301" t="s">
        <v>16</v>
      </c>
      <c r="K38" s="359"/>
      <c r="L38" s="360" t="s">
        <v>428</v>
      </c>
      <c r="M38" s="35"/>
      <c r="N38" s="35"/>
      <c r="O38" s="164"/>
      <c r="P38" s="361" t="s">
        <v>23</v>
      </c>
      <c r="Q38" s="164"/>
      <c r="S38" s="164"/>
      <c r="T38" s="362" t="s">
        <v>24</v>
      </c>
      <c r="V38" s="35"/>
      <c r="W38" s="103"/>
      <c r="AB38" s="103"/>
      <c r="AC38" s="103"/>
      <c r="AD38" s="35"/>
      <c r="AG38" s="130" t="str">
        <f t="shared" si="32"/>
        <v/>
      </c>
      <c r="AH38" s="35" t="s">
        <v>15620</v>
      </c>
      <c r="AI38" s="35">
        <f>IF(AND($CL$5&lt;&gt;"",AL38=1,(ISERROR(MATCH(CONCATENATE("L8",".",AH38,".",$CL$5),Legacy!$CI$95:$CI$13469,0))=TRUE)),1,0)</f>
        <v>0</v>
      </c>
      <c r="AK38" s="35" t="s">
        <v>184</v>
      </c>
      <c r="AL38" s="13">
        <f t="shared" si="33"/>
        <v>0</v>
      </c>
      <c r="AM38" s="17" t="b">
        <f t="shared" si="34"/>
        <v>0</v>
      </c>
      <c r="AN38" s="17">
        <f t="shared" si="35"/>
        <v>0</v>
      </c>
      <c r="AO38" s="103" t="s">
        <v>326</v>
      </c>
      <c r="AP38" s="315">
        <v>510</v>
      </c>
      <c r="AR38" s="13">
        <f t="shared" si="21"/>
        <v>0</v>
      </c>
      <c r="AS38" s="302" t="str">
        <f t="shared" si="80"/>
        <v>T8  Turquois Glitter</v>
      </c>
      <c r="AT38" s="374">
        <f>VLOOKUP(CONCATENATE("L8LB",LEFT(AS38,2)),[1]FINISH!$Q$6:$W$1476,7,FALSE)</f>
        <v>0</v>
      </c>
      <c r="AU38" s="374">
        <f>VLOOKUP(CONCATENATE("L8LF",LEFT(AS38,2)),[1]FINISH!$Q$6:$W$1476,7,FALSE)</f>
        <v>0</v>
      </c>
      <c r="AV38" s="374">
        <f>VLOOKUP(CONCATENATE("L8LT",LEFT(AS38,2)),[1]FINISH!$Q$6:$W$1476,7,FALSE)</f>
        <v>0</v>
      </c>
      <c r="AW38" s="374">
        <f>VLOOKUP(CONCATENATE("L8LS",LEFT(AS38,2)),[1]FINISH!$Q$6:$W$1476,7,FALSE)</f>
        <v>0</v>
      </c>
      <c r="AY38" s="191">
        <f t="shared" si="5"/>
        <v>0</v>
      </c>
      <c r="AZ38" s="304" t="str">
        <f t="shared" si="81"/>
        <v>T8  Turquois Glitter</v>
      </c>
      <c r="BB38" s="363" t="s">
        <v>205</v>
      </c>
      <c r="BC38" s="103" t="s">
        <v>197</v>
      </c>
      <c r="BD38" s="103"/>
      <c r="BJ38" s="317">
        <f>IF(J29="",0,1)</f>
        <v>0</v>
      </c>
      <c r="BK38" s="358">
        <f>BJ38*DR36</f>
        <v>0</v>
      </c>
      <c r="BL38" s="103" t="s">
        <v>297</v>
      </c>
      <c r="BN38" s="332" t="s">
        <v>502</v>
      </c>
      <c r="BO38" s="305">
        <f t="shared" si="22"/>
        <v>0</v>
      </c>
      <c r="BP38" s="305">
        <f t="shared" si="41"/>
        <v>0</v>
      </c>
      <c r="BQ38" s="305">
        <f t="shared" si="23"/>
        <v>0</v>
      </c>
      <c r="BR38" s="305">
        <f t="shared" si="38"/>
        <v>0</v>
      </c>
      <c r="BS38" s="305"/>
      <c r="BT38" s="292">
        <f t="shared" si="82"/>
        <v>0</v>
      </c>
      <c r="BU38" s="35">
        <f t="shared" si="73"/>
        <v>0</v>
      </c>
      <c r="BV38" s="39">
        <f t="shared" si="74"/>
        <v>0</v>
      </c>
      <c r="BW38" s="39">
        <f t="shared" si="67"/>
        <v>0</v>
      </c>
      <c r="BZ38" s="35">
        <f t="shared" si="12"/>
        <v>0</v>
      </c>
      <c r="CA38" s="39">
        <f t="shared" si="75"/>
        <v>0</v>
      </c>
      <c r="CB38" s="39"/>
      <c r="CC38" s="35">
        <f t="shared" si="25"/>
        <v>0</v>
      </c>
      <c r="CE38" s="35">
        <f>+BJ25</f>
        <v>0</v>
      </c>
      <c r="CF38" s="103" t="s">
        <v>148</v>
      </c>
      <c r="CH38" s="92">
        <f>+AL69</f>
        <v>0</v>
      </c>
      <c r="CI38" s="93" t="s">
        <v>350</v>
      </c>
      <c r="CK38" s="90"/>
      <c r="CL38" s="227"/>
      <c r="CN38" s="90" t="s">
        <v>416</v>
      </c>
      <c r="CO38" s="91"/>
      <c r="CQ38" s="90"/>
      <c r="CR38" s="93"/>
      <c r="CS38" s="39"/>
      <c r="CT38" s="90"/>
      <c r="CU38" s="91"/>
      <c r="CW38" s="88" t="s">
        <v>527</v>
      </c>
      <c r="CX38" s="89"/>
      <c r="CZ38" s="103" t="s">
        <v>327</v>
      </c>
      <c r="DA38" s="35">
        <f t="shared" si="37"/>
        <v>0</v>
      </c>
      <c r="DB38" s="39" t="str">
        <f>IF(BF16=1,"LTS878","LT878")</f>
        <v>LT878</v>
      </c>
      <c r="DC38" s="35" t="e">
        <f t="shared" si="83"/>
        <v>#N/A</v>
      </c>
      <c r="DD38" s="442" t="e">
        <f t="shared" si="76"/>
        <v>#N/A</v>
      </c>
      <c r="DE38" s="35" t="e">
        <f t="shared" si="27"/>
        <v>#N/A</v>
      </c>
      <c r="DF38" s="35" t="e">
        <f t="shared" si="77"/>
        <v>#N/A</v>
      </c>
      <c r="DG38" s="35" t="str">
        <f t="shared" si="78"/>
        <v>R</v>
      </c>
      <c r="DH38" s="35" t="str">
        <f t="shared" si="79"/>
        <v xml:space="preserve"> Cstm  </v>
      </c>
      <c r="DI38" s="35" t="e">
        <f t="shared" si="84"/>
        <v>#N/A</v>
      </c>
      <c r="DJ38" s="35" t="b">
        <f t="shared" ref="DJ38:DJ69" si="86">ISERROR(DI38)</f>
        <v>1</v>
      </c>
      <c r="DK38" s="313" t="str">
        <f t="shared" si="85"/>
        <v/>
      </c>
      <c r="DO38" s="311"/>
      <c r="DQ38" s="130" t="s">
        <v>279</v>
      </c>
      <c r="DR38" s="202"/>
      <c r="DS38" s="137"/>
      <c r="EH38" s="451" t="str">
        <f>+DM69</f>
        <v/>
      </c>
      <c r="EI38" s="451"/>
      <c r="EJ38" s="451"/>
      <c r="EK38" s="451"/>
      <c r="EL38" s="451"/>
      <c r="EN38" t="s">
        <v>365</v>
      </c>
    </row>
    <row r="39" spans="1:144" ht="14.4" customHeight="1" x14ac:dyDescent="0.3">
      <c r="A39" s="449"/>
      <c r="B39" s="66"/>
      <c r="C39" s="307" t="s">
        <v>71</v>
      </c>
      <c r="D39" s="298">
        <f t="shared" si="70"/>
        <v>0</v>
      </c>
      <c r="E39" s="298"/>
      <c r="F39" s="66"/>
      <c r="G39" s="283" t="s">
        <v>857</v>
      </c>
      <c r="H39" s="299"/>
      <c r="I39" s="103"/>
      <c r="J39" s="309"/>
      <c r="K39" s="151" t="s">
        <v>146</v>
      </c>
      <c r="L39" s="103"/>
      <c r="M39" s="103"/>
      <c r="N39" s="103"/>
      <c r="O39" s="364" t="s">
        <v>114</v>
      </c>
      <c r="P39" s="365" t="s">
        <v>26</v>
      </c>
      <c r="Q39" s="366" t="s">
        <v>794</v>
      </c>
      <c r="S39" s="455" t="s">
        <v>114</v>
      </c>
      <c r="T39" s="66"/>
      <c r="U39" s="367" t="s">
        <v>798</v>
      </c>
      <c r="AB39" s="103"/>
      <c r="AC39" s="103"/>
      <c r="AD39" s="35"/>
      <c r="AG39" s="130" t="str">
        <f t="shared" si="32"/>
        <v/>
      </c>
      <c r="AH39" s="35" t="s">
        <v>14739</v>
      </c>
      <c r="AI39" s="35">
        <f>IF(AND($CL$5&lt;&gt;"",AL39=1,(ISERROR(MATCH(CONCATENATE("L8",".",AH39,".",$CL$5),Legacy!$CI$95:$CI$13469,0))=TRUE)),1,0)</f>
        <v>0</v>
      </c>
      <c r="AK39" s="35" t="s">
        <v>184</v>
      </c>
      <c r="AL39" s="13">
        <f t="shared" ref="AL39:AL69" si="87">IF(B39="",0,1)</f>
        <v>0</v>
      </c>
      <c r="AM39" s="17" t="b">
        <f t="shared" si="34"/>
        <v>0</v>
      </c>
      <c r="AN39" s="17">
        <f t="shared" ref="AN39:AN69" si="88">IF(AM39=TRUE,B39,AL39)</f>
        <v>0</v>
      </c>
      <c r="AO39" s="103" t="s">
        <v>328</v>
      </c>
      <c r="AP39" s="315">
        <v>614</v>
      </c>
      <c r="AR39" s="13">
        <f t="shared" si="21"/>
        <v>0</v>
      </c>
      <c r="AS39" s="302" t="str">
        <f t="shared" si="80"/>
        <v>1Q  Vintage Black Oyster</v>
      </c>
      <c r="AT39" s="374">
        <f>VLOOKUP(CONCATENATE("L8LB",LEFT(AS39,2)),[1]FINISH!$Q$6:$W$1476,7,FALSE)</f>
        <v>100</v>
      </c>
      <c r="AU39" s="374">
        <f>VLOOKUP(CONCATENATE("L8LF",LEFT(AS39,2)),[1]FINISH!$Q$6:$W$1476,7,FALSE)</f>
        <v>75</v>
      </c>
      <c r="AV39" s="374">
        <f>VLOOKUP(CONCATENATE("L8LT",LEFT(AS39,2)),[1]FINISH!$Q$6:$W$1476,7,FALSE)</f>
        <v>50</v>
      </c>
      <c r="AW39" s="374">
        <f>VLOOKUP(CONCATENATE("L8LS",LEFT(AS39,2)),[1]FINISH!$Q$6:$W$1476,7,FALSE)</f>
        <v>50</v>
      </c>
      <c r="AY39" s="191">
        <f t="shared" si="5"/>
        <v>0</v>
      </c>
      <c r="AZ39" s="304" t="str">
        <f t="shared" si="81"/>
        <v>1Q  Vintage Black Oyster</v>
      </c>
      <c r="BB39" s="317">
        <f>IF(J33="",0,1)</f>
        <v>0</v>
      </c>
      <c r="BC39" s="202">
        <f>+BB39*0</f>
        <v>0</v>
      </c>
      <c r="BD39" s="103" t="s">
        <v>158</v>
      </c>
      <c r="BJ39" s="317">
        <f>IF(J30="",0,1)</f>
        <v>0</v>
      </c>
      <c r="BK39" s="358">
        <f>BJ39*DR37</f>
        <v>0</v>
      </c>
      <c r="BL39" s="103" t="s">
        <v>898</v>
      </c>
      <c r="BN39" s="332" t="s">
        <v>2058</v>
      </c>
      <c r="BO39" s="305">
        <f t="shared" si="22"/>
        <v>0</v>
      </c>
      <c r="BP39" s="305">
        <f t="shared" si="41"/>
        <v>0</v>
      </c>
      <c r="BQ39" s="305">
        <f t="shared" si="23"/>
        <v>0</v>
      </c>
      <c r="BR39" s="305">
        <f t="shared" si="38"/>
        <v>0</v>
      </c>
      <c r="BS39" s="305"/>
      <c r="BT39" s="292">
        <f t="shared" si="82"/>
        <v>0</v>
      </c>
      <c r="BU39" s="35">
        <f t="shared" si="73"/>
        <v>0</v>
      </c>
      <c r="BV39" s="39">
        <f t="shared" si="74"/>
        <v>0</v>
      </c>
      <c r="BW39" s="39">
        <f t="shared" si="67"/>
        <v>0</v>
      </c>
      <c r="BZ39" s="35">
        <f t="shared" si="12"/>
        <v>0</v>
      </c>
      <c r="CA39" s="39">
        <f t="shared" si="75"/>
        <v>0</v>
      </c>
      <c r="CB39" s="39"/>
      <c r="CC39" s="35">
        <f t="shared" si="25"/>
        <v>0</v>
      </c>
      <c r="CE39" s="35">
        <f>+BJ26</f>
        <v>0</v>
      </c>
      <c r="CF39" s="103" t="s">
        <v>149</v>
      </c>
      <c r="CH39" s="92"/>
      <c r="CI39" s="93" t="s">
        <v>391</v>
      </c>
      <c r="CK39" s="90"/>
      <c r="CL39" s="227"/>
      <c r="CN39" s="90">
        <f>+BH4</f>
        <v>0</v>
      </c>
      <c r="CO39" s="93" t="s">
        <v>418</v>
      </c>
      <c r="CQ39" s="90"/>
      <c r="CR39" s="93"/>
      <c r="CS39" s="39"/>
      <c r="CT39" s="90">
        <f>SUM(AL3:AL60,AL67)</f>
        <v>0</v>
      </c>
      <c r="CU39" s="93" t="s">
        <v>15613</v>
      </c>
      <c r="CW39" s="90"/>
      <c r="CX39" s="91"/>
      <c r="CZ39" s="103" t="s">
        <v>328</v>
      </c>
      <c r="DA39" s="35">
        <f t="shared" ref="DA39:DA69" si="89">AL39</f>
        <v>0</v>
      </c>
      <c r="DB39" s="39" t="str">
        <f>IF(BF16=1,"LTS870","LT870")</f>
        <v>LT870</v>
      </c>
      <c r="DC39" s="35" t="e">
        <f t="shared" si="83"/>
        <v>#N/A</v>
      </c>
      <c r="DD39" s="442" t="e">
        <f t="shared" si="76"/>
        <v>#N/A</v>
      </c>
      <c r="DE39" s="35" t="e">
        <f t="shared" si="27"/>
        <v>#N/A</v>
      </c>
      <c r="DF39" s="35" t="e">
        <f t="shared" si="77"/>
        <v>#N/A</v>
      </c>
      <c r="DG39" s="35" t="str">
        <f t="shared" si="78"/>
        <v>R</v>
      </c>
      <c r="DH39" s="35" t="str">
        <f t="shared" si="79"/>
        <v xml:space="preserve"> Cstm  </v>
      </c>
      <c r="DI39" s="35" t="e">
        <f t="shared" si="84"/>
        <v>#N/A</v>
      </c>
      <c r="DJ39" s="35" t="b">
        <f t="shared" si="86"/>
        <v>1</v>
      </c>
      <c r="DK39" s="313" t="str">
        <f t="shared" si="85"/>
        <v/>
      </c>
      <c r="DO39" s="311" t="s">
        <v>636</v>
      </c>
      <c r="DQ39" s="35" t="s">
        <v>147</v>
      </c>
      <c r="DR39" s="332">
        <v>30</v>
      </c>
      <c r="DS39" s="137"/>
      <c r="EH39" s="62" t="s">
        <v>0</v>
      </c>
      <c r="EI39" s="3" t="s">
        <v>455</v>
      </c>
      <c r="EJ39" s="3"/>
      <c r="EK39" s="10" t="s">
        <v>585</v>
      </c>
      <c r="EL39" s="124">
        <f>SUM(D61:D69)</f>
        <v>0</v>
      </c>
      <c r="EN39" t="s">
        <v>365</v>
      </c>
    </row>
    <row r="40" spans="1:144" ht="14.4" customHeight="1" x14ac:dyDescent="0.3">
      <c r="A40" s="449"/>
      <c r="B40" s="66"/>
      <c r="C40" s="314" t="s">
        <v>715</v>
      </c>
      <c r="D40" s="298">
        <f t="shared" si="70"/>
        <v>0</v>
      </c>
      <c r="E40" s="298"/>
      <c r="F40" s="66"/>
      <c r="G40" s="283" t="s">
        <v>858</v>
      </c>
      <c r="H40" s="299"/>
      <c r="I40" s="103"/>
      <c r="J40" s="309"/>
      <c r="K40" s="312" t="s">
        <v>147</v>
      </c>
      <c r="L40" s="103"/>
      <c r="M40" s="103"/>
      <c r="N40" s="103"/>
      <c r="O40" s="455" t="s">
        <v>171</v>
      </c>
      <c r="P40" s="368"/>
      <c r="Q40" s="366" t="s">
        <v>795</v>
      </c>
      <c r="S40" s="456"/>
      <c r="T40" s="66"/>
      <c r="U40" s="367" t="s">
        <v>799</v>
      </c>
      <c r="AC40" s="103"/>
      <c r="AD40" s="35"/>
      <c r="AG40" s="130" t="str">
        <f t="shared" ref="AG40" si="90">IF(AN40&gt;0,CONCATENATE("qty ",AN40,") ",AO40,"   "),"")</f>
        <v/>
      </c>
      <c r="AH40" s="35" t="s">
        <v>15621</v>
      </c>
      <c r="AI40" s="35">
        <f>IF(AND($CL$5&lt;&gt;"",AL40=1,(ISERROR(MATCH(CONCATENATE("L8",".",AH40,".",$CL$5),Legacy!$CI$95:$CI$13469,0))=TRUE)),1,0)</f>
        <v>0</v>
      </c>
      <c r="AK40" s="35" t="s">
        <v>184</v>
      </c>
      <c r="AL40" s="13">
        <f t="shared" si="87"/>
        <v>0</v>
      </c>
      <c r="AM40" s="17" t="b">
        <f t="shared" si="34"/>
        <v>0</v>
      </c>
      <c r="AN40" s="17">
        <f t="shared" si="88"/>
        <v>0</v>
      </c>
      <c r="AO40" s="315" t="s">
        <v>723</v>
      </c>
      <c r="AP40" s="315">
        <v>614</v>
      </c>
      <c r="AR40" s="13">
        <f t="shared" si="21"/>
        <v>0</v>
      </c>
      <c r="AS40" s="302" t="str">
        <f t="shared" si="80"/>
        <v>2Q  Vintage Blue Oyster</v>
      </c>
      <c r="AT40" s="374">
        <f>VLOOKUP(CONCATENATE("L8LB",LEFT(AS40,2)),[1]FINISH!$Q$6:$W$1476,7,FALSE)</f>
        <v>100</v>
      </c>
      <c r="AU40" s="374">
        <f>VLOOKUP(CONCATENATE("L8LF",LEFT(AS40,2)),[1]FINISH!$Q$6:$W$1476,7,FALSE)</f>
        <v>75</v>
      </c>
      <c r="AV40" s="374">
        <f>VLOOKUP(CONCATENATE("L8LT",LEFT(AS40,2)),[1]FINISH!$Q$6:$W$1476,7,FALSE)</f>
        <v>50</v>
      </c>
      <c r="AW40" s="374">
        <f>VLOOKUP(CONCATENATE("L8LS",LEFT(AS40,2)),[1]FINISH!$Q$6:$W$1476,7,FALSE)</f>
        <v>50</v>
      </c>
      <c r="AY40" s="191">
        <f t="shared" si="5"/>
        <v>0</v>
      </c>
      <c r="AZ40" s="304" t="str">
        <f t="shared" si="81"/>
        <v>2Q  Vintage Blue Oyster</v>
      </c>
      <c r="BB40" s="317">
        <f>IF(J34="",0,1)</f>
        <v>0</v>
      </c>
      <c r="BC40" s="202">
        <f>+BB40*DR46</f>
        <v>0</v>
      </c>
      <c r="BD40" s="103" t="s">
        <v>159</v>
      </c>
      <c r="BG40" s="206" t="s">
        <v>168</v>
      </c>
      <c r="BH40" s="206"/>
      <c r="BI40" s="18" t="s">
        <v>175</v>
      </c>
      <c r="BJ40" s="292">
        <f>SUM(BJ35:BJ39)</f>
        <v>0</v>
      </c>
      <c r="BK40" s="202">
        <f>SUM(BK35:BK38)</f>
        <v>0</v>
      </c>
      <c r="BL40" s="245" t="s">
        <v>197</v>
      </c>
      <c r="BO40" s="305">
        <f t="shared" si="22"/>
        <v>0</v>
      </c>
      <c r="BP40" s="305">
        <f t="shared" si="41"/>
        <v>0</v>
      </c>
      <c r="BQ40" s="305">
        <f t="shared" si="23"/>
        <v>0</v>
      </c>
      <c r="BR40" s="305">
        <f t="shared" si="38"/>
        <v>0</v>
      </c>
      <c r="BS40" s="305"/>
      <c r="BT40" s="292">
        <f t="shared" si="82"/>
        <v>0</v>
      </c>
      <c r="BU40" s="35">
        <f t="shared" si="73"/>
        <v>0</v>
      </c>
      <c r="BV40" s="39">
        <f t="shared" si="74"/>
        <v>0</v>
      </c>
      <c r="BW40" s="39">
        <f t="shared" si="67"/>
        <v>0</v>
      </c>
      <c r="BZ40" s="35">
        <f t="shared" si="12"/>
        <v>0</v>
      </c>
      <c r="CA40" s="39">
        <f t="shared" si="75"/>
        <v>0</v>
      </c>
      <c r="CB40" s="39"/>
      <c r="CC40" s="35">
        <f t="shared" si="25"/>
        <v>0</v>
      </c>
      <c r="CE40" s="35">
        <f>+BJ27</f>
        <v>0</v>
      </c>
      <c r="CF40" s="103" t="s">
        <v>150</v>
      </c>
      <c r="CH40" s="92">
        <f>SUM(BC4:BC7)</f>
        <v>0</v>
      </c>
      <c r="CI40" s="93" t="s">
        <v>113</v>
      </c>
      <c r="CK40" s="90"/>
      <c r="CL40" s="227"/>
      <c r="CN40" s="90"/>
      <c r="CO40" s="91"/>
      <c r="CQ40" s="90"/>
      <c r="CR40" s="93"/>
      <c r="CS40" s="39"/>
      <c r="CT40" s="90"/>
      <c r="CU40" s="93"/>
      <c r="CW40" s="90">
        <f>+BJ28</f>
        <v>0</v>
      </c>
      <c r="CX40" s="91" t="s">
        <v>528</v>
      </c>
      <c r="CZ40" s="315" t="s">
        <v>723</v>
      </c>
      <c r="DA40" s="130">
        <f t="shared" si="89"/>
        <v>0</v>
      </c>
      <c r="DB40" s="193" t="str">
        <f>IF(BF16=1,"LTS8750","LT8750")</f>
        <v>LT8750</v>
      </c>
      <c r="DC40" s="130" t="e">
        <f t="shared" si="83"/>
        <v>#N/A</v>
      </c>
      <c r="DD40" s="442" t="e">
        <f t="shared" si="76"/>
        <v>#N/A</v>
      </c>
      <c r="DE40" s="35" t="e">
        <f t="shared" si="27"/>
        <v>#N/A</v>
      </c>
      <c r="DF40" s="130" t="e">
        <f t="shared" si="77"/>
        <v>#N/A</v>
      </c>
      <c r="DG40" s="130" t="str">
        <f t="shared" si="78"/>
        <v>R</v>
      </c>
      <c r="DH40" s="130" t="str">
        <f t="shared" si="79"/>
        <v xml:space="preserve"> Cstm  </v>
      </c>
      <c r="DI40" s="130" t="e">
        <f t="shared" si="84"/>
        <v>#N/A</v>
      </c>
      <c r="DJ40" s="130" t="b">
        <f t="shared" si="86"/>
        <v>1</v>
      </c>
      <c r="DK40" s="313" t="str">
        <f t="shared" si="85"/>
        <v/>
      </c>
      <c r="DL40" s="130"/>
      <c r="DM40" s="130"/>
      <c r="DO40" s="311" t="s">
        <v>15644</v>
      </c>
      <c r="DQ40" s="35" t="s">
        <v>148</v>
      </c>
      <c r="DR40" s="332">
        <v>50</v>
      </c>
      <c r="DS40" s="137"/>
      <c r="EH40" s="62" t="s">
        <v>1</v>
      </c>
      <c r="EI40" s="3" t="str">
        <f>IF(BB16 = 1,"Snare w/Brass","Snare Drum")</f>
        <v>Snare Drum</v>
      </c>
      <c r="EJ40" s="3"/>
      <c r="EK40" s="3"/>
      <c r="EL40" s="3"/>
      <c r="EN40" t="s">
        <v>365</v>
      </c>
    </row>
    <row r="41" spans="1:144" ht="14.4" customHeight="1" x14ac:dyDescent="0.3">
      <c r="A41" s="449"/>
      <c r="B41" s="66"/>
      <c r="C41" s="307" t="s">
        <v>72</v>
      </c>
      <c r="D41" s="298">
        <f t="shared" si="70"/>
        <v>0</v>
      </c>
      <c r="E41" s="298"/>
      <c r="F41" s="66"/>
      <c r="G41" s="283" t="s">
        <v>859</v>
      </c>
      <c r="H41" s="299"/>
      <c r="I41" s="103"/>
      <c r="J41" s="309"/>
      <c r="K41" s="312" t="s">
        <v>148</v>
      </c>
      <c r="L41" s="103"/>
      <c r="M41" s="103"/>
      <c r="N41" s="103"/>
      <c r="O41" s="456"/>
      <c r="P41" s="368"/>
      <c r="Q41" s="366" t="s">
        <v>796</v>
      </c>
      <c r="S41" s="457"/>
      <c r="T41" s="66"/>
      <c r="U41" s="367" t="s">
        <v>800</v>
      </c>
      <c r="AC41" s="35"/>
      <c r="AD41" s="103"/>
      <c r="AG41" s="130" t="str">
        <f t="shared" si="32"/>
        <v/>
      </c>
      <c r="AH41" s="35" t="s">
        <v>14740</v>
      </c>
      <c r="AI41" s="35">
        <f>IF(AND($CL$5&lt;&gt;"",AL41=1,(ISERROR(MATCH(CONCATENATE("L8",".",AH41,".",$CL$5),Legacy!$CI$95:$CI$13469,0))=TRUE)),1,0)</f>
        <v>0</v>
      </c>
      <c r="AK41" s="35" t="s">
        <v>184</v>
      </c>
      <c r="AL41" s="13">
        <f t="shared" si="87"/>
        <v>0</v>
      </c>
      <c r="AM41" s="17" t="b">
        <f>ISNUMBER(B40)</f>
        <v>0</v>
      </c>
      <c r="AN41" s="17">
        <f t="shared" si="88"/>
        <v>0</v>
      </c>
      <c r="AO41" s="103" t="s">
        <v>329</v>
      </c>
      <c r="AP41" s="315">
        <v>614</v>
      </c>
      <c r="AR41" s="13">
        <f t="shared" si="21"/>
        <v>0</v>
      </c>
      <c r="AS41" s="302" t="str">
        <f t="shared" si="80"/>
        <v>NM  Vintage White Marine</v>
      </c>
      <c r="AT41" s="374">
        <f>VLOOKUP(CONCATENATE("L8LB",LEFT(AS41,2)),[1]FINISH!$Q$6:$W$1476,7,FALSE)</f>
        <v>0</v>
      </c>
      <c r="AU41" s="374">
        <f>VLOOKUP(CONCATENATE("L8LF",LEFT(AS41,2)),[1]FINISH!$Q$6:$W$1476,7,FALSE)</f>
        <v>0</v>
      </c>
      <c r="AV41" s="374">
        <f>VLOOKUP(CONCATENATE("L8LT",LEFT(AS41,2)),[1]FINISH!$Q$6:$W$1476,7,FALSE)</f>
        <v>0</v>
      </c>
      <c r="AW41" s="374">
        <f>VLOOKUP(CONCATENATE("L8LS",LEFT(AS41,2)),[1]FINISH!$Q$6:$W$1476,7,FALSE)</f>
        <v>0</v>
      </c>
      <c r="AY41" s="191">
        <f t="shared" si="5"/>
        <v>0</v>
      </c>
      <c r="AZ41" s="304" t="str">
        <f t="shared" si="81"/>
        <v>NM  Vintage White Marine</v>
      </c>
      <c r="BA41" s="310" t="s">
        <v>175</v>
      </c>
      <c r="BB41" s="35">
        <f>SUM(BB39:BB40)</f>
        <v>0</v>
      </c>
      <c r="BC41" s="202">
        <f>SUM(BC39:BC40)</f>
        <v>0</v>
      </c>
      <c r="BD41" s="322" t="s">
        <v>197</v>
      </c>
      <c r="BG41" s="317">
        <f>IF(Q62="",0,1)</f>
        <v>0</v>
      </c>
      <c r="BH41" s="322">
        <f>+BG41*0</f>
        <v>0</v>
      </c>
      <c r="BI41" s="103" t="s">
        <v>169</v>
      </c>
      <c r="BO41" s="305">
        <f t="shared" si="22"/>
        <v>0</v>
      </c>
      <c r="BP41" s="305">
        <f t="shared" si="41"/>
        <v>0</v>
      </c>
      <c r="BQ41" s="305">
        <f t="shared" si="23"/>
        <v>0</v>
      </c>
      <c r="BR41" s="305">
        <f t="shared" si="38"/>
        <v>0</v>
      </c>
      <c r="BS41" s="305"/>
      <c r="BT41" s="292">
        <f t="shared" si="82"/>
        <v>0</v>
      </c>
      <c r="BU41" s="35">
        <f t="shared" si="73"/>
        <v>0</v>
      </c>
      <c r="BV41" s="39">
        <f t="shared" si="74"/>
        <v>0</v>
      </c>
      <c r="BW41" s="39">
        <f t="shared" si="67"/>
        <v>0</v>
      </c>
      <c r="BZ41" s="35">
        <f t="shared" si="12"/>
        <v>0</v>
      </c>
      <c r="CA41" s="39">
        <f t="shared" si="75"/>
        <v>0</v>
      </c>
      <c r="CB41" s="39"/>
      <c r="CC41" s="35">
        <f t="shared" si="25"/>
        <v>0</v>
      </c>
      <c r="CF41" s="103"/>
      <c r="CH41" s="92">
        <f>SUM(BE4:BE7)</f>
        <v>0</v>
      </c>
      <c r="CI41" s="93" t="s">
        <v>392</v>
      </c>
      <c r="CK41" s="90"/>
      <c r="CL41" s="227"/>
      <c r="CN41" s="90">
        <f>+AL61</f>
        <v>0</v>
      </c>
      <c r="CO41" s="93" t="s">
        <v>342</v>
      </c>
      <c r="CQ41" s="90"/>
      <c r="CR41" s="93"/>
      <c r="CS41" s="39"/>
      <c r="CT41" s="90">
        <f>+CT39*CT37</f>
        <v>0</v>
      </c>
      <c r="CU41" s="93" t="s">
        <v>406</v>
      </c>
      <c r="CW41" s="90">
        <f>+BE7</f>
        <v>0</v>
      </c>
      <c r="CX41" s="91" t="s">
        <v>529</v>
      </c>
      <c r="CZ41" s="103" t="s">
        <v>329</v>
      </c>
      <c r="DA41" s="35">
        <f t="shared" si="89"/>
        <v>0</v>
      </c>
      <c r="DB41" s="39" t="str">
        <f>IF(BF16=1,"LTS880","LT880")</f>
        <v>LT880</v>
      </c>
      <c r="DC41" s="35" t="e">
        <f t="shared" si="83"/>
        <v>#N/A</v>
      </c>
      <c r="DD41" s="442" t="e">
        <f t="shared" si="76"/>
        <v>#N/A</v>
      </c>
      <c r="DE41" s="35" t="e">
        <f t="shared" si="27"/>
        <v>#N/A</v>
      </c>
      <c r="DF41" s="35" t="e">
        <f t="shared" si="77"/>
        <v>#N/A</v>
      </c>
      <c r="DG41" s="35" t="str">
        <f t="shared" si="78"/>
        <v>R</v>
      </c>
      <c r="DH41" s="35" t="str">
        <f t="shared" si="79"/>
        <v xml:space="preserve"> Cstm  </v>
      </c>
      <c r="DI41" s="35" t="e">
        <f t="shared" si="84"/>
        <v>#N/A</v>
      </c>
      <c r="DJ41" s="35" t="b">
        <f t="shared" si="86"/>
        <v>1</v>
      </c>
      <c r="DK41" s="313" t="str">
        <f t="shared" si="85"/>
        <v/>
      </c>
      <c r="DO41" s="311" t="s">
        <v>637</v>
      </c>
      <c r="DQ41" s="35" t="s">
        <v>149</v>
      </c>
      <c r="DR41" s="332">
        <v>30</v>
      </c>
      <c r="DS41" s="137"/>
      <c r="EH41" s="62" t="s">
        <v>2</v>
      </c>
      <c r="EI41" s="452" t="str">
        <f>AG79</f>
        <v/>
      </c>
      <c r="EJ41" s="453"/>
      <c r="EK41" s="453"/>
      <c r="EL41" s="453"/>
      <c r="EN41" t="s">
        <v>365</v>
      </c>
    </row>
    <row r="42" spans="1:144" ht="14.4" customHeight="1" x14ac:dyDescent="0.3">
      <c r="A42" s="449"/>
      <c r="B42" s="66"/>
      <c r="C42" s="307" t="s">
        <v>73</v>
      </c>
      <c r="D42" s="298">
        <f t="shared" si="70"/>
        <v>0</v>
      </c>
      <c r="E42" s="298"/>
      <c r="F42" s="66"/>
      <c r="G42" s="283" t="s">
        <v>860</v>
      </c>
      <c r="H42" s="299"/>
      <c r="I42" s="103"/>
      <c r="J42" s="309"/>
      <c r="K42" s="312" t="s">
        <v>149</v>
      </c>
      <c r="L42" s="103"/>
      <c r="M42" s="103"/>
      <c r="N42" s="103"/>
      <c r="O42" s="457"/>
      <c r="P42" s="368"/>
      <c r="Q42" s="366" t="s">
        <v>797</v>
      </c>
      <c r="S42" s="369" t="str">
        <f>IF(BF16 = 1,"Floor Toms","Toms")</f>
        <v>Toms</v>
      </c>
      <c r="T42" s="365" t="s">
        <v>26</v>
      </c>
      <c r="U42" s="367" t="s">
        <v>796</v>
      </c>
      <c r="AC42" s="370"/>
      <c r="AD42" s="103"/>
      <c r="AG42" s="130" t="str">
        <f t="shared" si="32"/>
        <v/>
      </c>
      <c r="AH42" s="35" t="s">
        <v>14741</v>
      </c>
      <c r="AI42" s="35">
        <f>IF(AND($CL$5&lt;&gt;"",AL42=1,(ISERROR(MATCH(CONCATENATE("L8",".",AH42,".",$CL$5),Legacy!$CI$95:$CI$13469,0))=TRUE)),1,0)</f>
        <v>0</v>
      </c>
      <c r="AK42" s="35" t="s">
        <v>184</v>
      </c>
      <c r="AL42" s="13">
        <f t="shared" si="87"/>
        <v>0</v>
      </c>
      <c r="AM42" s="17" t="b">
        <f>ISNUMBER(B41)</f>
        <v>0</v>
      </c>
      <c r="AN42" s="17">
        <f t="shared" si="88"/>
        <v>0</v>
      </c>
      <c r="AO42" s="103" t="s">
        <v>330</v>
      </c>
      <c r="AP42" s="315">
        <v>614</v>
      </c>
      <c r="AR42" s="13">
        <f t="shared" si="21"/>
        <v>0</v>
      </c>
      <c r="AS42" s="302" t="str">
        <f t="shared" si="80"/>
        <v>0F  White Cortex</v>
      </c>
      <c r="AT42" s="374">
        <f>VLOOKUP(CONCATENATE("L8LB",LEFT(AS42,2)),[1]FINISH!$Q$6:$W$1476,7,FALSE)</f>
        <v>0</v>
      </c>
      <c r="AU42" s="374">
        <f>VLOOKUP(CONCATENATE("L8LF",LEFT(AS42,2)),[1]FINISH!$Q$6:$W$1476,7,FALSE)</f>
        <v>0</v>
      </c>
      <c r="AV42" s="374">
        <f>VLOOKUP(CONCATENATE("L8LT",LEFT(AS42,2)),[1]FINISH!$Q$6:$W$1476,7,FALSE)</f>
        <v>0</v>
      </c>
      <c r="AW42" s="374">
        <f>VLOOKUP(CONCATENATE("L8LS",LEFT(AS42,2)),[1]FINISH!$Q$6:$W$1476,7,FALSE)</f>
        <v>0</v>
      </c>
      <c r="AY42" s="191">
        <f t="shared" si="5"/>
        <v>0</v>
      </c>
      <c r="AZ42" s="304" t="str">
        <f t="shared" si="81"/>
        <v>0F  White Cortex</v>
      </c>
      <c r="BG42" s="317">
        <f>IF(Q63="",0,1)</f>
        <v>0</v>
      </c>
      <c r="BH42" s="322">
        <f>+BG42*DR55</f>
        <v>0</v>
      </c>
      <c r="BI42" s="103" t="s">
        <v>170</v>
      </c>
      <c r="BO42" s="305">
        <f t="shared" si="22"/>
        <v>0</v>
      </c>
      <c r="BP42" s="305">
        <f t="shared" si="41"/>
        <v>0</v>
      </c>
      <c r="BQ42" s="305">
        <f t="shared" si="23"/>
        <v>0</v>
      </c>
      <c r="BR42" s="305">
        <f t="shared" si="38"/>
        <v>0</v>
      </c>
      <c r="BS42" s="305"/>
      <c r="BT42" s="292">
        <f t="shared" si="82"/>
        <v>0</v>
      </c>
      <c r="BU42" s="35">
        <f t="shared" si="73"/>
        <v>0</v>
      </c>
      <c r="BV42" s="39">
        <f t="shared" si="74"/>
        <v>0</v>
      </c>
      <c r="BW42" s="39">
        <f t="shared" si="67"/>
        <v>0</v>
      </c>
      <c r="BZ42" s="35">
        <f t="shared" ref="BZ42:BZ60" si="91">IF($BB$16=1,$DR$11,0)</f>
        <v>0</v>
      </c>
      <c r="CA42" s="39">
        <f t="shared" ref="CA42:CA60" si="92">IF($BJ$24+$BJ$26&gt;0,$BB$51*2,$BB$51)</f>
        <v>0</v>
      </c>
      <c r="CB42" s="39"/>
      <c r="CC42" s="35">
        <f t="shared" si="25"/>
        <v>0</v>
      </c>
      <c r="CE42" s="35">
        <f>IF(SUM(CE37,CE38,CE39,CE40)&gt;0,1,0)</f>
        <v>0</v>
      </c>
      <c r="CF42" s="103" t="s">
        <v>624</v>
      </c>
      <c r="CH42" s="92">
        <f>+BG4+BF4</f>
        <v>0</v>
      </c>
      <c r="CI42" s="93" t="s">
        <v>14926</v>
      </c>
      <c r="CK42" s="90"/>
      <c r="CL42" s="227"/>
      <c r="CN42" s="90">
        <f>+AL62</f>
        <v>0</v>
      </c>
      <c r="CO42" s="93" t="s">
        <v>343</v>
      </c>
      <c r="CQ42" s="90"/>
      <c r="CR42" s="91"/>
      <c r="CS42" s="39"/>
      <c r="CT42" s="94"/>
      <c r="CU42" s="324"/>
      <c r="CW42" s="90">
        <f>+CW41*CW40</f>
        <v>0</v>
      </c>
      <c r="CX42" s="93" t="s">
        <v>406</v>
      </c>
      <c r="CZ42" s="103" t="s">
        <v>330</v>
      </c>
      <c r="DA42" s="35">
        <f t="shared" si="89"/>
        <v>0</v>
      </c>
      <c r="DB42" s="39" t="str">
        <f>IF(BF16=1,"LTS890","LT890")</f>
        <v>LT890</v>
      </c>
      <c r="DC42" s="35" t="e">
        <f t="shared" si="83"/>
        <v>#N/A</v>
      </c>
      <c r="DD42" s="442" t="e">
        <f t="shared" si="76"/>
        <v>#N/A</v>
      </c>
      <c r="DE42" s="35" t="e">
        <f t="shared" si="27"/>
        <v>#N/A</v>
      </c>
      <c r="DF42" s="35" t="e">
        <f t="shared" si="77"/>
        <v>#N/A</v>
      </c>
      <c r="DG42" s="35" t="str">
        <f t="shared" ref="DG42:DG60" si="93">IF($BC$7+$CQ$8=2,"WR","R")</f>
        <v>R</v>
      </c>
      <c r="DH42" s="35" t="str">
        <f t="shared" si="79"/>
        <v xml:space="preserve"> Cstm  </v>
      </c>
      <c r="DI42" s="35" t="e">
        <f t="shared" si="84"/>
        <v>#N/A</v>
      </c>
      <c r="DJ42" s="35" t="b">
        <f t="shared" si="86"/>
        <v>1</v>
      </c>
      <c r="DK42" s="313" t="str">
        <f t="shared" si="85"/>
        <v/>
      </c>
      <c r="DO42" s="311" t="s">
        <v>15645</v>
      </c>
      <c r="DQ42" s="35" t="s">
        <v>150</v>
      </c>
      <c r="DR42" s="332">
        <v>50</v>
      </c>
      <c r="DS42" s="137"/>
      <c r="EH42" s="62" t="s">
        <v>3</v>
      </c>
      <c r="EI42" s="3" t="e">
        <f>+EI32</f>
        <v>#N/A</v>
      </c>
      <c r="EJ42" s="3"/>
      <c r="EK42" s="62" t="s">
        <v>14924</v>
      </c>
      <c r="EL42" s="3" t="e">
        <f>VLOOKUP(1,BF46:BH50,3,FALSE)</f>
        <v>#N/A</v>
      </c>
      <c r="EN42" t="s">
        <v>365</v>
      </c>
    </row>
    <row r="43" spans="1:144" ht="14.4" customHeight="1" x14ac:dyDescent="0.3">
      <c r="A43" s="449"/>
      <c r="B43" s="66"/>
      <c r="C43" s="307" t="s">
        <v>74</v>
      </c>
      <c r="D43" s="298">
        <f t="shared" si="70"/>
        <v>0</v>
      </c>
      <c r="E43" s="298"/>
      <c r="F43" s="66"/>
      <c r="G43" s="440" t="s">
        <v>15682</v>
      </c>
      <c r="H43" s="299"/>
      <c r="I43" s="103"/>
      <c r="J43" s="309"/>
      <c r="K43" s="312" t="s">
        <v>150</v>
      </c>
      <c r="L43" s="103"/>
      <c r="M43" s="103"/>
      <c r="N43" s="103"/>
      <c r="O43" s="455" t="s">
        <v>42</v>
      </c>
      <c r="P43" s="309"/>
      <c r="Q43" s="371" t="s">
        <v>173</v>
      </c>
      <c r="R43" s="185"/>
      <c r="AC43" s="35"/>
      <c r="AD43" s="103"/>
      <c r="AG43" s="130" t="str">
        <f t="shared" si="32"/>
        <v/>
      </c>
      <c r="AH43" s="35" t="s">
        <v>14742</v>
      </c>
      <c r="AI43" s="35">
        <f>IF(AND($CL$5&lt;&gt;"",AL43=1,(ISERROR(MATCH(CONCATENATE("L8",".",AH43,".",$CL$5),Legacy!$CI$95:$CI$13469,0))=TRUE)),1,0)</f>
        <v>0</v>
      </c>
      <c r="AK43" s="35" t="s">
        <v>184</v>
      </c>
      <c r="AL43" s="13">
        <f t="shared" si="87"/>
        <v>0</v>
      </c>
      <c r="AM43" s="17" t="b">
        <f>ISNUMBER(B42)</f>
        <v>0</v>
      </c>
      <c r="AN43" s="17">
        <f t="shared" si="88"/>
        <v>0</v>
      </c>
      <c r="AO43" s="103" t="s">
        <v>331</v>
      </c>
      <c r="AP43" s="315">
        <v>629</v>
      </c>
      <c r="AR43" s="13">
        <f t="shared" si="21"/>
        <v>0</v>
      </c>
      <c r="AS43" s="302" t="str">
        <f t="shared" si="80"/>
        <v>MC  White Glass Glitter</v>
      </c>
      <c r="AT43" s="374">
        <f>VLOOKUP(CONCATENATE("L8LB",LEFT(AS43,2)),[1]FINISH!$Q$6:$W$1476,7,FALSE)</f>
        <v>100</v>
      </c>
      <c r="AU43" s="374">
        <f>VLOOKUP(CONCATENATE("L8LF",LEFT(AS43,2)),[1]FINISH!$Q$6:$W$1476,7,FALSE)</f>
        <v>75</v>
      </c>
      <c r="AV43" s="374">
        <f>VLOOKUP(CONCATENATE("L8LT",LEFT(AS43,2)),[1]FINISH!$Q$6:$W$1476,7,FALSE)</f>
        <v>50</v>
      </c>
      <c r="AW43" s="374">
        <f>VLOOKUP(CONCATENATE("L8LS",LEFT(AS43,2)),[1]FINISH!$Q$6:$W$1476,7,FALSE)</f>
        <v>50</v>
      </c>
      <c r="AY43" s="191">
        <f t="shared" si="5"/>
        <v>0</v>
      </c>
      <c r="AZ43" s="304" t="str">
        <f t="shared" si="81"/>
        <v>MC  White Glass Glitter</v>
      </c>
      <c r="BF43" s="23" t="s">
        <v>175</v>
      </c>
      <c r="BG43" s="292">
        <f>SUM(BG41:BG42)</f>
        <v>0</v>
      </c>
      <c r="BH43" s="322">
        <f>SUM(BH41:BH42)</f>
        <v>0</v>
      </c>
      <c r="BI43" s="245" t="s">
        <v>197</v>
      </c>
      <c r="BO43" s="305">
        <f t="shared" si="22"/>
        <v>0</v>
      </c>
      <c r="BP43" s="305">
        <f t="shared" si="41"/>
        <v>0</v>
      </c>
      <c r="BQ43" s="305">
        <f t="shared" si="23"/>
        <v>0</v>
      </c>
      <c r="BR43" s="305">
        <f t="shared" si="38"/>
        <v>0</v>
      </c>
      <c r="BS43" s="305"/>
      <c r="BT43" s="292">
        <f t="shared" si="82"/>
        <v>0</v>
      </c>
      <c r="BU43" s="35">
        <f t="shared" si="73"/>
        <v>0</v>
      </c>
      <c r="BV43" s="39">
        <f t="shared" si="74"/>
        <v>0</v>
      </c>
      <c r="BW43" s="39">
        <f t="shared" si="67"/>
        <v>0</v>
      </c>
      <c r="BZ43" s="35">
        <f t="shared" si="91"/>
        <v>0</v>
      </c>
      <c r="CA43" s="39">
        <f t="shared" si="92"/>
        <v>0</v>
      </c>
      <c r="CB43" s="39"/>
      <c r="CC43" s="35">
        <f t="shared" si="25"/>
        <v>0</v>
      </c>
      <c r="CF43" s="103"/>
      <c r="CH43" s="92">
        <f>+BH4</f>
        <v>0</v>
      </c>
      <c r="CI43" s="93" t="s">
        <v>120</v>
      </c>
      <c r="CK43" s="90"/>
      <c r="CL43" s="227"/>
      <c r="CN43" s="90">
        <f>+AL63</f>
        <v>0</v>
      </c>
      <c r="CO43" s="93" t="s">
        <v>344</v>
      </c>
      <c r="CQ43" s="90"/>
      <c r="CR43" s="93"/>
      <c r="CS43" s="39"/>
      <c r="CU43" s="103"/>
      <c r="CW43" s="90"/>
      <c r="CX43" s="91"/>
      <c r="CZ43" s="103" t="s">
        <v>331</v>
      </c>
      <c r="DA43" s="35">
        <f t="shared" si="89"/>
        <v>0</v>
      </c>
      <c r="DB43" s="39" t="str">
        <f>IF(BF16=1,"LTS882","LT882")</f>
        <v>LT882</v>
      </c>
      <c r="DC43" s="35" t="e">
        <f t="shared" si="83"/>
        <v>#N/A</v>
      </c>
      <c r="DD43" s="442" t="e">
        <f t="shared" si="76"/>
        <v>#N/A</v>
      </c>
      <c r="DE43" s="35" t="e">
        <f t="shared" si="27"/>
        <v>#N/A</v>
      </c>
      <c r="DF43" s="35" t="e">
        <f t="shared" si="77"/>
        <v>#N/A</v>
      </c>
      <c r="DG43" s="35" t="str">
        <f t="shared" si="93"/>
        <v>R</v>
      </c>
      <c r="DH43" s="35" t="str">
        <f t="shared" si="79"/>
        <v xml:space="preserve"> Cstm  </v>
      </c>
      <c r="DI43" s="35" t="e">
        <f t="shared" si="84"/>
        <v>#N/A</v>
      </c>
      <c r="DJ43" s="35" t="b">
        <f t="shared" si="86"/>
        <v>1</v>
      </c>
      <c r="DK43" s="313" t="str">
        <f t="shared" si="85"/>
        <v/>
      </c>
      <c r="DO43" s="311" t="s">
        <v>15646</v>
      </c>
      <c r="DQ43" s="35" t="s">
        <v>298</v>
      </c>
      <c r="DR43" s="332">
        <v>60</v>
      </c>
      <c r="DS43" s="137"/>
      <c r="EH43" s="62" t="s">
        <v>6</v>
      </c>
      <c r="EI43" s="3" t="e">
        <f>HLOOKUP(1,BC4:BI8,5,FALSE)</f>
        <v>#N/A</v>
      </c>
      <c r="EJ43" s="3"/>
      <c r="EK43" s="62" t="s">
        <v>19</v>
      </c>
      <c r="EL43" s="3" t="e">
        <f>VLOOKUP(1,BL47:BN50,3,FALSE)</f>
        <v>#N/A</v>
      </c>
      <c r="EN43" t="s">
        <v>365</v>
      </c>
    </row>
    <row r="44" spans="1:144" ht="14.4" customHeight="1" x14ac:dyDescent="0.3">
      <c r="A44" s="449"/>
      <c r="B44" s="66"/>
      <c r="C44" s="307" t="s">
        <v>75</v>
      </c>
      <c r="D44" s="298">
        <f t="shared" si="70"/>
        <v>0</v>
      </c>
      <c r="E44" s="298"/>
      <c r="F44" s="66"/>
      <c r="G44" s="283" t="s">
        <v>861</v>
      </c>
      <c r="H44" s="299"/>
      <c r="I44" s="103"/>
      <c r="J44" s="309"/>
      <c r="K44" s="312" t="s">
        <v>298</v>
      </c>
      <c r="L44" s="103"/>
      <c r="M44" s="103"/>
      <c r="N44" s="103"/>
      <c r="O44" s="457"/>
      <c r="P44" s="309"/>
      <c r="Q44" s="366" t="s">
        <v>172</v>
      </c>
      <c r="R44" s="185"/>
      <c r="U44" s="292"/>
      <c r="W44" s="103"/>
      <c r="X44" s="149"/>
      <c r="Y44" s="103"/>
      <c r="Z44" s="103"/>
      <c r="AA44" s="35"/>
      <c r="AB44" s="35"/>
      <c r="AC44" s="35"/>
      <c r="AD44" s="103"/>
      <c r="AG44" s="130" t="str">
        <f t="shared" si="32"/>
        <v/>
      </c>
      <c r="AH44" s="35" t="s">
        <v>14743</v>
      </c>
      <c r="AI44" s="35">
        <f>IF(AND($CL$5&lt;&gt;"",AL44=1,(ISERROR(MATCH(CONCATENATE("L8",".",AH44,".",$CL$5),Legacy!$CI$95:$CI$13469,0))=TRUE)),1,0)</f>
        <v>0</v>
      </c>
      <c r="AK44" s="35" t="s">
        <v>184</v>
      </c>
      <c r="AL44" s="13">
        <f t="shared" si="87"/>
        <v>0</v>
      </c>
      <c r="AM44" s="17" t="b">
        <f>ISNUMBER(B43)</f>
        <v>0</v>
      </c>
      <c r="AN44" s="17">
        <f t="shared" si="88"/>
        <v>0</v>
      </c>
      <c r="AO44" s="103" t="s">
        <v>332</v>
      </c>
      <c r="AP44" s="315">
        <v>629</v>
      </c>
      <c r="AR44" s="13">
        <f t="shared" si="21"/>
        <v>0</v>
      </c>
      <c r="AS44" s="302" t="str">
        <f t="shared" si="80"/>
        <v>0P  White Marine Pearl</v>
      </c>
      <c r="AT44" s="374">
        <f>VLOOKUP(CONCATENATE("L8LB",LEFT(AS44,2)),[1]FINISH!$Q$6:$W$1476,7,FALSE)</f>
        <v>0</v>
      </c>
      <c r="AU44" s="374">
        <f>VLOOKUP(CONCATENATE("L8LF",LEFT(AS44,2)),[1]FINISH!$Q$6:$W$1476,7,FALSE)</f>
        <v>0</v>
      </c>
      <c r="AV44" s="374">
        <f>VLOOKUP(CONCATENATE("L8LT",LEFT(AS44,2)),[1]FINISH!$Q$6:$W$1476,7,FALSE)</f>
        <v>0</v>
      </c>
      <c r="AW44" s="374">
        <f>VLOOKUP(CONCATENATE("L8LS",LEFT(AS44,2)),[1]FINISH!$Q$6:$W$1476,7,FALSE)</f>
        <v>0</v>
      </c>
      <c r="AY44" s="191">
        <f t="shared" si="5"/>
        <v>0</v>
      </c>
      <c r="AZ44" s="304" t="str">
        <f t="shared" si="81"/>
        <v>0P  White Marine Pearl</v>
      </c>
      <c r="BO44" s="305">
        <f t="shared" si="22"/>
        <v>0</v>
      </c>
      <c r="BP44" s="305">
        <f t="shared" si="41"/>
        <v>0</v>
      </c>
      <c r="BQ44" s="305">
        <f t="shared" si="23"/>
        <v>0</v>
      </c>
      <c r="BR44" s="305">
        <f t="shared" si="38"/>
        <v>0</v>
      </c>
      <c r="BS44" s="305"/>
      <c r="BT44" s="292">
        <f t="shared" si="82"/>
        <v>0</v>
      </c>
      <c r="BU44" s="35">
        <f t="shared" si="73"/>
        <v>0</v>
      </c>
      <c r="BV44" s="39">
        <f t="shared" si="74"/>
        <v>0</v>
      </c>
      <c r="BW44" s="39">
        <f t="shared" si="67"/>
        <v>0</v>
      </c>
      <c r="BZ44" s="35">
        <f t="shared" si="91"/>
        <v>0</v>
      </c>
      <c r="CA44" s="39">
        <f t="shared" si="92"/>
        <v>0</v>
      </c>
      <c r="CB44" s="39"/>
      <c r="CC44" s="35">
        <f t="shared" si="25"/>
        <v>0</v>
      </c>
      <c r="CE44" s="35">
        <f>IF(CE42*CE35&gt;0,1,0)</f>
        <v>0</v>
      </c>
      <c r="CF44" s="103" t="s">
        <v>401</v>
      </c>
      <c r="CH44" s="92">
        <f>SUM(BJ11:BJ12,BJ16,BJ17)</f>
        <v>0</v>
      </c>
      <c r="CI44" s="93" t="s">
        <v>393</v>
      </c>
      <c r="CK44" s="90"/>
      <c r="CL44" s="227"/>
      <c r="CN44" s="90">
        <f>+AL64</f>
        <v>0</v>
      </c>
      <c r="CO44" s="93" t="s">
        <v>345</v>
      </c>
      <c r="CQ44" s="90"/>
      <c r="CR44" s="91"/>
      <c r="CS44" s="39"/>
      <c r="CU44" s="103"/>
      <c r="CW44" s="90">
        <f>+BJ38</f>
        <v>0</v>
      </c>
      <c r="CX44" s="91" t="s">
        <v>530</v>
      </c>
      <c r="CZ44" s="103" t="s">
        <v>332</v>
      </c>
      <c r="DA44" s="35">
        <f t="shared" si="89"/>
        <v>0</v>
      </c>
      <c r="DB44" s="39" t="str">
        <f>IF(BF16=1,"LTS892","LT892")</f>
        <v>LT892</v>
      </c>
      <c r="DC44" s="35" t="e">
        <f t="shared" si="83"/>
        <v>#N/A</v>
      </c>
      <c r="DD44" s="442" t="e">
        <f t="shared" si="76"/>
        <v>#N/A</v>
      </c>
      <c r="DE44" s="35" t="e">
        <f t="shared" si="27"/>
        <v>#N/A</v>
      </c>
      <c r="DF44" s="35" t="e">
        <f t="shared" si="77"/>
        <v>#N/A</v>
      </c>
      <c r="DG44" s="35" t="str">
        <f t="shared" si="93"/>
        <v>R</v>
      </c>
      <c r="DH44" s="35" t="str">
        <f t="shared" si="79"/>
        <v xml:space="preserve"> Cstm  </v>
      </c>
      <c r="DI44" s="35" t="e">
        <f t="shared" si="84"/>
        <v>#N/A</v>
      </c>
      <c r="DJ44" s="35" t="b">
        <f t="shared" si="86"/>
        <v>1</v>
      </c>
      <c r="DK44" s="313" t="str">
        <f t="shared" si="85"/>
        <v/>
      </c>
      <c r="DO44" s="311" t="s">
        <v>15647</v>
      </c>
      <c r="DQ44" s="35" t="s">
        <v>897</v>
      </c>
      <c r="DR44" s="332">
        <v>30</v>
      </c>
      <c r="DS44" s="137"/>
      <c r="EH44" s="62" t="s">
        <v>122</v>
      </c>
      <c r="EI44" s="3" t="str">
        <f>IF(BB16=1,"Brass Plated","Chrome Plated")</f>
        <v>Chrome Plated</v>
      </c>
      <c r="EJ44" s="3"/>
      <c r="EK44" s="62" t="s">
        <v>22</v>
      </c>
      <c r="EL44" s="3" t="e">
        <f>VLOOKUP(1,BG41:BI42,3,FALSE)</f>
        <v>#N/A</v>
      </c>
      <c r="EN44" t="s">
        <v>365</v>
      </c>
    </row>
    <row r="45" spans="1:144" ht="14.4" customHeight="1" x14ac:dyDescent="0.3">
      <c r="A45" s="449"/>
      <c r="B45" s="66"/>
      <c r="C45" s="307" t="s">
        <v>76</v>
      </c>
      <c r="D45" s="298">
        <f t="shared" si="70"/>
        <v>0</v>
      </c>
      <c r="E45" s="298"/>
      <c r="F45" s="66"/>
      <c r="G45" s="440" t="s">
        <v>862</v>
      </c>
      <c r="H45" s="299"/>
      <c r="I45" s="103"/>
      <c r="J45" s="309"/>
      <c r="K45" s="312" t="s">
        <v>897</v>
      </c>
      <c r="N45" s="35"/>
      <c r="R45" s="373"/>
      <c r="S45" s="103"/>
      <c r="T45" s="103"/>
      <c r="U45" s="292"/>
      <c r="V45" s="35"/>
      <c r="W45" s="35"/>
      <c r="X45" s="35"/>
      <c r="Y45" s="35"/>
      <c r="Z45" s="35"/>
      <c r="AA45" s="35"/>
      <c r="AB45" s="35"/>
      <c r="AC45" s="35"/>
      <c r="AD45" s="35"/>
      <c r="AE45" s="103"/>
      <c r="AF45" s="103"/>
      <c r="AG45" s="130" t="str">
        <f t="shared" si="32"/>
        <v/>
      </c>
      <c r="AH45" s="35" t="s">
        <v>14744</v>
      </c>
      <c r="AI45" s="35">
        <f>IF(AND($CL$5&lt;&gt;"",AL45=1,(ISERROR(MATCH(CONCATENATE("L8",".",AH45,".",$CL$5),Legacy!$CI$95:$CI$13469,0))=TRUE)),1,0)</f>
        <v>0</v>
      </c>
      <c r="AK45" s="35" t="s">
        <v>184</v>
      </c>
      <c r="AL45" s="13">
        <f t="shared" si="87"/>
        <v>0</v>
      </c>
      <c r="AM45" s="17" t="b">
        <f t="shared" ref="AM45:AM69" si="94">ISNUMBER(B44)</f>
        <v>0</v>
      </c>
      <c r="AN45" s="17">
        <f t="shared" si="88"/>
        <v>0</v>
      </c>
      <c r="AO45" s="103" t="s">
        <v>333</v>
      </c>
      <c r="AP45" s="315">
        <v>629</v>
      </c>
      <c r="AR45" s="13">
        <f t="shared" si="21"/>
        <v>0</v>
      </c>
      <c r="AS45" s="302" t="str">
        <f t="shared" si="80"/>
        <v>T9  Yellow Glitter</v>
      </c>
      <c r="AT45" s="374">
        <f>VLOOKUP(CONCATENATE("L8LB",LEFT(AS45,2)),[1]FINISH!$Q$6:$W$1476,7,FALSE)</f>
        <v>0</v>
      </c>
      <c r="AU45" s="374">
        <f>VLOOKUP(CONCATENATE("L8LF",LEFT(AS45,2)),[1]FINISH!$Q$6:$W$1476,7,FALSE)</f>
        <v>0</v>
      </c>
      <c r="AV45" s="374">
        <f>VLOOKUP(CONCATENATE("L8LT",LEFT(AS45,2)),[1]FINISH!$Q$6:$W$1476,7,FALSE)</f>
        <v>0</v>
      </c>
      <c r="AW45" s="374">
        <f>VLOOKUP(CONCATENATE("L8LS",LEFT(AS45,2)),[1]FINISH!$Q$6:$W$1476,7,FALSE)</f>
        <v>0</v>
      </c>
      <c r="AY45" s="191">
        <f t="shared" si="5"/>
        <v>0</v>
      </c>
      <c r="AZ45" s="304" t="str">
        <f t="shared" si="81"/>
        <v>T9  Yellow Glitter</v>
      </c>
      <c r="BB45" s="157" t="s">
        <v>25</v>
      </c>
      <c r="BC45" s="103"/>
      <c r="BD45" s="103"/>
      <c r="BE45" s="103"/>
      <c r="BF45" s="206" t="s">
        <v>160</v>
      </c>
      <c r="BI45" s="103"/>
      <c r="BJ45" s="332" t="s">
        <v>515</v>
      </c>
      <c r="BL45" s="103"/>
      <c r="BM45" s="103"/>
      <c r="BO45" s="305">
        <f t="shared" si="22"/>
        <v>0</v>
      </c>
      <c r="BP45" s="305">
        <f t="shared" si="41"/>
        <v>0</v>
      </c>
      <c r="BQ45" s="305">
        <f t="shared" si="23"/>
        <v>0</v>
      </c>
      <c r="BR45" s="305">
        <f t="shared" si="38"/>
        <v>0</v>
      </c>
      <c r="BS45" s="305"/>
      <c r="BT45" s="292">
        <f t="shared" si="82"/>
        <v>0</v>
      </c>
      <c r="BU45" s="35">
        <f t="shared" si="73"/>
        <v>0</v>
      </c>
      <c r="BV45" s="39">
        <f t="shared" si="74"/>
        <v>0</v>
      </c>
      <c r="BW45" s="39">
        <f t="shared" si="67"/>
        <v>0</v>
      </c>
      <c r="BZ45" s="35">
        <f t="shared" si="91"/>
        <v>0</v>
      </c>
      <c r="CA45" s="39">
        <f t="shared" si="92"/>
        <v>0</v>
      </c>
      <c r="CB45" s="39"/>
      <c r="CC45" s="35">
        <f t="shared" si="25"/>
        <v>0</v>
      </c>
      <c r="CH45" s="90">
        <f>+BF11+BF12</f>
        <v>0</v>
      </c>
      <c r="CI45" s="93" t="s">
        <v>394</v>
      </c>
      <c r="CK45" s="90"/>
      <c r="CL45" s="227"/>
      <c r="CN45" s="90">
        <f>+AL65</f>
        <v>0</v>
      </c>
      <c r="CO45" s="93" t="s">
        <v>346</v>
      </c>
      <c r="CQ45" s="90"/>
      <c r="CR45" s="93"/>
      <c r="CS45" s="39"/>
      <c r="CT45" s="88"/>
      <c r="CU45" s="240"/>
      <c r="CW45" s="90">
        <f>+BE6</f>
        <v>0</v>
      </c>
      <c r="CX45" s="91" t="s">
        <v>531</v>
      </c>
      <c r="CZ45" s="103" t="s">
        <v>333</v>
      </c>
      <c r="DA45" s="35">
        <f t="shared" si="89"/>
        <v>0</v>
      </c>
      <c r="DB45" s="39" t="str">
        <f>IF(BF16=1,"LTS802","LT802")</f>
        <v>LT802</v>
      </c>
      <c r="DC45" s="35" t="e">
        <f t="shared" si="83"/>
        <v>#N/A</v>
      </c>
      <c r="DD45" s="442" t="e">
        <f t="shared" si="76"/>
        <v>#N/A</v>
      </c>
      <c r="DE45" s="35" t="e">
        <f t="shared" si="27"/>
        <v>#N/A</v>
      </c>
      <c r="DF45" s="35" t="e">
        <f t="shared" si="77"/>
        <v>#N/A</v>
      </c>
      <c r="DG45" s="35" t="str">
        <f t="shared" si="93"/>
        <v>R</v>
      </c>
      <c r="DH45" s="35" t="str">
        <f t="shared" si="79"/>
        <v xml:space="preserve"> Cstm  </v>
      </c>
      <c r="DI45" s="35" t="e">
        <f t="shared" si="84"/>
        <v>#N/A</v>
      </c>
      <c r="DJ45" s="35" t="b">
        <f t="shared" si="86"/>
        <v>1</v>
      </c>
      <c r="DK45" s="313" t="str">
        <f t="shared" si="85"/>
        <v/>
      </c>
      <c r="DO45" s="311"/>
      <c r="DQ45" s="35" t="s">
        <v>15675</v>
      </c>
      <c r="DR45" s="202">
        <v>50</v>
      </c>
      <c r="DS45" s="137"/>
      <c r="EH45" s="62" t="s">
        <v>17</v>
      </c>
      <c r="EI45" s="3" t="e">
        <f>VLOOKUP(1,BK55:BM56,3,FALSE)</f>
        <v>#N/A</v>
      </c>
      <c r="EJ45" s="3"/>
      <c r="EK45" s="62" t="s">
        <v>23</v>
      </c>
      <c r="EL45" s="3" t="e">
        <f>VLOOKUP(1,BB62:BC63,2,FALSE)</f>
        <v>#N/A</v>
      </c>
      <c r="EN45" t="s">
        <v>365</v>
      </c>
    </row>
    <row r="46" spans="1:144" ht="14.4" customHeight="1" thickBot="1" x14ac:dyDescent="0.35">
      <c r="A46" s="449"/>
      <c r="B46" s="66"/>
      <c r="C46" s="307" t="s">
        <v>77</v>
      </c>
      <c r="D46" s="298">
        <f t="shared" si="70"/>
        <v>0</v>
      </c>
      <c r="E46" s="298"/>
      <c r="F46" s="66"/>
      <c r="G46" s="284" t="s">
        <v>863</v>
      </c>
      <c r="H46" s="103"/>
      <c r="I46" s="103"/>
      <c r="J46" s="309"/>
      <c r="K46" s="164" t="s">
        <v>15675</v>
      </c>
      <c r="M46" s="268"/>
      <c r="R46" s="373"/>
      <c r="S46" s="103"/>
      <c r="T46" s="103"/>
      <c r="U46" s="292"/>
      <c r="AC46" s="35"/>
      <c r="AD46" s="370"/>
      <c r="AE46" s="103"/>
      <c r="AF46" s="103"/>
      <c r="AG46" s="130" t="str">
        <f t="shared" si="32"/>
        <v/>
      </c>
      <c r="AH46" s="35" t="s">
        <v>14745</v>
      </c>
      <c r="AI46" s="35">
        <f>IF(AND($CL$5&lt;&gt;"",AL46=1,(ISERROR(MATCH(CONCATENATE("L8",".",AH46,".",$CL$5),Legacy!$CI$95:$CI$13469,0))=TRUE)),1,0)</f>
        <v>0</v>
      </c>
      <c r="AK46" s="35" t="s">
        <v>184</v>
      </c>
      <c r="AL46" s="13">
        <f t="shared" si="87"/>
        <v>0</v>
      </c>
      <c r="AM46" s="17" t="b">
        <f t="shared" si="94"/>
        <v>0</v>
      </c>
      <c r="AN46" s="17">
        <f t="shared" si="88"/>
        <v>0</v>
      </c>
      <c r="AO46" s="103" t="s">
        <v>334</v>
      </c>
      <c r="AP46" s="315">
        <v>629</v>
      </c>
      <c r="AR46" s="13">
        <f t="shared" si="21"/>
        <v>0</v>
      </c>
      <c r="AS46" s="302" t="str">
        <f t="shared" si="80"/>
        <v>AB  Aqua Burst</v>
      </c>
      <c r="AT46" s="374">
        <f>VLOOKUP(CONCATENATE("L8LB",LEFT(AS46,2)),[1]FINISH!$Q$6:$W$1476,7,FALSE)</f>
        <v>200</v>
      </c>
      <c r="AU46" s="374">
        <f>VLOOKUP(CONCATENATE("L8LF",LEFT(AS46,2)),[1]FINISH!$Q$6:$W$1476,7,FALSE)</f>
        <v>200</v>
      </c>
      <c r="AV46" s="374">
        <f>VLOOKUP(CONCATENATE("L8LT",LEFT(AS46,2)),[1]FINISH!$Q$6:$W$1476,7,FALSE)</f>
        <v>200</v>
      </c>
      <c r="AW46" s="374">
        <f>VLOOKUP(CONCATENATE("L8LS",LEFT(AS46,2)),[1]FINISH!$Q$6:$W$1476,7,FALSE)</f>
        <v>200</v>
      </c>
      <c r="AZ46" s="304"/>
      <c r="BA46" s="13">
        <f>IF(J56="",0,1)</f>
        <v>0</v>
      </c>
      <c r="BB46" s="202">
        <f>DR58*BA46</f>
        <v>0</v>
      </c>
      <c r="BC46" s="198" t="s">
        <v>252</v>
      </c>
      <c r="BD46" s="103"/>
      <c r="BE46" s="103"/>
      <c r="BF46" s="317">
        <f>IF(J62="",0,1)</f>
        <v>0</v>
      </c>
      <c r="BG46" s="322">
        <f>+BF46*0</f>
        <v>0</v>
      </c>
      <c r="BH46" s="103" t="s">
        <v>161</v>
      </c>
      <c r="BJ46" s="374" t="s">
        <v>513</v>
      </c>
      <c r="BK46" s="103"/>
      <c r="BL46" s="206" t="s">
        <v>165</v>
      </c>
      <c r="BM46" s="103"/>
      <c r="BO46" s="305">
        <f t="shared" si="22"/>
        <v>0</v>
      </c>
      <c r="BP46" s="305">
        <f t="shared" si="41"/>
        <v>0</v>
      </c>
      <c r="BQ46" s="305">
        <f t="shared" si="23"/>
        <v>0</v>
      </c>
      <c r="BR46" s="305">
        <f t="shared" si="38"/>
        <v>0</v>
      </c>
      <c r="BS46" s="305"/>
      <c r="BT46" s="292">
        <f t="shared" si="82"/>
        <v>0</v>
      </c>
      <c r="BU46" s="35">
        <f t="shared" si="73"/>
        <v>0</v>
      </c>
      <c r="BV46" s="39">
        <f t="shared" si="74"/>
        <v>0</v>
      </c>
      <c r="BW46" s="39">
        <f t="shared" si="67"/>
        <v>0</v>
      </c>
      <c r="BZ46" s="35">
        <f t="shared" si="91"/>
        <v>0</v>
      </c>
      <c r="CA46" s="39">
        <f t="shared" si="92"/>
        <v>0</v>
      </c>
      <c r="CB46" s="39"/>
      <c r="CC46" s="35">
        <f t="shared" si="25"/>
        <v>0</v>
      </c>
      <c r="CE46" s="113">
        <f>IF(OR(CE18=1,CE29=1,CE44=1) = TRUE,1,0)</f>
        <v>0</v>
      </c>
      <c r="CF46" s="321" t="s">
        <v>383</v>
      </c>
      <c r="CH46" s="90">
        <f>+BB11</f>
        <v>0</v>
      </c>
      <c r="CI46" s="93" t="s">
        <v>151</v>
      </c>
      <c r="CK46" s="90"/>
      <c r="CL46" s="227"/>
      <c r="CN46" s="90">
        <f>+AL68</f>
        <v>0</v>
      </c>
      <c r="CO46" s="93" t="s">
        <v>349</v>
      </c>
      <c r="CQ46" s="90"/>
      <c r="CR46" s="93"/>
      <c r="CS46" s="39"/>
      <c r="CT46" s="90"/>
      <c r="CU46" s="93"/>
      <c r="CW46" s="90">
        <f>+CW45*CW44</f>
        <v>0</v>
      </c>
      <c r="CX46" s="93" t="s">
        <v>406</v>
      </c>
      <c r="CZ46" s="103" t="s">
        <v>334</v>
      </c>
      <c r="DA46" s="35">
        <f t="shared" si="89"/>
        <v>0</v>
      </c>
      <c r="DB46" s="39" t="str">
        <f>IF(BF16=1,"LTS812","LT812")</f>
        <v>LT812</v>
      </c>
      <c r="DC46" s="35" t="e">
        <f t="shared" si="83"/>
        <v>#N/A</v>
      </c>
      <c r="DD46" s="442" t="e">
        <f t="shared" si="76"/>
        <v>#N/A</v>
      </c>
      <c r="DE46" s="35" t="e">
        <f t="shared" si="27"/>
        <v>#N/A</v>
      </c>
      <c r="DF46" s="35" t="e">
        <f t="shared" si="77"/>
        <v>#N/A</v>
      </c>
      <c r="DG46" s="35" t="str">
        <f t="shared" si="93"/>
        <v>R</v>
      </c>
      <c r="DH46" s="35" t="str">
        <f t="shared" si="79"/>
        <v xml:space="preserve"> Cstm  </v>
      </c>
      <c r="DI46" s="35" t="e">
        <f t="shared" si="84"/>
        <v>#N/A</v>
      </c>
      <c r="DJ46" s="35" t="b">
        <f t="shared" si="86"/>
        <v>1</v>
      </c>
      <c r="DK46" s="313" t="str">
        <f t="shared" si="85"/>
        <v/>
      </c>
      <c r="DO46" s="311"/>
      <c r="DQ46" s="35" t="s">
        <v>606</v>
      </c>
      <c r="DR46" s="332">
        <v>30</v>
      </c>
      <c r="DS46" s="137"/>
      <c r="EH46" s="3"/>
      <c r="EI46" s="3"/>
      <c r="EJ46" s="3"/>
      <c r="EK46" s="62" t="s">
        <v>25</v>
      </c>
      <c r="EL46" s="3" t="e">
        <f>+EL15</f>
        <v>#N/A</v>
      </c>
      <c r="EN46" t="s">
        <v>365</v>
      </c>
    </row>
    <row r="47" spans="1:144" ht="14.4" customHeight="1" x14ac:dyDescent="0.3">
      <c r="A47" s="449"/>
      <c r="B47" s="66"/>
      <c r="C47" s="307" t="s">
        <v>78</v>
      </c>
      <c r="D47" s="298">
        <f t="shared" si="70"/>
        <v>0</v>
      </c>
      <c r="E47" s="375"/>
      <c r="F47" s="66"/>
      <c r="G47" s="284" t="s">
        <v>889</v>
      </c>
      <c r="H47" s="103"/>
      <c r="I47" s="103"/>
      <c r="J47" s="376"/>
      <c r="K47" s="268" t="s">
        <v>533</v>
      </c>
      <c r="L47" s="268"/>
      <c r="M47" s="103"/>
      <c r="Q47" s="198"/>
      <c r="R47" s="327"/>
      <c r="S47" s="327"/>
      <c r="T47" s="35"/>
      <c r="U47" s="99"/>
      <c r="AC47" s="35"/>
      <c r="AD47" s="35"/>
      <c r="AE47" s="103"/>
      <c r="AF47" s="103"/>
      <c r="AG47" s="130" t="str">
        <f t="shared" si="32"/>
        <v/>
      </c>
      <c r="AH47" s="35" t="s">
        <v>14746</v>
      </c>
      <c r="AI47" s="35">
        <f>IF(AND($CL$5&lt;&gt;"",AL47=1,(ISERROR(MATCH(CONCATENATE("L8",".",AH47,".",$CL$5),Legacy!$CI$95:$CI$13469,0))=TRUE)),1,0)</f>
        <v>0</v>
      </c>
      <c r="AK47" s="35" t="s">
        <v>184</v>
      </c>
      <c r="AL47" s="13">
        <f t="shared" si="87"/>
        <v>0</v>
      </c>
      <c r="AM47" s="17" t="b">
        <f t="shared" si="94"/>
        <v>0</v>
      </c>
      <c r="AN47" s="17">
        <f t="shared" si="88"/>
        <v>0</v>
      </c>
      <c r="AO47" s="103" t="s">
        <v>335</v>
      </c>
      <c r="AP47" s="315">
        <v>690</v>
      </c>
      <c r="AR47" s="13">
        <f t="shared" si="21"/>
        <v>0</v>
      </c>
      <c r="AS47" s="302" t="str">
        <f t="shared" si="80"/>
        <v>BN  Burnt Natural</v>
      </c>
      <c r="AT47" s="374">
        <f>VLOOKUP(CONCATENATE("L8LB",LEFT(AS47,2)),[1]FINISH!$Q$6:$W$1476,7,FALSE)</f>
        <v>200</v>
      </c>
      <c r="AU47" s="374">
        <f>VLOOKUP(CONCATENATE("L8LF",LEFT(AS47,2)),[1]FINISH!$Q$6:$W$1476,7,FALSE)</f>
        <v>200</v>
      </c>
      <c r="AV47" s="374">
        <f>VLOOKUP(CONCATENATE("L8LT",LEFT(AS47,2)),[1]FINISH!$Q$6:$W$1476,7,FALSE)</f>
        <v>200</v>
      </c>
      <c r="AW47" s="374">
        <f>VLOOKUP(CONCATENATE("L8LS",LEFT(AS47,2)),[1]FINISH!$Q$6:$W$1476,7,FALSE)</f>
        <v>200</v>
      </c>
      <c r="AZ47" s="304"/>
      <c r="BA47" s="13">
        <f>IF(J57="",0,1)</f>
        <v>0</v>
      </c>
      <c r="BB47" s="202">
        <f>DR59*BA47</f>
        <v>0</v>
      </c>
      <c r="BC47" s="198" t="s">
        <v>174</v>
      </c>
      <c r="BD47" s="103"/>
      <c r="BE47" s="103"/>
      <c r="BF47" s="317">
        <f>IF(J63="",0,1)</f>
        <v>0</v>
      </c>
      <c r="BG47" s="322">
        <f>+BF47*DR49</f>
        <v>0</v>
      </c>
      <c r="BH47" s="103" t="s">
        <v>162</v>
      </c>
      <c r="BJ47" s="374" t="s">
        <v>514</v>
      </c>
      <c r="BK47" s="103"/>
      <c r="BL47" s="317">
        <f>IF(N62="",0,1)</f>
        <v>0</v>
      </c>
      <c r="BM47" s="202">
        <f>+BL47*0</f>
        <v>0</v>
      </c>
      <c r="BN47" s="103" t="s">
        <v>166</v>
      </c>
      <c r="BO47" s="305">
        <f t="shared" si="22"/>
        <v>0</v>
      </c>
      <c r="BP47" s="305">
        <f t="shared" si="41"/>
        <v>0</v>
      </c>
      <c r="BQ47" s="305">
        <f t="shared" si="23"/>
        <v>0</v>
      </c>
      <c r="BR47" s="305">
        <f t="shared" si="38"/>
        <v>0</v>
      </c>
      <c r="BS47" s="305"/>
      <c r="BT47" s="292">
        <f t="shared" si="82"/>
        <v>0</v>
      </c>
      <c r="BU47" s="35">
        <f t="shared" si="73"/>
        <v>0</v>
      </c>
      <c r="BV47" s="39">
        <f t="shared" si="74"/>
        <v>0</v>
      </c>
      <c r="BW47" s="39">
        <f t="shared" si="67"/>
        <v>0</v>
      </c>
      <c r="BZ47" s="35">
        <f t="shared" si="91"/>
        <v>0</v>
      </c>
      <c r="CA47" s="39">
        <f t="shared" si="92"/>
        <v>0</v>
      </c>
      <c r="CB47" s="39"/>
      <c r="CC47" s="35">
        <f t="shared" si="25"/>
        <v>0</v>
      </c>
      <c r="CH47" s="90"/>
      <c r="CI47" s="93" t="s">
        <v>787</v>
      </c>
      <c r="CK47" s="90"/>
      <c r="CL47" s="91"/>
      <c r="CN47" s="90">
        <f>SUM(CN41:CN46)</f>
        <v>0</v>
      </c>
      <c r="CO47" s="93" t="s">
        <v>411</v>
      </c>
      <c r="CQ47" s="90"/>
      <c r="CR47" s="93"/>
      <c r="CS47" s="39"/>
      <c r="CT47" s="90"/>
      <c r="CU47" s="93"/>
      <c r="CW47" s="90"/>
      <c r="CX47" s="91"/>
      <c r="CZ47" s="103" t="s">
        <v>335</v>
      </c>
      <c r="DA47" s="35">
        <f t="shared" si="89"/>
        <v>0</v>
      </c>
      <c r="DB47" s="39" t="str">
        <f>IF(BF16=1,"LTS893","LT893")</f>
        <v>LT893</v>
      </c>
      <c r="DC47" s="35" t="e">
        <f t="shared" si="83"/>
        <v>#N/A</v>
      </c>
      <c r="DD47" s="442" t="e">
        <f t="shared" si="76"/>
        <v>#N/A</v>
      </c>
      <c r="DE47" s="35" t="e">
        <f t="shared" si="27"/>
        <v>#N/A</v>
      </c>
      <c r="DF47" s="35" t="e">
        <f t="shared" si="77"/>
        <v>#N/A</v>
      </c>
      <c r="DG47" s="35" t="str">
        <f t="shared" si="93"/>
        <v>R</v>
      </c>
      <c r="DH47" s="35" t="str">
        <f t="shared" si="79"/>
        <v xml:space="preserve"> Cstm  </v>
      </c>
      <c r="DI47" s="35" t="e">
        <f t="shared" si="84"/>
        <v>#N/A</v>
      </c>
      <c r="DJ47" s="35" t="b">
        <f t="shared" si="86"/>
        <v>1</v>
      </c>
      <c r="DK47" s="313" t="str">
        <f t="shared" si="85"/>
        <v/>
      </c>
      <c r="DO47" s="311"/>
      <c r="DR47" s="202"/>
      <c r="DS47" s="137"/>
      <c r="EN47" t="s">
        <v>365</v>
      </c>
    </row>
    <row r="48" spans="1:144" ht="14.4" customHeight="1" x14ac:dyDescent="0.3">
      <c r="A48" s="449"/>
      <c r="B48" s="66"/>
      <c r="C48" s="307" t="s">
        <v>79</v>
      </c>
      <c r="D48" s="298">
        <f t="shared" si="70"/>
        <v>0</v>
      </c>
      <c r="E48" s="375"/>
      <c r="F48" s="66"/>
      <c r="G48" s="284" t="s">
        <v>864</v>
      </c>
      <c r="H48" s="103"/>
      <c r="I48" s="103"/>
      <c r="J48" s="220"/>
      <c r="M48" s="103"/>
      <c r="O48" s="289" t="s">
        <v>756</v>
      </c>
      <c r="P48" s="198"/>
      <c r="Q48" s="35"/>
      <c r="R48" s="103"/>
      <c r="T48" s="35"/>
      <c r="AC48" s="35"/>
      <c r="AD48" s="35"/>
      <c r="AE48" s="103"/>
      <c r="AF48" s="103"/>
      <c r="AG48" s="130" t="str">
        <f t="shared" si="32"/>
        <v/>
      </c>
      <c r="AH48" s="35" t="s">
        <v>14747</v>
      </c>
      <c r="AI48" s="35">
        <f>IF(AND($CL$5&lt;&gt;"",AL48=1,(ISERROR(MATCH(CONCATENATE("L8",".",AH48,".",$CL$5),Legacy!$CI$95:$CI$13469,0))=TRUE)),1,0)</f>
        <v>0</v>
      </c>
      <c r="AK48" s="35" t="s">
        <v>184</v>
      </c>
      <c r="AL48" s="13">
        <f t="shared" si="87"/>
        <v>0</v>
      </c>
      <c r="AM48" s="17" t="b">
        <f t="shared" si="94"/>
        <v>0</v>
      </c>
      <c r="AN48" s="17">
        <f t="shared" si="88"/>
        <v>0</v>
      </c>
      <c r="AO48" s="103" t="s">
        <v>336</v>
      </c>
      <c r="AP48" s="315">
        <v>690</v>
      </c>
      <c r="AR48" s="13">
        <f t="shared" si="21"/>
        <v>0</v>
      </c>
      <c r="AS48" s="302" t="str">
        <f t="shared" si="80"/>
        <v>0Y  Charcoal Shadow</v>
      </c>
      <c r="AT48" s="374">
        <f>VLOOKUP(CONCATENATE("L8LB",LEFT(AS48,2)),[1]FINISH!$Q$6:$W$1476,7,FALSE)</f>
        <v>200</v>
      </c>
      <c r="AU48" s="374">
        <f>VLOOKUP(CONCATENATE("L8LF",LEFT(AS48,2)),[1]FINISH!$Q$6:$W$1476,7,FALSE)</f>
        <v>200</v>
      </c>
      <c r="AV48" s="374">
        <f>VLOOKUP(CONCATENATE("L8LT",LEFT(AS48,2)),[1]FINISH!$Q$6:$W$1476,7,FALSE)</f>
        <v>200</v>
      </c>
      <c r="AW48" s="374">
        <f>VLOOKUP(CONCATENATE("L8LS",LEFT(AS48,2)),[1]FINISH!$Q$6:$W$1476,7,FALSE)</f>
        <v>200</v>
      </c>
      <c r="AZ48" s="304"/>
      <c r="BA48" s="13">
        <f>IF(J58="",0,1)</f>
        <v>0</v>
      </c>
      <c r="BB48" s="202">
        <v>0</v>
      </c>
      <c r="BC48" s="198" t="s">
        <v>591</v>
      </c>
      <c r="BD48" s="103"/>
      <c r="BE48" s="103"/>
      <c r="BF48" s="317">
        <f>IF(J64="",0,1)</f>
        <v>0</v>
      </c>
      <c r="BG48" s="322">
        <f>+BF48*0</f>
        <v>0</v>
      </c>
      <c r="BH48" s="103" t="s">
        <v>163</v>
      </c>
      <c r="BJ48" s="374"/>
      <c r="BK48" s="103"/>
      <c r="BL48" s="317">
        <f>IF(N63="",0,1)</f>
        <v>0</v>
      </c>
      <c r="BM48" s="202">
        <f>BL48*DR53</f>
        <v>0</v>
      </c>
      <c r="BN48" s="103" t="s">
        <v>167</v>
      </c>
      <c r="BO48" s="305">
        <f t="shared" si="22"/>
        <v>0</v>
      </c>
      <c r="BP48" s="305">
        <f t="shared" si="41"/>
        <v>0</v>
      </c>
      <c r="BQ48" s="305">
        <f t="shared" si="23"/>
        <v>0</v>
      </c>
      <c r="BR48" s="305">
        <f t="shared" si="38"/>
        <v>0</v>
      </c>
      <c r="BS48" s="305"/>
      <c r="BT48" s="292">
        <f t="shared" si="82"/>
        <v>0</v>
      </c>
      <c r="BU48" s="35">
        <f t="shared" si="73"/>
        <v>0</v>
      </c>
      <c r="BV48" s="39">
        <f t="shared" si="74"/>
        <v>0</v>
      </c>
      <c r="BW48" s="39">
        <f t="shared" si="67"/>
        <v>0</v>
      </c>
      <c r="BZ48" s="35">
        <f t="shared" si="91"/>
        <v>0</v>
      </c>
      <c r="CA48" s="39">
        <f t="shared" si="92"/>
        <v>0</v>
      </c>
      <c r="CB48" s="39"/>
      <c r="CC48" s="35">
        <f t="shared" si="25"/>
        <v>0</v>
      </c>
      <c r="CH48" s="90">
        <f>SUM(BJ26:BJ29)</f>
        <v>0</v>
      </c>
      <c r="CI48" s="93" t="s">
        <v>16</v>
      </c>
      <c r="CK48" s="90"/>
      <c r="CL48" s="210"/>
      <c r="CN48" s="90">
        <f>+CN47*CN39</f>
        <v>0</v>
      </c>
      <c r="CO48" s="93" t="s">
        <v>406</v>
      </c>
      <c r="CQ48" s="90"/>
      <c r="CR48" s="93"/>
      <c r="CS48" s="39"/>
      <c r="CT48" s="90"/>
      <c r="CU48" s="93"/>
      <c r="CW48" s="90"/>
      <c r="CX48" s="91"/>
      <c r="CZ48" s="103" t="s">
        <v>336</v>
      </c>
      <c r="DA48" s="35">
        <f t="shared" si="89"/>
        <v>0</v>
      </c>
      <c r="DB48" s="39" t="str">
        <f>IF(BF16=1,"LTS803","LT803")</f>
        <v>LT803</v>
      </c>
      <c r="DC48" s="35" t="e">
        <f t="shared" si="83"/>
        <v>#N/A</v>
      </c>
      <c r="DD48" s="442" t="e">
        <f t="shared" si="76"/>
        <v>#N/A</v>
      </c>
      <c r="DE48" s="35" t="e">
        <f t="shared" si="27"/>
        <v>#N/A</v>
      </c>
      <c r="DF48" s="35" t="e">
        <f t="shared" si="77"/>
        <v>#N/A</v>
      </c>
      <c r="DG48" s="35" t="str">
        <f t="shared" si="93"/>
        <v>R</v>
      </c>
      <c r="DH48" s="35" t="str">
        <f t="shared" si="79"/>
        <v xml:space="preserve"> Cstm  </v>
      </c>
      <c r="DI48" s="35" t="e">
        <f t="shared" si="84"/>
        <v>#N/A</v>
      </c>
      <c r="DJ48" s="35" t="b">
        <f t="shared" si="86"/>
        <v>1</v>
      </c>
      <c r="DK48" s="313" t="str">
        <f t="shared" si="85"/>
        <v/>
      </c>
      <c r="DO48" s="311"/>
      <c r="DQ48" s="130" t="s">
        <v>160</v>
      </c>
      <c r="DR48" s="202"/>
      <c r="DS48" s="137"/>
      <c r="EN48" t="s">
        <v>365</v>
      </c>
    </row>
    <row r="49" spans="1:144" ht="14.4" customHeight="1" x14ac:dyDescent="0.3">
      <c r="A49" s="449"/>
      <c r="B49" s="66"/>
      <c r="C49" s="307" t="s">
        <v>80</v>
      </c>
      <c r="D49" s="298">
        <f t="shared" si="70"/>
        <v>0</v>
      </c>
      <c r="E49" s="375"/>
      <c r="F49" s="66"/>
      <c r="G49" s="284" t="s">
        <v>865</v>
      </c>
      <c r="H49" s="372"/>
      <c r="I49" s="103"/>
      <c r="J49" s="220" t="s">
        <v>422</v>
      </c>
      <c r="K49" s="220"/>
      <c r="L49" s="220"/>
      <c r="N49" s="377"/>
      <c r="O49" s="378"/>
      <c r="P49" s="379" t="s">
        <v>14921</v>
      </c>
      <c r="Q49" s="35"/>
      <c r="R49" s="35"/>
      <c r="T49" s="35"/>
      <c r="Z49" s="35"/>
      <c r="AA49" s="35"/>
      <c r="AB49" s="35"/>
      <c r="AC49" s="35"/>
      <c r="AD49" s="35"/>
      <c r="AG49" s="130" t="str">
        <f t="shared" si="32"/>
        <v/>
      </c>
      <c r="AH49" s="35" t="s">
        <v>14748</v>
      </c>
      <c r="AI49" s="35">
        <f>IF(AND($CL$5&lt;&gt;"",AL49=1,(ISERROR(MATCH(CONCATENATE("L8",".",AH49,".",$CL$5),Legacy!$CI$95:$CI$13469,0))=TRUE)),1,0)</f>
        <v>0</v>
      </c>
      <c r="AK49" s="35" t="s">
        <v>184</v>
      </c>
      <c r="AL49" s="13">
        <f t="shared" si="87"/>
        <v>0</v>
      </c>
      <c r="AM49" s="17" t="b">
        <f t="shared" si="94"/>
        <v>0</v>
      </c>
      <c r="AN49" s="17">
        <f t="shared" si="88"/>
        <v>0</v>
      </c>
      <c r="AO49" s="103" t="s">
        <v>337</v>
      </c>
      <c r="AP49" s="315">
        <v>690</v>
      </c>
      <c r="AR49" s="13">
        <f t="shared" si="21"/>
        <v>0</v>
      </c>
      <c r="AS49" s="302" t="str">
        <f t="shared" si="80"/>
        <v>0L  Cherry Stain</v>
      </c>
      <c r="AT49" s="374">
        <f>VLOOKUP(CONCATENATE("L8LB",LEFT(AS49,2)),[1]FINISH!$Q$6:$W$1476,7,FALSE)</f>
        <v>200</v>
      </c>
      <c r="AU49" s="374">
        <f>VLOOKUP(CONCATENATE("L8LF",LEFT(AS49,2)),[1]FINISH!$Q$6:$W$1476,7,FALSE)</f>
        <v>200</v>
      </c>
      <c r="AV49" s="374">
        <f>VLOOKUP(CONCATENATE("L8LT",LEFT(AS49,2)),[1]FINISH!$Q$6:$W$1476,7,FALSE)</f>
        <v>200</v>
      </c>
      <c r="AW49" s="374">
        <f>VLOOKUP(CONCATENATE("L8LS",LEFT(AS49,2)),[1]FINISH!$Q$6:$W$1476,7,FALSE)</f>
        <v>200</v>
      </c>
      <c r="AZ49" s="304"/>
      <c r="BA49" s="13"/>
      <c r="BB49" s="303"/>
      <c r="BC49" s="103"/>
      <c r="BD49" s="103"/>
      <c r="BE49" s="103"/>
      <c r="BF49" s="317">
        <f>IF(J65="",0,1)</f>
        <v>0</v>
      </c>
      <c r="BG49" s="322">
        <f>+BF49*DR50</f>
        <v>0</v>
      </c>
      <c r="BH49" s="103" t="s">
        <v>2088</v>
      </c>
      <c r="BJ49" s="374"/>
      <c r="BK49" s="103"/>
      <c r="BL49" s="317">
        <f>IF(N64="",0,1)</f>
        <v>0</v>
      </c>
      <c r="BM49" s="202">
        <f>+BL49*0</f>
        <v>0</v>
      </c>
      <c r="BN49" s="103" t="s">
        <v>900</v>
      </c>
      <c r="BO49" s="305">
        <f t="shared" si="22"/>
        <v>0</v>
      </c>
      <c r="BP49" s="305">
        <f t="shared" si="41"/>
        <v>0</v>
      </c>
      <c r="BQ49" s="305">
        <f t="shared" si="23"/>
        <v>0</v>
      </c>
      <c r="BR49" s="305">
        <f t="shared" si="38"/>
        <v>0</v>
      </c>
      <c r="BS49" s="305"/>
      <c r="BT49" s="292">
        <f t="shared" si="82"/>
        <v>0</v>
      </c>
      <c r="BU49" s="35">
        <f t="shared" si="73"/>
        <v>0</v>
      </c>
      <c r="BV49" s="39">
        <f t="shared" si="74"/>
        <v>0</v>
      </c>
      <c r="BW49" s="39">
        <f t="shared" si="67"/>
        <v>0</v>
      </c>
      <c r="BZ49" s="35">
        <f t="shared" si="91"/>
        <v>0</v>
      </c>
      <c r="CA49" s="39">
        <f t="shared" si="92"/>
        <v>0</v>
      </c>
      <c r="CB49" s="39"/>
      <c r="CC49" s="35">
        <f t="shared" si="25"/>
        <v>0</v>
      </c>
      <c r="CE49" s="35" t="s">
        <v>384</v>
      </c>
      <c r="CH49" s="90">
        <f>+BB40</f>
        <v>0</v>
      </c>
      <c r="CI49" s="93" t="s">
        <v>398</v>
      </c>
      <c r="CK49" s="90"/>
      <c r="CL49" s="210"/>
      <c r="CN49" s="90"/>
      <c r="CO49" s="93"/>
      <c r="CQ49" s="90"/>
      <c r="CR49" s="93"/>
      <c r="CS49" s="39"/>
      <c r="CT49" s="90"/>
      <c r="CU49" s="93"/>
      <c r="CW49" s="90">
        <f>+BB27</f>
        <v>0</v>
      </c>
      <c r="CX49" s="91" t="s">
        <v>700</v>
      </c>
      <c r="CZ49" s="103" t="s">
        <v>337</v>
      </c>
      <c r="DA49" s="35">
        <f t="shared" si="89"/>
        <v>0</v>
      </c>
      <c r="DB49" s="39" t="str">
        <f>IF(BF16=1,"LTS813","LT813")</f>
        <v>LT813</v>
      </c>
      <c r="DC49" s="35" t="e">
        <f t="shared" si="83"/>
        <v>#N/A</v>
      </c>
      <c r="DD49" s="442" t="e">
        <f t="shared" si="76"/>
        <v>#N/A</v>
      </c>
      <c r="DE49" s="35" t="e">
        <f t="shared" si="27"/>
        <v>#N/A</v>
      </c>
      <c r="DF49" s="35" t="e">
        <f t="shared" si="77"/>
        <v>#N/A</v>
      </c>
      <c r="DG49" s="35" t="str">
        <f t="shared" si="93"/>
        <v>R</v>
      </c>
      <c r="DH49" s="35" t="str">
        <f t="shared" si="79"/>
        <v xml:space="preserve"> Cstm  </v>
      </c>
      <c r="DI49" s="35" t="e">
        <f t="shared" si="84"/>
        <v>#N/A</v>
      </c>
      <c r="DJ49" s="35" t="b">
        <f t="shared" si="86"/>
        <v>1</v>
      </c>
      <c r="DK49" s="313" t="str">
        <f t="shared" si="85"/>
        <v/>
      </c>
      <c r="DO49" s="311"/>
      <c r="DQ49" s="35" t="s">
        <v>162</v>
      </c>
      <c r="DR49" s="332">
        <v>45</v>
      </c>
      <c r="DS49" s="137"/>
      <c r="EH49" s="8" t="s">
        <v>573</v>
      </c>
      <c r="EI49" s="29">
        <f>+K1</f>
        <v>0</v>
      </c>
      <c r="EN49" t="s">
        <v>365</v>
      </c>
    </row>
    <row r="50" spans="1:144" ht="14.4" customHeight="1" x14ac:dyDescent="0.3">
      <c r="A50" s="449"/>
      <c r="B50" s="66"/>
      <c r="C50" s="307" t="s">
        <v>81</v>
      </c>
      <c r="D50" s="298">
        <f t="shared" si="70"/>
        <v>0</v>
      </c>
      <c r="E50" s="375"/>
      <c r="F50" s="66"/>
      <c r="G50" s="284" t="s">
        <v>890</v>
      </c>
      <c r="H50" s="372"/>
      <c r="I50" s="103"/>
      <c r="J50" s="301" t="s">
        <v>122</v>
      </c>
      <c r="K50" s="103"/>
      <c r="M50" s="183"/>
      <c r="O50" s="378"/>
      <c r="P50" s="327" t="s">
        <v>14922</v>
      </c>
      <c r="Q50" s="35"/>
      <c r="R50" s="370"/>
      <c r="T50" s="35"/>
      <c r="Z50" s="35"/>
      <c r="AA50" s="35"/>
      <c r="AB50" s="35"/>
      <c r="AC50" s="35"/>
      <c r="AD50" s="35"/>
      <c r="AE50" s="204"/>
      <c r="AG50" s="130" t="str">
        <f t="shared" si="32"/>
        <v/>
      </c>
      <c r="AH50" s="35" t="s">
        <v>14749</v>
      </c>
      <c r="AI50" s="35">
        <f>IF(AND($CL$5&lt;&gt;"",AL50=1,(ISERROR(MATCH(CONCATENATE("L8",".",AH50,".",$CL$5),Legacy!$CI$95:$CI$13469,0))=TRUE)),1,0)</f>
        <v>0</v>
      </c>
      <c r="AK50" s="35" t="s">
        <v>184</v>
      </c>
      <c r="AL50" s="13">
        <f t="shared" si="87"/>
        <v>0</v>
      </c>
      <c r="AM50" s="17" t="b">
        <f t="shared" si="94"/>
        <v>0</v>
      </c>
      <c r="AN50" s="17">
        <f t="shared" si="88"/>
        <v>0</v>
      </c>
      <c r="AO50" s="103" t="s">
        <v>338</v>
      </c>
      <c r="AP50" s="315">
        <v>690</v>
      </c>
      <c r="AR50" s="13">
        <f t="shared" si="21"/>
        <v>0</v>
      </c>
      <c r="AS50" s="302" t="str">
        <f t="shared" si="80"/>
        <v>RN  Golden Slumbers</v>
      </c>
      <c r="AT50" s="374">
        <f>VLOOKUP(CONCATENATE("L8LB",LEFT(AS50,2)),[1]FINISH!$Q$6:$W$1476,7,FALSE)</f>
        <v>200</v>
      </c>
      <c r="AU50" s="374">
        <f>VLOOKUP(CONCATENATE("L8LF",LEFT(AS50,2)),[1]FINISH!$Q$6:$W$1476,7,FALSE)</f>
        <v>200</v>
      </c>
      <c r="AV50" s="374">
        <f>VLOOKUP(CONCATENATE("L8LT",LEFT(AS50,2)),[1]FINISH!$Q$6:$W$1476,7,FALSE)</f>
        <v>200</v>
      </c>
      <c r="AW50" s="374">
        <f>VLOOKUP(CONCATENATE("L8LS",LEFT(AS50,2)),[1]FINISH!$Q$6:$W$1476,7,FALSE)</f>
        <v>200</v>
      </c>
      <c r="AY50" s="34"/>
      <c r="AZ50" s="304"/>
      <c r="BA50" s="13"/>
      <c r="BB50" s="303"/>
      <c r="BC50" s="103"/>
      <c r="BD50" s="103"/>
      <c r="BE50" s="103"/>
      <c r="BF50" s="317">
        <f>IF(J67="",0,1)</f>
        <v>0</v>
      </c>
      <c r="BG50" s="322">
        <f>+BF50*DR51</f>
        <v>0</v>
      </c>
      <c r="BH50" s="103"/>
      <c r="BJ50" s="374"/>
      <c r="BK50" s="103"/>
      <c r="BL50" s="317"/>
      <c r="BM50" s="202">
        <f>+BL50*0</f>
        <v>0</v>
      </c>
      <c r="BN50" s="103" t="s">
        <v>164</v>
      </c>
      <c r="BO50" s="305">
        <f t="shared" si="22"/>
        <v>0</v>
      </c>
      <c r="BP50" s="305">
        <f t="shared" si="41"/>
        <v>0</v>
      </c>
      <c r="BQ50" s="305">
        <f t="shared" si="23"/>
        <v>0</v>
      </c>
      <c r="BR50" s="305">
        <f t="shared" si="38"/>
        <v>0</v>
      </c>
      <c r="BS50" s="305"/>
      <c r="BT50" s="292">
        <f t="shared" si="82"/>
        <v>0</v>
      </c>
      <c r="BU50" s="35">
        <f t="shared" si="73"/>
        <v>0</v>
      </c>
      <c r="BV50" s="39">
        <f t="shared" si="74"/>
        <v>0</v>
      </c>
      <c r="BW50" s="39">
        <f t="shared" si="67"/>
        <v>0</v>
      </c>
      <c r="BZ50" s="35">
        <f t="shared" si="91"/>
        <v>0</v>
      </c>
      <c r="CA50" s="39">
        <f t="shared" si="92"/>
        <v>0</v>
      </c>
      <c r="CB50" s="39"/>
      <c r="CC50" s="35">
        <f t="shared" si="25"/>
        <v>0</v>
      </c>
      <c r="CH50" s="90">
        <f>SUM(AX63:AX64)</f>
        <v>0</v>
      </c>
      <c r="CI50" s="93" t="s">
        <v>10</v>
      </c>
      <c r="CK50" s="90"/>
      <c r="CL50" s="210"/>
      <c r="CN50" s="90"/>
      <c r="CO50" s="91"/>
      <c r="CQ50" s="90"/>
      <c r="CR50" s="93"/>
      <c r="CS50" s="39"/>
      <c r="CT50" s="90"/>
      <c r="CU50" s="93"/>
      <c r="CW50" s="90">
        <f>+BE5</f>
        <v>0</v>
      </c>
      <c r="CX50" s="91" t="s">
        <v>701</v>
      </c>
      <c r="CZ50" s="103" t="s">
        <v>338</v>
      </c>
      <c r="DA50" s="35">
        <f t="shared" si="89"/>
        <v>0</v>
      </c>
      <c r="DB50" s="39" t="str">
        <f>IF(BF16=1,"LTS823","LT823")</f>
        <v>LT823</v>
      </c>
      <c r="DC50" s="35" t="e">
        <f t="shared" si="83"/>
        <v>#N/A</v>
      </c>
      <c r="DD50" s="442" t="e">
        <f t="shared" si="76"/>
        <v>#N/A</v>
      </c>
      <c r="DE50" s="35" t="e">
        <f t="shared" si="27"/>
        <v>#N/A</v>
      </c>
      <c r="DF50" s="35" t="e">
        <f t="shared" si="77"/>
        <v>#N/A</v>
      </c>
      <c r="DG50" s="35" t="str">
        <f t="shared" si="93"/>
        <v>R</v>
      </c>
      <c r="DH50" s="35" t="str">
        <f t="shared" si="79"/>
        <v xml:space="preserve"> Cstm  </v>
      </c>
      <c r="DI50" s="35" t="e">
        <f t="shared" si="84"/>
        <v>#N/A</v>
      </c>
      <c r="DJ50" s="35" t="b">
        <f t="shared" si="86"/>
        <v>1</v>
      </c>
      <c r="DK50" s="313" t="str">
        <f t="shared" si="85"/>
        <v/>
      </c>
      <c r="DO50" s="311"/>
      <c r="DQ50" s="35" t="s">
        <v>2088</v>
      </c>
      <c r="DR50" s="332">
        <v>0</v>
      </c>
      <c r="DS50" s="137"/>
      <c r="EH50" s="8" t="s">
        <v>5</v>
      </c>
      <c r="EI50" s="120">
        <f>+P1</f>
        <v>0</v>
      </c>
      <c r="EN50" t="s">
        <v>365</v>
      </c>
    </row>
    <row r="51" spans="1:144" ht="14.4" customHeight="1" thickBot="1" x14ac:dyDescent="0.35">
      <c r="A51" s="449"/>
      <c r="B51" s="66"/>
      <c r="C51" s="307" t="s">
        <v>82</v>
      </c>
      <c r="D51" s="298">
        <f t="shared" si="70"/>
        <v>0</v>
      </c>
      <c r="E51" s="380"/>
      <c r="F51" s="66"/>
      <c r="G51" s="284" t="s">
        <v>14930</v>
      </c>
      <c r="H51" s="103"/>
      <c r="I51" s="103"/>
      <c r="J51" s="309"/>
      <c r="K51" s="381" t="s">
        <v>123</v>
      </c>
      <c r="M51" s="183"/>
      <c r="O51" s="268"/>
      <c r="P51" s="103"/>
      <c r="Q51" s="35"/>
      <c r="R51" s="35"/>
      <c r="S51" s="35"/>
      <c r="T51" s="35"/>
      <c r="U51" s="99"/>
      <c r="Z51" s="35"/>
      <c r="AA51" s="35"/>
      <c r="AB51" s="35"/>
      <c r="AC51" s="35"/>
      <c r="AD51" s="35"/>
      <c r="AG51" s="130" t="str">
        <f t="shared" si="32"/>
        <v/>
      </c>
      <c r="AH51" s="35" t="s">
        <v>14750</v>
      </c>
      <c r="AI51" s="35">
        <f>IF(AND($CL$5&lt;&gt;"",AL51=1,(ISERROR(MATCH(CONCATENATE("L8",".",AH51,".",$CL$5),Legacy!$CI$95:$CI$13469,0))=TRUE)),1,0)</f>
        <v>0</v>
      </c>
      <c r="AK51" s="35" t="s">
        <v>184</v>
      </c>
      <c r="AL51" s="13">
        <f t="shared" si="87"/>
        <v>0</v>
      </c>
      <c r="AM51" s="17" t="b">
        <f t="shared" si="94"/>
        <v>0</v>
      </c>
      <c r="AN51" s="17">
        <f t="shared" si="88"/>
        <v>0</v>
      </c>
      <c r="AO51" s="103" t="s">
        <v>339</v>
      </c>
      <c r="AP51" s="315">
        <v>783</v>
      </c>
      <c r="AR51" s="13">
        <f t="shared" si="21"/>
        <v>0</v>
      </c>
      <c r="AS51" s="302" t="str">
        <f t="shared" si="80"/>
        <v>HB  Heritage Blue</v>
      </c>
      <c r="AT51" s="374">
        <f>VLOOKUP(CONCATENATE("L8LB",LEFT(AS51,2)),[1]FINISH!$Q$6:$W$1476,7,FALSE)</f>
        <v>200</v>
      </c>
      <c r="AU51" s="374">
        <f>VLOOKUP(CONCATENATE("L8LF",LEFT(AS51,2)),[1]FINISH!$Q$6:$W$1476,7,FALSE)</f>
        <v>200</v>
      </c>
      <c r="AV51" s="374">
        <f>VLOOKUP(CONCATENATE("L8LT",LEFT(AS51,2)),[1]FINISH!$Q$6:$W$1476,7,FALSE)</f>
        <v>200</v>
      </c>
      <c r="AW51" s="374">
        <f>VLOOKUP(CONCATENATE("L8LS",LEFT(AS51,2)),[1]FINISH!$Q$6:$W$1476,7,FALSE)</f>
        <v>200</v>
      </c>
      <c r="BA51" s="13"/>
      <c r="BB51" s="303">
        <f>SUM(BB46:BB50)</f>
        <v>0</v>
      </c>
      <c r="BC51" s="245" t="s">
        <v>197</v>
      </c>
      <c r="BD51" s="103"/>
      <c r="BE51" s="23" t="s">
        <v>175</v>
      </c>
      <c r="BF51" s="35">
        <f>SUM(BF46:BF50)</f>
        <v>0</v>
      </c>
      <c r="BG51" s="322">
        <f>SUM(BG46:BG50)</f>
        <v>0</v>
      </c>
      <c r="BH51" s="47" t="s">
        <v>197</v>
      </c>
      <c r="BK51" s="23" t="s">
        <v>175</v>
      </c>
      <c r="BL51" s="292">
        <f>SUM(BL47:BL50)</f>
        <v>0</v>
      </c>
      <c r="BM51" s="202">
        <f>SUM(BM47:BM50)</f>
        <v>0</v>
      </c>
      <c r="BN51" s="47" t="s">
        <v>197</v>
      </c>
      <c r="BO51" s="305">
        <f t="shared" si="22"/>
        <v>0</v>
      </c>
      <c r="BP51" s="305">
        <f t="shared" si="41"/>
        <v>0</v>
      </c>
      <c r="BQ51" s="305">
        <f t="shared" si="23"/>
        <v>0</v>
      </c>
      <c r="BR51" s="305">
        <f t="shared" si="38"/>
        <v>0</v>
      </c>
      <c r="BS51" s="305"/>
      <c r="BT51" s="292">
        <f t="shared" si="82"/>
        <v>0</v>
      </c>
      <c r="BU51" s="35">
        <f t="shared" si="73"/>
        <v>0</v>
      </c>
      <c r="BV51" s="39">
        <f t="shared" si="74"/>
        <v>0</v>
      </c>
      <c r="BW51" s="39">
        <f t="shared" si="67"/>
        <v>0</v>
      </c>
      <c r="BZ51" s="35">
        <f t="shared" si="91"/>
        <v>0</v>
      </c>
      <c r="CA51" s="39">
        <f t="shared" si="92"/>
        <v>0</v>
      </c>
      <c r="CB51" s="39"/>
      <c r="CC51" s="35">
        <f t="shared" si="25"/>
        <v>0</v>
      </c>
      <c r="CE51" s="113" t="s">
        <v>385</v>
      </c>
      <c r="CF51" s="113"/>
      <c r="CH51" s="90">
        <f>+BJ36+BJ38+BJ39</f>
        <v>0</v>
      </c>
      <c r="CI51" s="93" t="s">
        <v>596</v>
      </c>
      <c r="CK51" s="90"/>
      <c r="CL51" s="210"/>
      <c r="CN51" s="90" t="s">
        <v>419</v>
      </c>
      <c r="CO51" s="91"/>
      <c r="CQ51" s="90"/>
      <c r="CR51" s="93"/>
      <c r="CS51" s="39"/>
      <c r="CT51" s="90"/>
      <c r="CU51" s="93"/>
      <c r="CW51" s="90">
        <f>CW49*CW50</f>
        <v>0</v>
      </c>
      <c r="CX51" s="93" t="s">
        <v>406</v>
      </c>
      <c r="CZ51" s="103" t="s">
        <v>339</v>
      </c>
      <c r="DA51" s="35">
        <f t="shared" si="89"/>
        <v>0</v>
      </c>
      <c r="DB51" s="39" t="str">
        <f>IF(BF16=1,"LTS804","LT804")</f>
        <v>LT804</v>
      </c>
      <c r="DC51" s="35" t="e">
        <f t="shared" si="83"/>
        <v>#N/A</v>
      </c>
      <c r="DD51" s="442" t="e">
        <f t="shared" si="76"/>
        <v>#N/A</v>
      </c>
      <c r="DE51" s="35" t="e">
        <f t="shared" si="27"/>
        <v>#N/A</v>
      </c>
      <c r="DF51" s="35" t="e">
        <f t="shared" si="77"/>
        <v>#N/A</v>
      </c>
      <c r="DG51" s="35" t="str">
        <f t="shared" si="93"/>
        <v>R</v>
      </c>
      <c r="DH51" s="35" t="str">
        <f t="shared" si="79"/>
        <v xml:space="preserve"> Cstm  </v>
      </c>
      <c r="DI51" s="35" t="e">
        <f t="shared" si="84"/>
        <v>#N/A</v>
      </c>
      <c r="DJ51" s="35" t="b">
        <f t="shared" si="86"/>
        <v>1</v>
      </c>
      <c r="DK51" s="313" t="str">
        <f t="shared" si="85"/>
        <v/>
      </c>
      <c r="DO51" s="311"/>
      <c r="DR51" s="332">
        <v>0</v>
      </c>
      <c r="DS51" s="137"/>
    </row>
    <row r="52" spans="1:144" ht="14.4" customHeight="1" x14ac:dyDescent="0.3">
      <c r="A52" s="449"/>
      <c r="B52" s="66"/>
      <c r="C52" s="307" t="s">
        <v>83</v>
      </c>
      <c r="D52" s="298">
        <f t="shared" si="70"/>
        <v>0</v>
      </c>
      <c r="E52" s="380"/>
      <c r="F52" s="66"/>
      <c r="G52" s="284" t="s">
        <v>14931</v>
      </c>
      <c r="H52" s="103"/>
      <c r="I52" s="103"/>
      <c r="J52" s="309"/>
      <c r="K52" s="382" t="s">
        <v>124</v>
      </c>
      <c r="M52" s="183"/>
      <c r="S52" s="35"/>
      <c r="T52" s="35"/>
      <c r="U52" s="292"/>
      <c r="Z52" s="35"/>
      <c r="AA52" s="35"/>
      <c r="AB52" s="35"/>
      <c r="AC52" s="35"/>
      <c r="AD52" s="35"/>
      <c r="AG52" s="130" t="str">
        <f t="shared" si="32"/>
        <v/>
      </c>
      <c r="AH52" s="35" t="s">
        <v>14751</v>
      </c>
      <c r="AI52" s="35">
        <f>IF(AND($CL$5&lt;&gt;"",AL52=1,(ISERROR(MATCH(CONCATENATE("L8",".",AH52,".",$CL$5),Legacy!$CI$95:$CI$13469,0))=TRUE)),1,0)</f>
        <v>0</v>
      </c>
      <c r="AK52" s="35" t="s">
        <v>184</v>
      </c>
      <c r="AL52" s="13">
        <f t="shared" si="87"/>
        <v>0</v>
      </c>
      <c r="AM52" s="17" t="b">
        <f t="shared" si="94"/>
        <v>0</v>
      </c>
      <c r="AN52" s="17">
        <f t="shared" si="88"/>
        <v>0</v>
      </c>
      <c r="AO52" s="103" t="s">
        <v>340</v>
      </c>
      <c r="AP52" s="315">
        <v>783</v>
      </c>
      <c r="AR52" s="13">
        <f t="shared" si="21"/>
        <v>0</v>
      </c>
      <c r="AS52" s="302" t="str">
        <f t="shared" si="80"/>
        <v>HG  Heritage Green</v>
      </c>
      <c r="AT52" s="374">
        <f>VLOOKUP(CONCATENATE("L8LB",LEFT(AS52,2)),[1]FINISH!$Q$6:$W$1476,7,FALSE)</f>
        <v>200</v>
      </c>
      <c r="AU52" s="374">
        <f>VLOOKUP(CONCATENATE("L8LF",LEFT(AS52,2)),[1]FINISH!$Q$6:$W$1476,7,FALSE)</f>
        <v>200</v>
      </c>
      <c r="AV52" s="374">
        <f>VLOOKUP(CONCATENATE("L8LT",LEFT(AS52,2)),[1]FINISH!$Q$6:$W$1476,7,FALSE)</f>
        <v>200</v>
      </c>
      <c r="AW52" s="374">
        <f>VLOOKUP(CONCATENATE("L8LS",LEFT(AS52,2)),[1]FINISH!$Q$6:$W$1476,7,FALSE)</f>
        <v>200</v>
      </c>
      <c r="BA52" s="25">
        <f>SUM(BA46:BA49)</f>
        <v>0</v>
      </c>
      <c r="BB52" s="103" t="s">
        <v>175</v>
      </c>
      <c r="BC52" s="103"/>
      <c r="BD52" s="103"/>
      <c r="BO52" s="305">
        <f t="shared" si="22"/>
        <v>0</v>
      </c>
      <c r="BP52" s="305">
        <f t="shared" si="41"/>
        <v>0</v>
      </c>
      <c r="BQ52" s="305">
        <f t="shared" si="23"/>
        <v>0</v>
      </c>
      <c r="BR52" s="305">
        <f t="shared" si="38"/>
        <v>0</v>
      </c>
      <c r="BS52" s="305"/>
      <c r="BT52" s="292">
        <f t="shared" si="82"/>
        <v>0</v>
      </c>
      <c r="BU52" s="35">
        <f t="shared" si="73"/>
        <v>0</v>
      </c>
      <c r="BV52" s="39">
        <f t="shared" si="74"/>
        <v>0</v>
      </c>
      <c r="BW52" s="39">
        <f t="shared" si="67"/>
        <v>0</v>
      </c>
      <c r="BZ52" s="35">
        <f t="shared" si="91"/>
        <v>0</v>
      </c>
      <c r="CA52" s="39">
        <f t="shared" si="92"/>
        <v>0</v>
      </c>
      <c r="CB52" s="39"/>
      <c r="CC52" s="35">
        <f t="shared" si="25"/>
        <v>0</v>
      </c>
      <c r="CE52" s="35">
        <f>+BJ23</f>
        <v>0</v>
      </c>
      <c r="CF52" s="103" t="s">
        <v>146</v>
      </c>
      <c r="CH52" s="90">
        <f>+BK56</f>
        <v>0</v>
      </c>
      <c r="CI52" s="93" t="s">
        <v>399</v>
      </c>
      <c r="CK52" s="90"/>
      <c r="CL52" s="209"/>
      <c r="CN52" s="90">
        <f>+BI4</f>
        <v>0</v>
      </c>
      <c r="CO52" s="91" t="s">
        <v>420</v>
      </c>
      <c r="CQ52" s="90"/>
      <c r="CR52" s="93"/>
      <c r="CS52" s="39"/>
      <c r="CT52" s="90"/>
      <c r="CU52" s="93"/>
      <c r="CW52" s="94"/>
      <c r="CX52" s="95"/>
      <c r="CZ52" s="103" t="s">
        <v>340</v>
      </c>
      <c r="DA52" s="35">
        <f t="shared" si="89"/>
        <v>0</v>
      </c>
      <c r="DB52" s="39" t="str">
        <f>IF(BF16=1,"LTS814","LT814")</f>
        <v>LT814</v>
      </c>
      <c r="DC52" s="35" t="e">
        <f t="shared" si="83"/>
        <v>#N/A</v>
      </c>
      <c r="DD52" s="442" t="e">
        <f t="shared" si="76"/>
        <v>#N/A</v>
      </c>
      <c r="DE52" s="35" t="e">
        <f t="shared" si="27"/>
        <v>#N/A</v>
      </c>
      <c r="DF52" s="35" t="e">
        <f t="shared" si="77"/>
        <v>#N/A</v>
      </c>
      <c r="DG52" s="35" t="str">
        <f t="shared" si="93"/>
        <v>R</v>
      </c>
      <c r="DH52" s="35" t="str">
        <f t="shared" si="79"/>
        <v xml:space="preserve"> Cstm  </v>
      </c>
      <c r="DI52" s="35" t="e">
        <f t="shared" si="84"/>
        <v>#N/A</v>
      </c>
      <c r="DJ52" s="35" t="b">
        <f t="shared" si="86"/>
        <v>1</v>
      </c>
      <c r="DK52" s="313" t="str">
        <f t="shared" si="85"/>
        <v/>
      </c>
      <c r="DO52" s="311"/>
      <c r="DR52" s="332"/>
      <c r="DS52" s="137"/>
    </row>
    <row r="53" spans="1:144" ht="14.4" customHeight="1" x14ac:dyDescent="0.3">
      <c r="A53" s="449"/>
      <c r="B53" s="66"/>
      <c r="C53" s="307" t="s">
        <v>84</v>
      </c>
      <c r="D53" s="298">
        <f t="shared" si="70"/>
        <v>0</v>
      </c>
      <c r="E53" s="375"/>
      <c r="F53" s="66"/>
      <c r="G53" s="284" t="s">
        <v>866</v>
      </c>
      <c r="H53" s="103"/>
      <c r="I53" s="103"/>
      <c r="J53" s="220" t="s">
        <v>788</v>
      </c>
      <c r="K53" s="103"/>
      <c r="L53" s="166"/>
      <c r="M53" s="183"/>
      <c r="Q53" s="164"/>
      <c r="R53" s="103"/>
      <c r="S53" s="103"/>
      <c r="T53" s="35"/>
      <c r="U53" s="292"/>
      <c r="Z53" s="35"/>
      <c r="AA53" s="35"/>
      <c r="AB53" s="35"/>
      <c r="AC53" s="35"/>
      <c r="AD53" s="35"/>
      <c r="AG53" s="130" t="str">
        <f t="shared" si="32"/>
        <v/>
      </c>
      <c r="AH53" s="35" t="s">
        <v>14752</v>
      </c>
      <c r="AI53" s="35">
        <f>IF(AND($CL$5&lt;&gt;"",AL53=1,(ISERROR(MATCH(CONCATENATE("L8",".",AH53,".",$CL$5),Legacy!$CI$95:$CI$13469,0))=TRUE)),1,0)</f>
        <v>0</v>
      </c>
      <c r="AK53" s="35" t="s">
        <v>184</v>
      </c>
      <c r="AL53" s="13">
        <f t="shared" si="87"/>
        <v>0</v>
      </c>
      <c r="AM53" s="17" t="b">
        <f t="shared" si="94"/>
        <v>0</v>
      </c>
      <c r="AN53" s="17">
        <f t="shared" si="88"/>
        <v>0</v>
      </c>
      <c r="AO53" s="103" t="s">
        <v>316</v>
      </c>
      <c r="AP53" s="315">
        <v>783</v>
      </c>
      <c r="AR53" s="13">
        <f t="shared" si="21"/>
        <v>0</v>
      </c>
      <c r="AS53" s="302" t="str">
        <f t="shared" si="80"/>
        <v>0M  Mahogany Stain</v>
      </c>
      <c r="AT53" s="374">
        <f>VLOOKUP(CONCATENATE("L8LB",LEFT(AS53,2)),[1]FINISH!$Q$6:$W$1476,7,FALSE)</f>
        <v>200</v>
      </c>
      <c r="AU53" s="374">
        <f>VLOOKUP(CONCATENATE("L8LF",LEFT(AS53,2)),[1]FINISH!$Q$6:$W$1476,7,FALSE)</f>
        <v>200</v>
      </c>
      <c r="AV53" s="374">
        <f>VLOOKUP(CONCATENATE("L8LT",LEFT(AS53,2)),[1]FINISH!$Q$6:$W$1476,7,FALSE)</f>
        <v>200</v>
      </c>
      <c r="AW53" s="374">
        <f>VLOOKUP(CONCATENATE("L8LS",LEFT(AS53,2)),[1]FINISH!$Q$6:$W$1476,7,FALSE)</f>
        <v>200</v>
      </c>
      <c r="BO53" s="305">
        <f t="shared" si="22"/>
        <v>0</v>
      </c>
      <c r="BP53" s="305">
        <f t="shared" si="41"/>
        <v>0</v>
      </c>
      <c r="BQ53" s="305">
        <f t="shared" si="23"/>
        <v>0</v>
      </c>
      <c r="BR53" s="305">
        <f t="shared" si="38"/>
        <v>0</v>
      </c>
      <c r="BS53" s="305"/>
      <c r="BT53" s="292">
        <f t="shared" si="82"/>
        <v>0</v>
      </c>
      <c r="BU53" s="35">
        <f t="shared" si="73"/>
        <v>0</v>
      </c>
      <c r="BV53" s="39">
        <f t="shared" si="74"/>
        <v>0</v>
      </c>
      <c r="BW53" s="39">
        <f t="shared" si="67"/>
        <v>0</v>
      </c>
      <c r="BZ53" s="35">
        <f t="shared" si="91"/>
        <v>0</v>
      </c>
      <c r="CA53" s="39">
        <f t="shared" si="92"/>
        <v>0</v>
      </c>
      <c r="CB53" s="39"/>
      <c r="CC53" s="35">
        <f t="shared" si="25"/>
        <v>0</v>
      </c>
      <c r="CE53" s="35">
        <f>+BJ24</f>
        <v>0</v>
      </c>
      <c r="CF53" s="103" t="s">
        <v>147</v>
      </c>
      <c r="CH53" s="90">
        <f>+BG41</f>
        <v>0</v>
      </c>
      <c r="CI53" s="93" t="s">
        <v>400</v>
      </c>
      <c r="CK53" s="90"/>
      <c r="CL53" s="210"/>
      <c r="CN53" s="90"/>
      <c r="CO53" s="91"/>
      <c r="CQ53" s="90"/>
      <c r="CR53" s="93"/>
      <c r="CS53" s="39"/>
      <c r="CT53" s="90"/>
      <c r="CU53" s="93"/>
      <c r="CZ53" s="103" t="s">
        <v>316</v>
      </c>
      <c r="DA53" s="35">
        <f t="shared" si="89"/>
        <v>0</v>
      </c>
      <c r="DB53" s="39" t="str">
        <f>IF(BF16=1,"LTS824","LT824")</f>
        <v>LT824</v>
      </c>
      <c r="DC53" s="35" t="e">
        <f t="shared" si="83"/>
        <v>#N/A</v>
      </c>
      <c r="DD53" s="442" t="e">
        <f t="shared" si="76"/>
        <v>#N/A</v>
      </c>
      <c r="DE53" s="35" t="e">
        <f t="shared" si="27"/>
        <v>#N/A</v>
      </c>
      <c r="DF53" s="35" t="e">
        <f t="shared" si="77"/>
        <v>#N/A</v>
      </c>
      <c r="DG53" s="35" t="str">
        <f t="shared" si="93"/>
        <v>R</v>
      </c>
      <c r="DH53" s="35" t="str">
        <f t="shared" si="79"/>
        <v xml:space="preserve"> Cstm  </v>
      </c>
      <c r="DI53" s="35" t="e">
        <f t="shared" si="84"/>
        <v>#N/A</v>
      </c>
      <c r="DJ53" s="35" t="b">
        <f t="shared" si="86"/>
        <v>1</v>
      </c>
      <c r="DK53" s="313" t="str">
        <f t="shared" si="85"/>
        <v/>
      </c>
      <c r="DO53" s="311"/>
      <c r="DQ53" s="35" t="s">
        <v>167</v>
      </c>
      <c r="DR53" s="332">
        <v>0</v>
      </c>
      <c r="DS53" s="137"/>
    </row>
    <row r="54" spans="1:144" ht="14.4" customHeight="1" x14ac:dyDescent="0.3">
      <c r="A54" s="449"/>
      <c r="B54" s="66"/>
      <c r="C54" s="307" t="s">
        <v>85</v>
      </c>
      <c r="D54" s="298">
        <f t="shared" si="70"/>
        <v>0</v>
      </c>
      <c r="E54" s="375"/>
      <c r="F54" s="66"/>
      <c r="G54" s="284" t="s">
        <v>867</v>
      </c>
      <c r="H54" s="372"/>
      <c r="I54" s="103"/>
      <c r="M54" s="183"/>
      <c r="Q54" s="164"/>
      <c r="R54" s="103"/>
      <c r="S54" s="103"/>
      <c r="T54" s="35"/>
      <c r="U54" s="292"/>
      <c r="Z54" s="35"/>
      <c r="AA54" s="35"/>
      <c r="AB54" s="35"/>
      <c r="AC54" s="35"/>
      <c r="AD54" s="35"/>
      <c r="AG54" s="130" t="str">
        <f t="shared" si="32"/>
        <v/>
      </c>
      <c r="AH54" s="35" t="s">
        <v>14753</v>
      </c>
      <c r="AI54" s="35">
        <f>IF(AND($CL$5&lt;&gt;"",AL54=1,(ISERROR(MATCH(CONCATENATE("L8",".",AH54,".",$CL$5),Legacy!$CI$95:$CI$13469,0))=TRUE)),1,0)</f>
        <v>0</v>
      </c>
      <c r="AK54" s="35" t="s">
        <v>184</v>
      </c>
      <c r="AL54" s="13">
        <f t="shared" si="87"/>
        <v>0</v>
      </c>
      <c r="AM54" s="17" t="b">
        <f t="shared" si="94"/>
        <v>0</v>
      </c>
      <c r="AN54" s="17">
        <f t="shared" si="88"/>
        <v>0</v>
      </c>
      <c r="AO54" s="103" t="s">
        <v>317</v>
      </c>
      <c r="AP54" s="315">
        <v>783</v>
      </c>
      <c r="AR54" s="13">
        <f t="shared" si="21"/>
        <v>0</v>
      </c>
      <c r="AS54" s="302" t="str">
        <f t="shared" si="80"/>
        <v>0N  Natural Maple</v>
      </c>
      <c r="AT54" s="374">
        <f>VLOOKUP(CONCATENATE("L8LB",LEFT(AS54,2)),[1]FINISH!$Q$6:$W$1476,7,FALSE)</f>
        <v>200</v>
      </c>
      <c r="AU54" s="374">
        <f>VLOOKUP(CONCATENATE("L8LF",LEFT(AS54,2)),[1]FINISH!$Q$6:$W$1476,7,FALSE)</f>
        <v>200</v>
      </c>
      <c r="AV54" s="374">
        <f>VLOOKUP(CONCATENATE("L8LT",LEFT(AS54,2)),[1]FINISH!$Q$6:$W$1476,7,FALSE)</f>
        <v>200</v>
      </c>
      <c r="AW54" s="374">
        <f>VLOOKUP(CONCATENATE("L8LS",LEFT(AS54,2)),[1]FINISH!$Q$6:$W$1476,7,FALSE)</f>
        <v>200</v>
      </c>
      <c r="BA54" s="39"/>
      <c r="BB54" s="39"/>
      <c r="BC54" s="39"/>
      <c r="BD54" s="39"/>
      <c r="BK54" s="363" t="s">
        <v>203</v>
      </c>
      <c r="BL54" s="35" t="s">
        <v>197</v>
      </c>
      <c r="BO54" s="305">
        <f t="shared" si="22"/>
        <v>0</v>
      </c>
      <c r="BP54" s="305">
        <f t="shared" si="41"/>
        <v>0</v>
      </c>
      <c r="BQ54" s="305">
        <f t="shared" si="23"/>
        <v>0</v>
      </c>
      <c r="BR54" s="305">
        <f t="shared" si="38"/>
        <v>0</v>
      </c>
      <c r="BS54" s="305"/>
      <c r="BT54" s="292">
        <f t="shared" si="82"/>
        <v>0</v>
      </c>
      <c r="BU54" s="35">
        <f t="shared" si="73"/>
        <v>0</v>
      </c>
      <c r="BV54" s="39">
        <f t="shared" si="74"/>
        <v>0</v>
      </c>
      <c r="BW54" s="39">
        <f t="shared" si="67"/>
        <v>0</v>
      </c>
      <c r="BZ54" s="35">
        <f t="shared" si="91"/>
        <v>0</v>
      </c>
      <c r="CA54" s="39">
        <f t="shared" si="92"/>
        <v>0</v>
      </c>
      <c r="CB54" s="39"/>
      <c r="CC54" s="35">
        <f t="shared" si="25"/>
        <v>0</v>
      </c>
      <c r="CE54" s="35">
        <f>+BJ25</f>
        <v>0</v>
      </c>
      <c r="CF54" s="103" t="s">
        <v>148</v>
      </c>
      <c r="CH54" s="90">
        <f>SUM(BF46,BF48:BF50)</f>
        <v>0</v>
      </c>
      <c r="CI54" s="93" t="s">
        <v>18</v>
      </c>
      <c r="CK54" s="90"/>
      <c r="CL54" s="209"/>
      <c r="CN54" s="90">
        <f>+AL67</f>
        <v>0</v>
      </c>
      <c r="CO54" s="91" t="s">
        <v>348</v>
      </c>
      <c r="CQ54" s="90"/>
      <c r="CR54" s="93"/>
      <c r="CS54" s="39"/>
      <c r="CT54" s="90"/>
      <c r="CU54" s="91"/>
      <c r="CZ54" s="103" t="s">
        <v>317</v>
      </c>
      <c r="DA54" s="35">
        <f t="shared" si="89"/>
        <v>0</v>
      </c>
      <c r="DB54" s="39" t="str">
        <f>IF(BF16=1,"LTS834","LT834")</f>
        <v>LT834</v>
      </c>
      <c r="DC54" s="35" t="e">
        <f t="shared" si="83"/>
        <v>#N/A</v>
      </c>
      <c r="DD54" s="442" t="e">
        <f t="shared" si="76"/>
        <v>#N/A</v>
      </c>
      <c r="DE54" s="35" t="e">
        <f t="shared" si="27"/>
        <v>#N/A</v>
      </c>
      <c r="DF54" s="35" t="e">
        <f t="shared" si="77"/>
        <v>#N/A</v>
      </c>
      <c r="DG54" s="35" t="str">
        <f t="shared" si="93"/>
        <v>R</v>
      </c>
      <c r="DH54" s="35" t="str">
        <f t="shared" si="79"/>
        <v xml:space="preserve"> Cstm  </v>
      </c>
      <c r="DI54" s="35" t="e">
        <f t="shared" si="84"/>
        <v>#N/A</v>
      </c>
      <c r="DJ54" s="35" t="b">
        <f t="shared" si="86"/>
        <v>1</v>
      </c>
      <c r="DK54" s="313" t="str">
        <f t="shared" si="85"/>
        <v/>
      </c>
      <c r="DO54" s="311"/>
      <c r="DR54" s="202"/>
      <c r="DS54" s="137"/>
    </row>
    <row r="55" spans="1:144" ht="14.4" customHeight="1" x14ac:dyDescent="0.3">
      <c r="A55" s="449"/>
      <c r="B55" s="66"/>
      <c r="C55" s="307" t="s">
        <v>86</v>
      </c>
      <c r="D55" s="298">
        <f t="shared" si="70"/>
        <v>0</v>
      </c>
      <c r="E55" s="375"/>
      <c r="F55" s="66"/>
      <c r="G55" s="284" t="s">
        <v>868</v>
      </c>
      <c r="H55" s="372"/>
      <c r="I55" s="103"/>
      <c r="J55" s="289" t="s">
        <v>25</v>
      </c>
      <c r="K55" s="157" t="str">
        <f>IF((BJ24+BJ26+BJ29)*AN73&gt;0, "Toms will have 2 badges","")</f>
        <v/>
      </c>
      <c r="L55" s="103"/>
      <c r="M55" s="103"/>
      <c r="Q55" s="164"/>
      <c r="R55" s="103"/>
      <c r="S55" s="103"/>
      <c r="T55" s="35"/>
      <c r="Z55" s="35"/>
      <c r="AA55" s="35"/>
      <c r="AB55" s="35"/>
      <c r="AC55" s="35"/>
      <c r="AD55" s="35"/>
      <c r="AG55" s="130" t="str">
        <f t="shared" si="32"/>
        <v/>
      </c>
      <c r="AH55" s="35" t="s">
        <v>14754</v>
      </c>
      <c r="AI55" s="35">
        <f>IF(AND($CL$5&lt;&gt;"",AL55=1,(ISERROR(MATCH(CONCATENATE("L8",".",AH55,".",$CL$5),Legacy!$CI$95:$CI$13469,0))=TRUE)),1,0)</f>
        <v>0</v>
      </c>
      <c r="AK55" s="35" t="s">
        <v>184</v>
      </c>
      <c r="AL55" s="13">
        <f t="shared" si="87"/>
        <v>0</v>
      </c>
      <c r="AM55" s="17" t="b">
        <f t="shared" si="94"/>
        <v>0</v>
      </c>
      <c r="AN55" s="17">
        <f t="shared" si="88"/>
        <v>0</v>
      </c>
      <c r="AO55" s="103" t="s">
        <v>318</v>
      </c>
      <c r="AP55" s="315">
        <v>783</v>
      </c>
      <c r="AR55" s="13">
        <f t="shared" si="21"/>
        <v>0</v>
      </c>
      <c r="AS55" s="302" t="str">
        <f t="shared" si="80"/>
        <v>0T  Sable Classic Coat</v>
      </c>
      <c r="AT55" s="374">
        <f>VLOOKUP(CONCATENATE("L8LB",LEFT(AS55,2)),[1]FINISH!$Q$6:$W$1476,7,FALSE)</f>
        <v>200</v>
      </c>
      <c r="AU55" s="374">
        <f>VLOOKUP(CONCATENATE("L8LF",LEFT(AS55,2)),[1]FINISH!$Q$6:$W$1476,7,FALSE)</f>
        <v>200</v>
      </c>
      <c r="AV55" s="374">
        <f>VLOOKUP(CONCATENATE("L8LT",LEFT(AS55,2)),[1]FINISH!$Q$6:$W$1476,7,FALSE)</f>
        <v>200</v>
      </c>
      <c r="AW55" s="374">
        <f>VLOOKUP(CONCATENATE("L8LS",LEFT(AS55,2)),[1]FINISH!$Q$6:$W$1476,7,FALSE)</f>
        <v>200</v>
      </c>
      <c r="BA55" s="18"/>
      <c r="BB55" s="383" t="s">
        <v>23</v>
      </c>
      <c r="BC55" s="18"/>
      <c r="BD55" s="18"/>
      <c r="BE55" s="103"/>
      <c r="BF55" s="103"/>
      <c r="BG55" s="383" t="s">
        <v>24</v>
      </c>
      <c r="BH55" s="206"/>
      <c r="BK55" s="13">
        <f>IF(N69="",0,1)</f>
        <v>0</v>
      </c>
      <c r="BL55" s="202">
        <f>+BK55*0</f>
        <v>0</v>
      </c>
      <c r="BM55" s="18" t="s">
        <v>204</v>
      </c>
      <c r="BO55" s="305">
        <f t="shared" si="22"/>
        <v>0</v>
      </c>
      <c r="BP55" s="305">
        <f t="shared" si="41"/>
        <v>0</v>
      </c>
      <c r="BQ55" s="305">
        <f t="shared" si="23"/>
        <v>0</v>
      </c>
      <c r="BR55" s="305">
        <f t="shared" si="38"/>
        <v>0</v>
      </c>
      <c r="BS55" s="305"/>
      <c r="BT55" s="292">
        <f t="shared" si="82"/>
        <v>0</v>
      </c>
      <c r="BU55" s="35">
        <f t="shared" si="73"/>
        <v>0</v>
      </c>
      <c r="BV55" s="39">
        <f t="shared" si="74"/>
        <v>0</v>
      </c>
      <c r="BW55" s="39">
        <f t="shared" si="67"/>
        <v>0</v>
      </c>
      <c r="BZ55" s="35">
        <f t="shared" si="91"/>
        <v>0</v>
      </c>
      <c r="CA55" s="39">
        <f t="shared" si="92"/>
        <v>0</v>
      </c>
      <c r="CB55" s="39"/>
      <c r="CC55" s="35">
        <f t="shared" si="25"/>
        <v>0</v>
      </c>
      <c r="CE55" s="35">
        <f>+BJ36</f>
        <v>0</v>
      </c>
      <c r="CF55" s="103" t="s">
        <v>156</v>
      </c>
      <c r="CH55" s="90">
        <f>SUM(BL48:BL50)</f>
        <v>0</v>
      </c>
      <c r="CI55" s="93" t="s">
        <v>19</v>
      </c>
      <c r="CK55" s="90"/>
      <c r="CL55" s="209"/>
      <c r="CN55" s="90">
        <f>+CN54*CN52</f>
        <v>0</v>
      </c>
      <c r="CO55" s="91" t="s">
        <v>414</v>
      </c>
      <c r="CQ55" s="90" t="s">
        <v>2080</v>
      </c>
      <c r="CR55" s="91"/>
      <c r="CS55" s="39"/>
      <c r="CT55" s="90"/>
      <c r="CU55" s="91"/>
      <c r="CW55" s="88" t="s">
        <v>748</v>
      </c>
      <c r="CX55" s="89"/>
      <c r="CZ55" s="103" t="s">
        <v>318</v>
      </c>
      <c r="DA55" s="35">
        <f t="shared" si="89"/>
        <v>0</v>
      </c>
      <c r="DB55" s="39" t="str">
        <f>IF(BF16=1,"LTS844","LT844")</f>
        <v>LT844</v>
      </c>
      <c r="DC55" s="35" t="e">
        <f t="shared" si="83"/>
        <v>#N/A</v>
      </c>
      <c r="DD55" s="442" t="e">
        <f t="shared" si="76"/>
        <v>#N/A</v>
      </c>
      <c r="DE55" s="35" t="e">
        <f t="shared" si="27"/>
        <v>#N/A</v>
      </c>
      <c r="DF55" s="35" t="e">
        <f t="shared" si="77"/>
        <v>#N/A</v>
      </c>
      <c r="DG55" s="35" t="str">
        <f t="shared" si="93"/>
        <v>R</v>
      </c>
      <c r="DH55" s="35" t="str">
        <f t="shared" si="79"/>
        <v xml:space="preserve"> Cstm  </v>
      </c>
      <c r="DI55" s="35" t="e">
        <f t="shared" si="84"/>
        <v>#N/A</v>
      </c>
      <c r="DJ55" s="35" t="b">
        <f t="shared" si="86"/>
        <v>1</v>
      </c>
      <c r="DK55" s="313" t="str">
        <f t="shared" si="85"/>
        <v/>
      </c>
      <c r="DO55" s="311"/>
      <c r="DQ55" s="35" t="s">
        <v>608</v>
      </c>
      <c r="DR55" s="332">
        <v>100</v>
      </c>
      <c r="DS55" s="137"/>
    </row>
    <row r="56" spans="1:144" ht="14.4" customHeight="1" x14ac:dyDescent="0.3">
      <c r="A56" s="449"/>
      <c r="B56" s="66"/>
      <c r="C56" s="307" t="s">
        <v>87</v>
      </c>
      <c r="D56" s="298">
        <f t="shared" si="70"/>
        <v>0</v>
      </c>
      <c r="E56" s="375"/>
      <c r="F56" s="66"/>
      <c r="G56" s="284" t="s">
        <v>869</v>
      </c>
      <c r="H56" s="372"/>
      <c r="I56" s="103"/>
      <c r="J56" s="368"/>
      <c r="K56" s="312" t="s">
        <v>252</v>
      </c>
      <c r="L56" s="103"/>
      <c r="M56" s="103"/>
      <c r="N56" s="183"/>
      <c r="O56" s="384"/>
      <c r="P56" s="385"/>
      <c r="Q56" s="164"/>
      <c r="R56" s="103"/>
      <c r="S56" s="103"/>
      <c r="T56" s="35"/>
      <c r="U56" s="292"/>
      <c r="Z56" s="35"/>
      <c r="AA56" s="35"/>
      <c r="AB56" s="35"/>
      <c r="AC56" s="35"/>
      <c r="AD56" s="35"/>
      <c r="AG56" s="130" t="str">
        <f t="shared" si="32"/>
        <v/>
      </c>
      <c r="AH56" s="35" t="s">
        <v>14755</v>
      </c>
      <c r="AI56" s="35">
        <f>IF(AND($CL$5&lt;&gt;"",AL56=1,(ISERROR(MATCH(CONCATENATE("L8",".",AH56,".",$CL$5),Legacy!$CI$95:$CI$13469,0))=TRUE)),1,0)</f>
        <v>0</v>
      </c>
      <c r="AK56" s="35" t="s">
        <v>184</v>
      </c>
      <c r="AL56" s="13">
        <f t="shared" si="87"/>
        <v>0</v>
      </c>
      <c r="AM56" s="17" t="b">
        <f t="shared" si="94"/>
        <v>0</v>
      </c>
      <c r="AN56" s="17">
        <f t="shared" si="88"/>
        <v>0</v>
      </c>
      <c r="AO56" s="103" t="s">
        <v>341</v>
      </c>
      <c r="AP56" s="315">
        <v>880</v>
      </c>
      <c r="AR56" s="13">
        <f t="shared" si="21"/>
        <v>0</v>
      </c>
      <c r="AS56" s="302" t="str">
        <f t="shared" si="80"/>
        <v>SY  Satin Charcoal</v>
      </c>
      <c r="AT56" s="374">
        <f>VLOOKUP(CONCATENATE("L8LB",LEFT(AS56,2)),[1]FINISH!$Q$6:$W$1476,7,FALSE)</f>
        <v>200</v>
      </c>
      <c r="AU56" s="374">
        <f>VLOOKUP(CONCATENATE("L8LF",LEFT(AS56,2)),[1]FINISH!$Q$6:$W$1476,7,FALSE)</f>
        <v>200</v>
      </c>
      <c r="AV56" s="374">
        <f>VLOOKUP(CONCATENATE("L8LT",LEFT(AS56,2)),[1]FINISH!$Q$6:$W$1476,7,FALSE)</f>
        <v>200</v>
      </c>
      <c r="AW56" s="374">
        <f>VLOOKUP(CONCATENATE("L8LS",LEFT(AS56,2)),[1]FINISH!$Q$6:$W$1476,7,FALSE)</f>
        <v>200</v>
      </c>
      <c r="BA56" s="26" t="s">
        <v>114</v>
      </c>
      <c r="BB56" s="13">
        <f>IF(P39="",0,1)</f>
        <v>1</v>
      </c>
      <c r="BC56" s="18" t="s">
        <v>794</v>
      </c>
      <c r="BD56" s="18"/>
      <c r="BE56" s="103"/>
      <c r="BF56" s="99" t="s">
        <v>114</v>
      </c>
      <c r="BG56" s="13">
        <f>IF(T39="",0,1)</f>
        <v>0</v>
      </c>
      <c r="BH56" s="147" t="s">
        <v>798</v>
      </c>
      <c r="BK56" s="13">
        <f>IF(N70="",0,1)</f>
        <v>0</v>
      </c>
      <c r="BL56" s="202">
        <f>+BK56*DR46</f>
        <v>0</v>
      </c>
      <c r="BM56" s="18" t="s">
        <v>159</v>
      </c>
      <c r="BO56" s="305">
        <f t="shared" si="22"/>
        <v>0</v>
      </c>
      <c r="BP56" s="305">
        <f t="shared" si="41"/>
        <v>0</v>
      </c>
      <c r="BQ56" s="305">
        <f t="shared" si="23"/>
        <v>0</v>
      </c>
      <c r="BR56" s="305">
        <f t="shared" si="38"/>
        <v>0</v>
      </c>
      <c r="BS56" s="305"/>
      <c r="BT56" s="292">
        <f t="shared" si="82"/>
        <v>0</v>
      </c>
      <c r="BU56" s="35">
        <f t="shared" si="73"/>
        <v>0</v>
      </c>
      <c r="BV56" s="39">
        <f t="shared" si="74"/>
        <v>0</v>
      </c>
      <c r="BW56" s="39">
        <f t="shared" si="67"/>
        <v>0</v>
      </c>
      <c r="BZ56" s="35">
        <f t="shared" si="91"/>
        <v>0</v>
      </c>
      <c r="CA56" s="39">
        <f t="shared" si="92"/>
        <v>0</v>
      </c>
      <c r="CB56" s="39"/>
      <c r="CC56" s="35">
        <f t="shared" si="25"/>
        <v>0</v>
      </c>
      <c r="CE56" s="35">
        <f>SUM(CE53:CE55)</f>
        <v>0</v>
      </c>
      <c r="CF56" s="103" t="s">
        <v>378</v>
      </c>
      <c r="CH56" s="90">
        <f>SUM(CH5:CH55)</f>
        <v>0</v>
      </c>
      <c r="CI56" s="93" t="s">
        <v>395</v>
      </c>
      <c r="CK56" s="90"/>
      <c r="CL56" s="210"/>
      <c r="CN56" s="90"/>
      <c r="CO56" s="91"/>
      <c r="CQ56" s="90">
        <f>+BF48</f>
        <v>0</v>
      </c>
      <c r="CR56" s="93" t="s">
        <v>435</v>
      </c>
      <c r="CS56" s="39"/>
      <c r="CT56" s="90"/>
      <c r="CU56" s="91"/>
      <c r="CW56" s="90"/>
      <c r="CX56" s="91"/>
      <c r="CZ56" s="103" t="s">
        <v>341</v>
      </c>
      <c r="DA56" s="35">
        <f t="shared" si="89"/>
        <v>0</v>
      </c>
      <c r="DB56" s="39" t="str">
        <f>IF(BF16=1,"LTS825","LT825")</f>
        <v>LT825</v>
      </c>
      <c r="DC56" s="35" t="e">
        <f t="shared" si="83"/>
        <v>#N/A</v>
      </c>
      <c r="DD56" s="442" t="e">
        <f t="shared" si="76"/>
        <v>#N/A</v>
      </c>
      <c r="DE56" s="35" t="e">
        <f t="shared" si="27"/>
        <v>#N/A</v>
      </c>
      <c r="DF56" s="35" t="e">
        <f t="shared" si="77"/>
        <v>#N/A</v>
      </c>
      <c r="DG56" s="35" t="str">
        <f t="shared" si="93"/>
        <v>R</v>
      </c>
      <c r="DH56" s="35" t="str">
        <f t="shared" si="79"/>
        <v xml:space="preserve"> Cstm  </v>
      </c>
      <c r="DI56" s="35" t="e">
        <f t="shared" si="84"/>
        <v>#N/A</v>
      </c>
      <c r="DJ56" s="35" t="b">
        <f t="shared" si="86"/>
        <v>1</v>
      </c>
      <c r="DK56" s="313" t="str">
        <f t="shared" si="85"/>
        <v/>
      </c>
      <c r="DO56" s="311"/>
      <c r="DR56" s="202"/>
    </row>
    <row r="57" spans="1:144" ht="14.4" customHeight="1" x14ac:dyDescent="0.3">
      <c r="A57" s="449"/>
      <c r="B57" s="66"/>
      <c r="C57" s="307" t="s">
        <v>88</v>
      </c>
      <c r="D57" s="298">
        <f t="shared" si="70"/>
        <v>0</v>
      </c>
      <c r="E57" s="375"/>
      <c r="F57" s="66"/>
      <c r="G57" s="284" t="s">
        <v>870</v>
      </c>
      <c r="H57" s="103"/>
      <c r="I57" s="103"/>
      <c r="J57" s="368"/>
      <c r="K57" s="312" t="s">
        <v>174</v>
      </c>
      <c r="L57" s="103"/>
      <c r="M57" s="103"/>
      <c r="N57" s="183"/>
      <c r="O57" s="185"/>
      <c r="Q57" s="164"/>
      <c r="R57" s="103"/>
      <c r="S57" s="103"/>
      <c r="T57" s="35"/>
      <c r="U57" s="292"/>
      <c r="Z57" s="35"/>
      <c r="AA57" s="35"/>
      <c r="AB57" s="35"/>
      <c r="AC57" s="35"/>
      <c r="AD57" s="35"/>
      <c r="AG57" s="130" t="str">
        <f t="shared" si="32"/>
        <v/>
      </c>
      <c r="AH57" s="35" t="s">
        <v>14756</v>
      </c>
      <c r="AI57" s="35">
        <f>IF(AND($CL$5&lt;&gt;"",AL57=1,(ISERROR(MATCH(CONCATENATE("L8",".",AH57,".",$CL$5),Legacy!$CI$95:$CI$13469,0))=TRUE)),1,0)</f>
        <v>0</v>
      </c>
      <c r="AK57" s="35" t="s">
        <v>184</v>
      </c>
      <c r="AL57" s="13">
        <f t="shared" si="87"/>
        <v>0</v>
      </c>
      <c r="AM57" s="17" t="b">
        <f t="shared" si="94"/>
        <v>0</v>
      </c>
      <c r="AN57" s="17">
        <f t="shared" si="88"/>
        <v>0</v>
      </c>
      <c r="AO57" s="103" t="s">
        <v>319</v>
      </c>
      <c r="AP57" s="315">
        <v>880</v>
      </c>
      <c r="AR57" s="13">
        <f t="shared" si="21"/>
        <v>0</v>
      </c>
      <c r="AS57" s="302" t="str">
        <f t="shared" si="80"/>
        <v>SL  Satin Cherry</v>
      </c>
      <c r="AT57" s="374">
        <f>VLOOKUP(CONCATENATE("L8LB",LEFT(AS57,2)),[1]FINISH!$Q$6:$W$1476,7,FALSE)</f>
        <v>200</v>
      </c>
      <c r="AU57" s="374">
        <f>VLOOKUP(CONCATENATE("L8LF",LEFT(AS57,2)),[1]FINISH!$Q$6:$W$1476,7,FALSE)</f>
        <v>200</v>
      </c>
      <c r="AV57" s="374">
        <f>VLOOKUP(CONCATENATE("L8LT",LEFT(AS57,2)),[1]FINISH!$Q$6:$W$1476,7,FALSE)</f>
        <v>200</v>
      </c>
      <c r="AW57" s="374">
        <f>VLOOKUP(CONCATENATE("L8LS",LEFT(AS57,2)),[1]FINISH!$Q$6:$W$1476,7,FALSE)</f>
        <v>200</v>
      </c>
      <c r="BA57" s="18"/>
      <c r="BB57" s="17"/>
      <c r="BC57" s="18"/>
      <c r="BD57" s="18"/>
      <c r="BE57" s="103"/>
      <c r="BF57" s="103"/>
      <c r="BG57" s="13">
        <f>IF(T40="",0,1)</f>
        <v>0</v>
      </c>
      <c r="BH57" s="147" t="s">
        <v>799</v>
      </c>
      <c r="BJ57" s="23" t="s">
        <v>175</v>
      </c>
      <c r="BK57" s="35">
        <f>SUM(BK55:BK56)</f>
        <v>0</v>
      </c>
      <c r="BL57" s="202">
        <f>SUM(BL55:BL56)</f>
        <v>0</v>
      </c>
      <c r="BM57" s="245" t="s">
        <v>197</v>
      </c>
      <c r="BO57" s="305">
        <f t="shared" si="22"/>
        <v>0</v>
      </c>
      <c r="BP57" s="305">
        <f t="shared" si="41"/>
        <v>0</v>
      </c>
      <c r="BQ57" s="305">
        <f t="shared" si="23"/>
        <v>0</v>
      </c>
      <c r="BR57" s="305">
        <f t="shared" si="38"/>
        <v>0</v>
      </c>
      <c r="BS57" s="305"/>
      <c r="BT57" s="292">
        <f t="shared" si="82"/>
        <v>0</v>
      </c>
      <c r="BU57" s="35">
        <f t="shared" si="73"/>
        <v>0</v>
      </c>
      <c r="BV57" s="39">
        <f t="shared" si="74"/>
        <v>0</v>
      </c>
      <c r="BW57" s="39">
        <f t="shared" si="67"/>
        <v>0</v>
      </c>
      <c r="BZ57" s="35">
        <f t="shared" si="91"/>
        <v>0</v>
      </c>
      <c r="CA57" s="39">
        <f t="shared" si="92"/>
        <v>0</v>
      </c>
      <c r="CB57" s="39"/>
      <c r="CC57" s="35">
        <f t="shared" si="25"/>
        <v>0</v>
      </c>
      <c r="CF57" s="103"/>
      <c r="CH57" s="90"/>
      <c r="CI57" s="91"/>
      <c r="CK57" s="90"/>
      <c r="CL57" s="209"/>
      <c r="CN57" s="90"/>
      <c r="CO57" s="91"/>
      <c r="CQ57" s="90"/>
      <c r="CR57" s="91"/>
      <c r="CS57" s="39"/>
      <c r="CT57" s="90"/>
      <c r="CU57" s="386"/>
      <c r="CW57" s="387">
        <f>AL3</f>
        <v>0</v>
      </c>
      <c r="CX57" s="91" t="s">
        <v>632</v>
      </c>
      <c r="CZ57" s="103" t="s">
        <v>319</v>
      </c>
      <c r="DA57" s="35">
        <f t="shared" si="89"/>
        <v>0</v>
      </c>
      <c r="DB57" s="39" t="str">
        <f>IF(BF16=1,"LTS835","LT835")</f>
        <v>LT835</v>
      </c>
      <c r="DC57" s="35" t="e">
        <f t="shared" si="83"/>
        <v>#N/A</v>
      </c>
      <c r="DD57" s="442" t="e">
        <f t="shared" si="76"/>
        <v>#N/A</v>
      </c>
      <c r="DE57" s="35" t="e">
        <f t="shared" si="27"/>
        <v>#N/A</v>
      </c>
      <c r="DF57" s="35" t="e">
        <f t="shared" si="77"/>
        <v>#N/A</v>
      </c>
      <c r="DG57" s="35" t="str">
        <f t="shared" si="93"/>
        <v>R</v>
      </c>
      <c r="DH57" s="35" t="str">
        <f t="shared" si="79"/>
        <v xml:space="preserve"> Cstm  </v>
      </c>
      <c r="DI57" s="35" t="e">
        <f t="shared" si="84"/>
        <v>#N/A</v>
      </c>
      <c r="DJ57" s="35" t="b">
        <f t="shared" si="86"/>
        <v>1</v>
      </c>
      <c r="DK57" s="313" t="str">
        <f t="shared" si="85"/>
        <v/>
      </c>
      <c r="DO57" s="311"/>
      <c r="DQ57" s="130" t="s">
        <v>736</v>
      </c>
      <c r="DR57" s="202"/>
    </row>
    <row r="58" spans="1:144" ht="14.4" customHeight="1" thickBot="1" x14ac:dyDescent="0.35">
      <c r="A58" s="449"/>
      <c r="B58" s="66"/>
      <c r="C58" s="307" t="s">
        <v>89</v>
      </c>
      <c r="D58" s="298">
        <f t="shared" si="70"/>
        <v>0</v>
      </c>
      <c r="E58" s="375"/>
      <c r="F58" s="66"/>
      <c r="G58" s="284" t="s">
        <v>871</v>
      </c>
      <c r="H58" s="103"/>
      <c r="I58" s="103"/>
      <c r="J58" s="368"/>
      <c r="K58" s="151" t="s">
        <v>591</v>
      </c>
      <c r="L58" s="103"/>
      <c r="M58" s="103"/>
      <c r="N58" s="388"/>
      <c r="O58" s="384"/>
      <c r="P58" s="184"/>
      <c r="Q58" s="164"/>
      <c r="R58" s="215"/>
      <c r="S58" s="103"/>
      <c r="T58" s="35"/>
      <c r="U58" s="292"/>
      <c r="Z58" s="35"/>
      <c r="AA58" s="35"/>
      <c r="AB58" s="35"/>
      <c r="AC58" s="35"/>
      <c r="AD58" s="35"/>
      <c r="AG58" s="130" t="str">
        <f t="shared" si="32"/>
        <v/>
      </c>
      <c r="AH58" s="35" t="s">
        <v>14757</v>
      </c>
      <c r="AI58" s="35">
        <f>IF(AND($CL$5&lt;&gt;"",AL58=1,(ISERROR(MATCH(CONCATENATE("L8",".",AH58,".",$CL$5),Legacy!$CI$95:$CI$13469,0))=TRUE)),1,0)</f>
        <v>0</v>
      </c>
      <c r="AK58" s="35" t="s">
        <v>184</v>
      </c>
      <c r="AL58" s="13">
        <f t="shared" si="87"/>
        <v>0</v>
      </c>
      <c r="AM58" s="17" t="b">
        <f t="shared" si="94"/>
        <v>0</v>
      </c>
      <c r="AN58" s="17">
        <f t="shared" si="88"/>
        <v>0</v>
      </c>
      <c r="AO58" s="103" t="s">
        <v>320</v>
      </c>
      <c r="AP58" s="315">
        <v>880</v>
      </c>
      <c r="AR58" s="13">
        <f t="shared" si="21"/>
        <v>0</v>
      </c>
      <c r="AS58" s="302" t="str">
        <f t="shared" si="80"/>
        <v>SM  Satin Mahogany</v>
      </c>
      <c r="AT58" s="374">
        <f>VLOOKUP(CONCATENATE("L8LB",LEFT(AS58,2)),[1]FINISH!$Q$6:$W$1476,7,FALSE)</f>
        <v>200</v>
      </c>
      <c r="AU58" s="374">
        <f>VLOOKUP(CONCATENATE("L8LF",LEFT(AS58,2)),[1]FINISH!$Q$6:$W$1476,7,FALSE)</f>
        <v>200</v>
      </c>
      <c r="AV58" s="374">
        <f>VLOOKUP(CONCATENATE("L8LT",LEFT(AS58,2)),[1]FINISH!$Q$6:$W$1476,7,FALSE)</f>
        <v>200</v>
      </c>
      <c r="AW58" s="374">
        <f>VLOOKUP(CONCATENATE("L8LS",LEFT(AS58,2)),[1]FINISH!$Q$6:$W$1476,7,FALSE)</f>
        <v>200</v>
      </c>
      <c r="BA58" s="26" t="s">
        <v>171</v>
      </c>
      <c r="BB58" s="13">
        <f>IF(P40="",0,1)</f>
        <v>0</v>
      </c>
      <c r="BC58" s="18" t="s">
        <v>795</v>
      </c>
      <c r="BD58" s="18"/>
      <c r="BE58" s="103"/>
      <c r="BF58" s="103"/>
      <c r="BG58" s="13">
        <f>IF(T41="",0,1)</f>
        <v>0</v>
      </c>
      <c r="BH58" s="147" t="s">
        <v>800</v>
      </c>
      <c r="BO58" s="305">
        <f t="shared" si="22"/>
        <v>0</v>
      </c>
      <c r="BP58" s="305">
        <f t="shared" si="41"/>
        <v>0</v>
      </c>
      <c r="BQ58" s="305">
        <f t="shared" si="23"/>
        <v>0</v>
      </c>
      <c r="BR58" s="305">
        <f t="shared" si="38"/>
        <v>0</v>
      </c>
      <c r="BS58" s="305"/>
      <c r="BT58" s="292">
        <f t="shared" si="82"/>
        <v>0</v>
      </c>
      <c r="BU58" s="35">
        <f t="shared" si="73"/>
        <v>0</v>
      </c>
      <c r="BV58" s="39">
        <f t="shared" si="74"/>
        <v>0</v>
      </c>
      <c r="BW58" s="39">
        <f t="shared" si="67"/>
        <v>0</v>
      </c>
      <c r="BZ58" s="35">
        <f t="shared" si="91"/>
        <v>0</v>
      </c>
      <c r="CA58" s="39">
        <f t="shared" si="92"/>
        <v>0</v>
      </c>
      <c r="CB58" s="39"/>
      <c r="CC58" s="35">
        <f t="shared" si="25"/>
        <v>0</v>
      </c>
      <c r="CE58" s="113" t="s">
        <v>386</v>
      </c>
      <c r="CF58" s="321"/>
      <c r="CH58" s="90">
        <f>+BB16</f>
        <v>0</v>
      </c>
      <c r="CI58" s="93" t="s">
        <v>396</v>
      </c>
      <c r="CK58" s="90"/>
      <c r="CL58" s="210"/>
      <c r="CN58" s="90" t="s">
        <v>777</v>
      </c>
      <c r="CO58" s="91"/>
      <c r="CQ58" s="90">
        <f>+AL61</f>
        <v>0</v>
      </c>
      <c r="CR58" s="93" t="s">
        <v>342</v>
      </c>
      <c r="CS58" s="39"/>
      <c r="CT58" s="90"/>
      <c r="CU58" s="93"/>
      <c r="CW58" s="387">
        <f>AL6</f>
        <v>0</v>
      </c>
      <c r="CX58" s="91" t="s">
        <v>716</v>
      </c>
      <c r="CZ58" s="103" t="s">
        <v>320</v>
      </c>
      <c r="DA58" s="35">
        <f t="shared" si="89"/>
        <v>0</v>
      </c>
      <c r="DB58" s="39" t="str">
        <f>IF(BF16=1,"LTS845","LT845")</f>
        <v>LT845</v>
      </c>
      <c r="DC58" s="35" t="e">
        <f t="shared" si="83"/>
        <v>#N/A</v>
      </c>
      <c r="DD58" s="442" t="e">
        <f t="shared" si="76"/>
        <v>#N/A</v>
      </c>
      <c r="DE58" s="35" t="e">
        <f t="shared" si="27"/>
        <v>#N/A</v>
      </c>
      <c r="DF58" s="35" t="e">
        <f t="shared" si="77"/>
        <v>#N/A</v>
      </c>
      <c r="DG58" s="35" t="str">
        <f t="shared" si="93"/>
        <v>R</v>
      </c>
      <c r="DH58" s="35" t="str">
        <f t="shared" si="79"/>
        <v xml:space="preserve"> Cstm  </v>
      </c>
      <c r="DI58" s="35" t="e">
        <f t="shared" si="84"/>
        <v>#N/A</v>
      </c>
      <c r="DJ58" s="35" t="b">
        <f t="shared" si="86"/>
        <v>1</v>
      </c>
      <c r="DK58" s="313" t="str">
        <f t="shared" si="85"/>
        <v/>
      </c>
      <c r="DO58" s="311"/>
      <c r="DQ58" s="35" t="s">
        <v>737</v>
      </c>
      <c r="DR58" s="332">
        <v>20</v>
      </c>
    </row>
    <row r="59" spans="1:144" ht="14.4" customHeight="1" x14ac:dyDescent="0.3">
      <c r="A59" s="449"/>
      <c r="B59" s="66"/>
      <c r="C59" s="307" t="s">
        <v>90</v>
      </c>
      <c r="D59" s="298">
        <f t="shared" si="70"/>
        <v>0</v>
      </c>
      <c r="E59" s="375"/>
      <c r="F59" s="66"/>
      <c r="G59" s="284" t="s">
        <v>872</v>
      </c>
      <c r="H59" s="103"/>
      <c r="I59" s="103"/>
      <c r="J59" s="183"/>
      <c r="K59" s="183"/>
      <c r="L59" s="183"/>
      <c r="R59" s="103"/>
      <c r="Z59" s="35"/>
      <c r="AA59" s="35"/>
      <c r="AB59" s="35"/>
      <c r="AC59" s="35"/>
      <c r="AD59" s="35"/>
      <c r="AG59" s="130" t="str">
        <f t="shared" si="32"/>
        <v/>
      </c>
      <c r="AH59" s="35" t="s">
        <v>14759</v>
      </c>
      <c r="AI59" s="35">
        <f>IF(AND($CL$5&lt;&gt;"",AL59=1,(ISERROR(MATCH(CONCATENATE("L8",".",AH59,".",$CL$5),Legacy!$CI$95:$CI$13469,0))=TRUE)),1,0)</f>
        <v>0</v>
      </c>
      <c r="AK59" s="35" t="s">
        <v>184</v>
      </c>
      <c r="AL59" s="13">
        <f t="shared" si="87"/>
        <v>0</v>
      </c>
      <c r="AM59" s="17" t="b">
        <f t="shared" si="94"/>
        <v>0</v>
      </c>
      <c r="AN59" s="17">
        <f t="shared" si="88"/>
        <v>0</v>
      </c>
      <c r="AO59" s="103" t="s">
        <v>322</v>
      </c>
      <c r="AP59" s="315">
        <v>880</v>
      </c>
      <c r="AR59" s="13">
        <f t="shared" si="21"/>
        <v>0</v>
      </c>
      <c r="AS59" s="302" t="str">
        <f t="shared" si="80"/>
        <v>SN  Satin Natural</v>
      </c>
      <c r="AT59" s="374">
        <f>VLOOKUP(CONCATENATE("L8LB",LEFT(AS59,2)),[1]FINISH!$Q$6:$W$1476,7,FALSE)</f>
        <v>200</v>
      </c>
      <c r="AU59" s="374">
        <f>VLOOKUP(CONCATENATE("L8LF",LEFT(AS59,2)),[1]FINISH!$Q$6:$W$1476,7,FALSE)</f>
        <v>200</v>
      </c>
      <c r="AV59" s="374">
        <f>VLOOKUP(CONCATENATE("L8LT",LEFT(AS59,2)),[1]FINISH!$Q$6:$W$1476,7,FALSE)</f>
        <v>200</v>
      </c>
      <c r="AW59" s="374">
        <f>VLOOKUP(CONCATENATE("L8LS",LEFT(AS59,2)),[1]FINISH!$Q$6:$W$1476,7,FALSE)</f>
        <v>200</v>
      </c>
      <c r="BA59" s="26"/>
      <c r="BB59" s="13">
        <f>IF(P41="",0,1)</f>
        <v>0</v>
      </c>
      <c r="BC59" s="18" t="s">
        <v>796</v>
      </c>
      <c r="BD59" s="18"/>
      <c r="BE59" s="103"/>
      <c r="BF59" s="103"/>
      <c r="BG59" s="17"/>
      <c r="BH59" s="147"/>
      <c r="BO59" s="305">
        <f t="shared" si="22"/>
        <v>0</v>
      </c>
      <c r="BP59" s="305">
        <f t="shared" si="41"/>
        <v>0</v>
      </c>
      <c r="BQ59" s="305">
        <f t="shared" si="23"/>
        <v>0</v>
      </c>
      <c r="BR59" s="305">
        <f t="shared" si="38"/>
        <v>0</v>
      </c>
      <c r="BS59" s="305"/>
      <c r="BT59" s="292">
        <f t="shared" si="82"/>
        <v>0</v>
      </c>
      <c r="BU59" s="35">
        <f t="shared" si="73"/>
        <v>0</v>
      </c>
      <c r="BV59" s="39">
        <f t="shared" si="74"/>
        <v>0</v>
      </c>
      <c r="BW59" s="39">
        <f t="shared" si="67"/>
        <v>0</v>
      </c>
      <c r="BZ59" s="35">
        <f t="shared" si="91"/>
        <v>0</v>
      </c>
      <c r="CA59" s="39">
        <f t="shared" si="92"/>
        <v>0</v>
      </c>
      <c r="CB59" s="39"/>
      <c r="CC59" s="35">
        <f t="shared" si="25"/>
        <v>0</v>
      </c>
      <c r="CE59" s="35">
        <f>+BJ26</f>
        <v>0</v>
      </c>
      <c r="CF59" s="103" t="s">
        <v>149</v>
      </c>
      <c r="CH59" s="90"/>
      <c r="CI59" s="91"/>
      <c r="CK59" s="90"/>
      <c r="CL59" s="210"/>
      <c r="CN59" s="90"/>
      <c r="CO59" s="91" t="s">
        <v>705</v>
      </c>
      <c r="CQ59" s="90">
        <f>+AL63</f>
        <v>0</v>
      </c>
      <c r="CR59" s="93" t="s">
        <v>344</v>
      </c>
      <c r="CS59" s="39"/>
      <c r="CT59" s="94"/>
      <c r="CU59" s="95"/>
      <c r="CW59" s="387">
        <f>AL10</f>
        <v>0</v>
      </c>
      <c r="CX59" s="91" t="s">
        <v>717</v>
      </c>
      <c r="CZ59" s="103" t="s">
        <v>322</v>
      </c>
      <c r="DA59" s="35">
        <f t="shared" si="89"/>
        <v>0</v>
      </c>
      <c r="DB59" s="39" t="str">
        <f>IF(BF16=1,"LTS846","LT846")</f>
        <v>LT846</v>
      </c>
      <c r="DC59" s="35" t="e">
        <f t="shared" si="83"/>
        <v>#N/A</v>
      </c>
      <c r="DD59" s="442" t="e">
        <f t="shared" si="76"/>
        <v>#N/A</v>
      </c>
      <c r="DE59" s="35" t="e">
        <f t="shared" si="27"/>
        <v>#N/A</v>
      </c>
      <c r="DF59" s="35" t="e">
        <f t="shared" si="77"/>
        <v>#N/A</v>
      </c>
      <c r="DG59" s="35" t="str">
        <f t="shared" si="93"/>
        <v>R</v>
      </c>
      <c r="DH59" s="35" t="str">
        <f t="shared" si="79"/>
        <v xml:space="preserve"> Cstm  </v>
      </c>
      <c r="DI59" s="35" t="e">
        <f t="shared" si="84"/>
        <v>#N/A</v>
      </c>
      <c r="DJ59" s="35" t="b">
        <f t="shared" si="86"/>
        <v>1</v>
      </c>
      <c r="DK59" s="313" t="str">
        <f t="shared" si="85"/>
        <v/>
      </c>
      <c r="DO59" s="311"/>
      <c r="DQ59" s="35" t="s">
        <v>738</v>
      </c>
      <c r="DR59" s="332">
        <v>20</v>
      </c>
    </row>
    <row r="60" spans="1:144" ht="14.4" customHeight="1" thickBot="1" x14ac:dyDescent="0.35">
      <c r="A60" s="450"/>
      <c r="B60" s="66"/>
      <c r="C60" s="352" t="s">
        <v>91</v>
      </c>
      <c r="D60" s="338">
        <f t="shared" si="70"/>
        <v>0</v>
      </c>
      <c r="E60" s="375"/>
      <c r="F60" s="66"/>
      <c r="G60" s="284" t="s">
        <v>2100</v>
      </c>
      <c r="H60" s="103"/>
      <c r="I60" s="103"/>
      <c r="J60" s="266" t="s">
        <v>433</v>
      </c>
      <c r="K60" s="166"/>
      <c r="L60" s="166"/>
      <c r="R60" s="103"/>
      <c r="Z60" s="35"/>
      <c r="AA60" s="35"/>
      <c r="AB60" s="35"/>
      <c r="AC60" s="35"/>
      <c r="AD60" s="35"/>
      <c r="AE60" s="43"/>
      <c r="AF60" s="43"/>
      <c r="AG60" s="339" t="str">
        <f t="shared" si="32"/>
        <v/>
      </c>
      <c r="AH60" s="43" t="s">
        <v>14761</v>
      </c>
      <c r="AI60" s="35">
        <f>IF(AND($CL$5&lt;&gt;"",AL60=1,(ISERROR(MATCH(CONCATENATE("L8",".",AH60,".",$CL$5),Legacy!$CI$95:$CI$13469,0))=TRUE)),1,0)</f>
        <v>0</v>
      </c>
      <c r="AJ60" s="43"/>
      <c r="AK60" s="43" t="s">
        <v>184</v>
      </c>
      <c r="AL60" s="13">
        <f t="shared" si="87"/>
        <v>0</v>
      </c>
      <c r="AM60" s="17" t="b">
        <f t="shared" si="94"/>
        <v>0</v>
      </c>
      <c r="AN60" s="340">
        <f t="shared" si="88"/>
        <v>0</v>
      </c>
      <c r="AO60" s="354" t="s">
        <v>324</v>
      </c>
      <c r="AP60" s="315">
        <v>880</v>
      </c>
      <c r="AR60" s="13">
        <f t="shared" si="21"/>
        <v>0</v>
      </c>
      <c r="AS60" s="302" t="str">
        <f t="shared" si="80"/>
        <v>68  Quilted Makore'</v>
      </c>
      <c r="AT60" s="374">
        <f>VLOOKUP(CONCATENATE("L8LB",LEFT(AS60,2)),[1]FINISH!$Q$6:$W$1476,7,FALSE)</f>
        <v>200</v>
      </c>
      <c r="AU60" s="374">
        <f>VLOOKUP(CONCATENATE("L8LF",LEFT(AS60,2)),[1]FINISH!$Q$6:$W$1476,7,FALSE)</f>
        <v>200</v>
      </c>
      <c r="AV60" s="374">
        <f>VLOOKUP(CONCATENATE("L8LT",LEFT(AS60,2)),[1]FINISH!$Q$6:$W$1476,7,FALSE)</f>
        <v>200</v>
      </c>
      <c r="AW60" s="374">
        <f>VLOOKUP(CONCATENATE("L8LS",LEFT(AS60,2)),[1]FINISH!$Q$6:$W$1476,7,FALSE)</f>
        <v>200</v>
      </c>
      <c r="BA60" s="26"/>
      <c r="BB60" s="13">
        <f>IF(P42="",0,1)</f>
        <v>0</v>
      </c>
      <c r="BC60" s="18" t="s">
        <v>797</v>
      </c>
      <c r="BD60" s="18"/>
      <c r="BE60" s="103"/>
      <c r="BF60" s="99" t="s">
        <v>171</v>
      </c>
      <c r="BG60" s="13">
        <f>IF(T42="",0,1)</f>
        <v>1</v>
      </c>
      <c r="BH60" s="165" t="s">
        <v>796</v>
      </c>
      <c r="BO60" s="305">
        <f t="shared" si="22"/>
        <v>0</v>
      </c>
      <c r="BP60" s="305">
        <f t="shared" si="41"/>
        <v>0</v>
      </c>
      <c r="BQ60" s="305">
        <f t="shared" si="23"/>
        <v>0</v>
      </c>
      <c r="BR60" s="305">
        <f t="shared" si="38"/>
        <v>0</v>
      </c>
      <c r="BS60" s="305"/>
      <c r="BT60" s="340">
        <f t="shared" si="82"/>
        <v>0</v>
      </c>
      <c r="BU60" s="43">
        <f t="shared" si="73"/>
        <v>0</v>
      </c>
      <c r="BV60" s="45">
        <f t="shared" si="74"/>
        <v>0</v>
      </c>
      <c r="BW60" s="43">
        <f t="shared" si="67"/>
        <v>0</v>
      </c>
      <c r="BX60" s="43"/>
      <c r="BY60" s="43"/>
      <c r="BZ60" s="43">
        <f t="shared" si="91"/>
        <v>0</v>
      </c>
      <c r="CA60" s="43">
        <f t="shared" si="92"/>
        <v>0</v>
      </c>
      <c r="CB60" s="39"/>
      <c r="CC60" s="35">
        <f t="shared" si="25"/>
        <v>0</v>
      </c>
      <c r="CE60" s="35">
        <f>+BJ27</f>
        <v>0</v>
      </c>
      <c r="CF60" s="103" t="s">
        <v>150</v>
      </c>
      <c r="CH60" s="90">
        <f>IF(CH56*CH58&gt;0,1,0)</f>
        <v>0</v>
      </c>
      <c r="CI60" s="91" t="s">
        <v>397</v>
      </c>
      <c r="CK60" s="90"/>
      <c r="CL60" s="209"/>
      <c r="CN60" s="90">
        <f>+AL14</f>
        <v>0</v>
      </c>
      <c r="CO60" s="91" t="s">
        <v>309</v>
      </c>
      <c r="CQ60" s="90">
        <f>+AL65</f>
        <v>0</v>
      </c>
      <c r="CR60" s="93" t="s">
        <v>346</v>
      </c>
      <c r="CS60" s="39"/>
      <c r="CW60" s="387">
        <f>AL15</f>
        <v>0</v>
      </c>
      <c r="CX60" s="91" t="s">
        <v>718</v>
      </c>
      <c r="CZ60" s="321" t="s">
        <v>324</v>
      </c>
      <c r="DA60" s="113">
        <f t="shared" si="89"/>
        <v>0</v>
      </c>
      <c r="DB60" s="113" t="str">
        <f>IF(BF16=1,"LTS866","LT866")</f>
        <v>LT866</v>
      </c>
      <c r="DC60" s="113" t="e">
        <f t="shared" si="83"/>
        <v>#N/A</v>
      </c>
      <c r="DD60" s="443" t="e">
        <f t="shared" si="76"/>
        <v>#N/A</v>
      </c>
      <c r="DE60" s="113" t="e">
        <f t="shared" si="27"/>
        <v>#N/A</v>
      </c>
      <c r="DF60" s="113" t="e">
        <f t="shared" si="77"/>
        <v>#N/A</v>
      </c>
      <c r="DG60" s="113" t="str">
        <f t="shared" si="93"/>
        <v>R</v>
      </c>
      <c r="DH60" s="113" t="str">
        <f t="shared" si="79"/>
        <v xml:space="preserve"> Cstm  </v>
      </c>
      <c r="DI60" s="113" t="e">
        <f t="shared" si="84"/>
        <v>#N/A</v>
      </c>
      <c r="DJ60" s="113" t="b">
        <f t="shared" si="86"/>
        <v>1</v>
      </c>
      <c r="DK60" s="355" t="str">
        <f t="shared" si="85"/>
        <v/>
      </c>
      <c r="DL60" s="113"/>
      <c r="DM60" s="344" t="str">
        <f>CONCATENATE(DK35,DK36,DK37,DK38,DK39,DK40,DK41,DK42,DK43,DK44,DK45,DK46,DK47,DK48,DK49,DK50,DK51,DK52,DK53,DK54,DK55,DK56,DK57,DK58,DK59,DK60)</f>
        <v/>
      </c>
      <c r="DO60" s="311"/>
      <c r="DQ60" s="35" t="s">
        <v>739</v>
      </c>
      <c r="DR60" s="332">
        <v>0</v>
      </c>
    </row>
    <row r="61" spans="1:144" ht="14.4" customHeight="1" x14ac:dyDescent="0.3">
      <c r="A61" s="448" t="s">
        <v>293</v>
      </c>
      <c r="B61" s="66"/>
      <c r="C61" s="296" t="s">
        <v>92</v>
      </c>
      <c r="D61" s="297">
        <f t="shared" si="70"/>
        <v>0</v>
      </c>
      <c r="E61" s="147"/>
      <c r="F61" s="66"/>
      <c r="G61" s="284" t="s">
        <v>873</v>
      </c>
      <c r="H61" s="103"/>
      <c r="I61" s="103"/>
      <c r="J61" s="285" t="s">
        <v>14924</v>
      </c>
      <c r="K61" s="200"/>
      <c r="L61" s="200"/>
      <c r="N61" s="301" t="s">
        <v>165</v>
      </c>
      <c r="O61" s="200"/>
      <c r="P61" s="200"/>
      <c r="Q61" s="301" t="s">
        <v>168</v>
      </c>
      <c r="R61" s="35"/>
      <c r="S61" s="103"/>
      <c r="Z61" s="35"/>
      <c r="AA61" s="35"/>
      <c r="AB61" s="35"/>
      <c r="AC61" s="35"/>
      <c r="AD61" s="35"/>
      <c r="AG61" s="130" t="str">
        <f t="shared" si="32"/>
        <v/>
      </c>
      <c r="AH61" s="35" t="s">
        <v>14762</v>
      </c>
      <c r="AI61" s="35">
        <f>IF(AND($CL$5&lt;&gt;"",AL61=1,(ISERROR(MATCH(CONCATENATE("L8",".",AH61,".",$CL$5),Legacy!$CI$95:$CI$13469,0))=TRUE)),1,0)</f>
        <v>0</v>
      </c>
      <c r="AK61" s="35" t="s">
        <v>185</v>
      </c>
      <c r="AL61" s="346">
        <f t="shared" si="87"/>
        <v>0</v>
      </c>
      <c r="AM61" s="17" t="b">
        <f t="shared" si="94"/>
        <v>0</v>
      </c>
      <c r="AN61" s="17">
        <f t="shared" si="88"/>
        <v>0</v>
      </c>
      <c r="AO61" s="103" t="s">
        <v>342</v>
      </c>
      <c r="AP61" s="315">
        <v>768</v>
      </c>
      <c r="AR61" s="13">
        <f t="shared" si="21"/>
        <v>0</v>
      </c>
      <c r="AS61" s="302" t="str">
        <f t="shared" si="80"/>
        <v>LK  ElectroStatic Black</v>
      </c>
      <c r="AT61" s="374">
        <f>VLOOKUP(CONCATENATE("L8LB",LEFT(AS61,2)),[1]FINISH!$Q$6:$W$1476,7,FALSE)</f>
        <v>200</v>
      </c>
      <c r="AU61" s="374">
        <f>VLOOKUP(CONCATENATE("L8LF",LEFT(AS61,2)),[1]FINISH!$Q$6:$W$1476,7,FALSE)</f>
        <v>200</v>
      </c>
      <c r="AV61" s="374">
        <f>VLOOKUP(CONCATENATE("L8LT",LEFT(AS61,2)),[1]FINISH!$Q$6:$W$1476,7,FALSE)</f>
        <v>200</v>
      </c>
      <c r="AW61" s="374">
        <f>VLOOKUP(CONCATENATE("L8LS",LEFT(AS61,2)),[1]FINISH!$Q$6:$W$1476,7,FALSE)</f>
        <v>200</v>
      </c>
      <c r="AX61" s="206" t="s">
        <v>141</v>
      </c>
      <c r="AY61" s="157"/>
      <c r="AZ61" s="103"/>
      <c r="BA61" s="18"/>
      <c r="BB61" s="17"/>
      <c r="BC61" s="18"/>
      <c r="BD61" s="18"/>
      <c r="BE61" s="103"/>
      <c r="BF61" s="103"/>
      <c r="BG61" s="17"/>
      <c r="BH61" s="147"/>
      <c r="BO61" s="305">
        <f t="shared" si="22"/>
        <v>0</v>
      </c>
      <c r="BP61" s="305">
        <f t="shared" si="41"/>
        <v>0</v>
      </c>
      <c r="BQ61" s="305">
        <f t="shared" si="23"/>
        <v>0</v>
      </c>
      <c r="BR61" s="305">
        <f t="shared" si="38"/>
        <v>0</v>
      </c>
      <c r="BS61" s="305"/>
      <c r="BT61" s="292">
        <f t="shared" ref="BT61:BT69" si="95">+$BR$101</f>
        <v>0</v>
      </c>
      <c r="BU61" s="39">
        <f t="shared" ref="BU61:BU69" si="96">+$BK$4</f>
        <v>0</v>
      </c>
      <c r="BV61" s="39">
        <f>+$BG$51</f>
        <v>0</v>
      </c>
      <c r="BW61" s="39">
        <f>+$BL$57</f>
        <v>0</v>
      </c>
      <c r="BX61" s="35">
        <f>+$BM$51</f>
        <v>0</v>
      </c>
      <c r="BY61" s="35">
        <f>+$BH$43</f>
        <v>0</v>
      </c>
      <c r="BZ61" s="35">
        <f t="shared" ref="BZ61:BZ69" si="97">IF($BB$16=1,$DR$12,0)</f>
        <v>0</v>
      </c>
      <c r="CA61" s="39">
        <f t="shared" ref="CA61:CA69" si="98">$BB$51</f>
        <v>0</v>
      </c>
      <c r="CC61" s="35">
        <f t="shared" si="25"/>
        <v>0</v>
      </c>
      <c r="CE61" s="35">
        <f>+BJ35</f>
        <v>0</v>
      </c>
      <c r="CF61" s="103" t="s">
        <v>155</v>
      </c>
      <c r="CH61" s="94"/>
      <c r="CI61" s="95"/>
      <c r="CK61" s="90"/>
      <c r="CL61" s="209"/>
      <c r="CN61" s="90">
        <f>+AL19</f>
        <v>0</v>
      </c>
      <c r="CO61" s="91" t="s">
        <v>313</v>
      </c>
      <c r="CQ61" s="90">
        <f>+AL66</f>
        <v>0</v>
      </c>
      <c r="CR61" s="93" t="s">
        <v>347</v>
      </c>
      <c r="CS61" s="39"/>
      <c r="CT61" s="88"/>
      <c r="CU61" s="89"/>
      <c r="CW61" s="387">
        <f>AL20</f>
        <v>0</v>
      </c>
      <c r="CX61" s="91" t="s">
        <v>719</v>
      </c>
      <c r="CZ61" s="103" t="s">
        <v>342</v>
      </c>
      <c r="DA61" s="35">
        <f t="shared" si="89"/>
        <v>0</v>
      </c>
      <c r="DB61" s="39" t="s">
        <v>488</v>
      </c>
      <c r="DC61" s="35" t="e">
        <f t="shared" si="83"/>
        <v>#N/A</v>
      </c>
      <c r="DD61" s="35" t="e">
        <f t="shared" ref="DD61:DD69" si="99">IF($BG$42=1,CONCATENATE(VLOOKUP(1,$CZ$73:$DA$77,2,FALSE),"D"),CONCATENATE(VLOOKUP(1,$CZ$73:$DA$77,2,FALSE),"X"))</f>
        <v>#N/A</v>
      </c>
      <c r="DE61" s="35" t="e">
        <f t="shared" si="27"/>
        <v>#N/A</v>
      </c>
      <c r="DF61" s="35" t="str">
        <f t="shared" ref="DF61:DF69" si="100">IF($BF$47=1,"WM","")</f>
        <v/>
      </c>
      <c r="DG61" s="35" t="str">
        <f t="shared" ref="DG61:DG69" si="101">IF($BB$16=1,"B","")</f>
        <v/>
      </c>
      <c r="DH61" s="35" t="s">
        <v>522</v>
      </c>
      <c r="DI61" s="35" t="e">
        <f t="shared" ref="DI61:DI69" si="102">CONCATENATE(DC61,DD61,DE61,DF61,DG61,DH61)</f>
        <v>#N/A</v>
      </c>
      <c r="DJ61" s="35" t="b">
        <f t="shared" si="86"/>
        <v>1</v>
      </c>
      <c r="DK61" s="313" t="str">
        <f t="shared" ref="DK61:DK69" si="103">IF(DJ61=FALSE,DI61,"")</f>
        <v/>
      </c>
      <c r="DO61" s="311"/>
      <c r="DR61" s="202"/>
    </row>
    <row r="62" spans="1:144" ht="14.4" customHeight="1" x14ac:dyDescent="0.3">
      <c r="A62" s="449"/>
      <c r="B62" s="66"/>
      <c r="C62" s="307" t="s">
        <v>14704</v>
      </c>
      <c r="D62" s="298">
        <f t="shared" si="70"/>
        <v>0</v>
      </c>
      <c r="E62" s="389"/>
      <c r="F62" s="66"/>
      <c r="G62" s="284" t="s">
        <v>874</v>
      </c>
      <c r="H62" s="103"/>
      <c r="I62" s="103"/>
      <c r="J62" s="309"/>
      <c r="K62" s="312" t="s">
        <v>161</v>
      </c>
      <c r="L62" s="35"/>
      <c r="N62" s="368"/>
      <c r="O62" s="151" t="s">
        <v>659</v>
      </c>
      <c r="P62" s="103"/>
      <c r="Q62" s="309"/>
      <c r="R62" s="151" t="s">
        <v>169</v>
      </c>
      <c r="S62" s="103"/>
      <c r="Z62" s="35"/>
      <c r="AA62" s="35"/>
      <c r="AB62" s="35"/>
      <c r="AC62" s="35"/>
      <c r="AD62" s="35"/>
      <c r="AG62" s="130" t="str">
        <f t="shared" si="32"/>
        <v/>
      </c>
      <c r="AH62" s="35" t="s">
        <v>14770</v>
      </c>
      <c r="AI62" s="35">
        <f>IF(AND($CL$5&lt;&gt;"",AL62=1,(ISERROR(MATCH(CONCATENATE("L8",".",AH62,".",$CL$5),Legacy!$CI$95:$CI$13469,0))=TRUE)),1,0)</f>
        <v>0</v>
      </c>
      <c r="AK62" s="35" t="s">
        <v>185</v>
      </c>
      <c r="AL62" s="13">
        <f t="shared" si="87"/>
        <v>0</v>
      </c>
      <c r="AM62" s="17" t="b">
        <f t="shared" si="94"/>
        <v>0</v>
      </c>
      <c r="AN62" s="17">
        <f t="shared" si="88"/>
        <v>0</v>
      </c>
      <c r="AO62" s="103" t="s">
        <v>523</v>
      </c>
      <c r="AP62" s="315">
        <v>715</v>
      </c>
      <c r="AR62" s="13">
        <f t="shared" si="21"/>
        <v>0</v>
      </c>
      <c r="AS62" s="302" t="str">
        <f t="shared" si="80"/>
        <v>LB  ElectroStatic Blue</v>
      </c>
      <c r="AT62" s="374">
        <f>VLOOKUP(CONCATENATE("L8LB",LEFT(AS62,2)),[1]FINISH!$Q$6:$W$1476,7,FALSE)</f>
        <v>200</v>
      </c>
      <c r="AU62" s="374">
        <f>VLOOKUP(CONCATENATE("L8LF",LEFT(AS62,2)),[1]FINISH!$Q$6:$W$1476,7,FALSE)</f>
        <v>200</v>
      </c>
      <c r="AV62" s="374">
        <f>VLOOKUP(CONCATENATE("L8LT",LEFT(AS62,2)),[1]FINISH!$Q$6:$W$1476,7,FALSE)</f>
        <v>200</v>
      </c>
      <c r="AW62" s="374">
        <f>VLOOKUP(CONCATENATE("L8LS",LEFT(AS62,2)),[1]FINISH!$Q$6:$W$1476,7,FALSE)</f>
        <v>200</v>
      </c>
      <c r="AX62" s="317">
        <f t="shared" ref="AX62:AX68" si="104">IF(O22="",0,1)</f>
        <v>0</v>
      </c>
      <c r="AY62" s="26"/>
      <c r="AZ62" s="103" t="s">
        <v>143</v>
      </c>
      <c r="BA62" s="26" t="s">
        <v>42</v>
      </c>
      <c r="BB62" s="13">
        <f>IF(P43="",0,1)</f>
        <v>0</v>
      </c>
      <c r="BC62" s="18" t="s">
        <v>173</v>
      </c>
      <c r="BD62" s="18"/>
      <c r="BE62" s="103"/>
      <c r="BG62" s="39"/>
      <c r="BO62" s="305">
        <f t="shared" si="22"/>
        <v>0</v>
      </c>
      <c r="BP62" s="305">
        <f t="shared" si="41"/>
        <v>0</v>
      </c>
      <c r="BQ62" s="305">
        <f t="shared" si="23"/>
        <v>0</v>
      </c>
      <c r="BR62" s="305">
        <f t="shared" si="38"/>
        <v>0</v>
      </c>
      <c r="BS62" s="305"/>
      <c r="BT62" s="292">
        <f t="shared" si="95"/>
        <v>0</v>
      </c>
      <c r="BU62" s="39">
        <f t="shared" si="96"/>
        <v>0</v>
      </c>
      <c r="BV62" s="39">
        <f t="shared" ref="BV62:BV69" si="105">+$BG$51</f>
        <v>0</v>
      </c>
      <c r="BW62" s="39">
        <f t="shared" ref="BW62:BW69" si="106">+$BL$57</f>
        <v>0</v>
      </c>
      <c r="BX62" s="35">
        <f t="shared" ref="BX62:BX69" si="107">+$BM$51</f>
        <v>0</v>
      </c>
      <c r="BY62" s="35">
        <f t="shared" ref="BY62:BY69" si="108">+$BH$43</f>
        <v>0</v>
      </c>
      <c r="BZ62" s="35">
        <f t="shared" si="97"/>
        <v>0</v>
      </c>
      <c r="CA62" s="39">
        <f t="shared" si="98"/>
        <v>0</v>
      </c>
      <c r="CC62" s="35">
        <f t="shared" si="25"/>
        <v>0</v>
      </c>
      <c r="CE62" s="35">
        <f>SUM(CE59:CE61)</f>
        <v>0</v>
      </c>
      <c r="CF62" s="103" t="s">
        <v>378</v>
      </c>
      <c r="CK62" s="90"/>
      <c r="CL62" s="209"/>
      <c r="CN62" s="90">
        <f>IF(SUM(CN59:CN61)&gt;0,1,0)</f>
        <v>0</v>
      </c>
      <c r="CO62" s="91" t="s">
        <v>706</v>
      </c>
      <c r="CQ62" s="90">
        <f>+AL67</f>
        <v>0</v>
      </c>
      <c r="CR62" s="93" t="s">
        <v>348</v>
      </c>
      <c r="CS62" s="39"/>
      <c r="CT62" s="90"/>
      <c r="CU62" s="91"/>
      <c r="CW62" s="90"/>
      <c r="CX62" s="91"/>
      <c r="CZ62" s="103" t="s">
        <v>343</v>
      </c>
      <c r="DA62" s="35">
        <f t="shared" si="89"/>
        <v>0</v>
      </c>
      <c r="DB62" s="39" t="s">
        <v>489</v>
      </c>
      <c r="DC62" s="35" t="e">
        <f t="shared" si="83"/>
        <v>#N/A</v>
      </c>
      <c r="DD62" s="35" t="e">
        <f t="shared" si="99"/>
        <v>#N/A</v>
      </c>
      <c r="DE62" s="35" t="e">
        <f t="shared" si="27"/>
        <v>#N/A</v>
      </c>
      <c r="DF62" s="35" t="str">
        <f t="shared" si="100"/>
        <v/>
      </c>
      <c r="DG62" s="35" t="str">
        <f t="shared" si="101"/>
        <v/>
      </c>
      <c r="DH62" s="35" t="s">
        <v>522</v>
      </c>
      <c r="DI62" s="35" t="e">
        <f t="shared" si="102"/>
        <v>#N/A</v>
      </c>
      <c r="DJ62" s="35" t="b">
        <f t="shared" si="86"/>
        <v>1</v>
      </c>
      <c r="DK62" s="313" t="str">
        <f t="shared" si="103"/>
        <v/>
      </c>
      <c r="DO62" s="311"/>
      <c r="DQ62" s="130" t="s">
        <v>4</v>
      </c>
    </row>
    <row r="63" spans="1:144" ht="14.4" customHeight="1" x14ac:dyDescent="0.3">
      <c r="A63" s="449"/>
      <c r="B63" s="66"/>
      <c r="C63" s="307" t="s">
        <v>93</v>
      </c>
      <c r="D63" s="298">
        <f t="shared" si="70"/>
        <v>0</v>
      </c>
      <c r="E63" s="147"/>
      <c r="F63" s="66"/>
      <c r="G63" s="284" t="s">
        <v>875</v>
      </c>
      <c r="H63" s="103"/>
      <c r="I63" s="103"/>
      <c r="J63" s="309"/>
      <c r="K63" s="312" t="s">
        <v>162</v>
      </c>
      <c r="L63" s="35"/>
      <c r="N63" s="368"/>
      <c r="O63" s="312" t="s">
        <v>2089</v>
      </c>
      <c r="P63" s="103"/>
      <c r="Q63" s="309"/>
      <c r="R63" s="312" t="s">
        <v>170</v>
      </c>
      <c r="S63" s="103"/>
      <c r="U63" s="292"/>
      <c r="V63" s="164"/>
      <c r="W63" s="164"/>
      <c r="X63" s="164"/>
      <c r="Y63" s="103"/>
      <c r="Z63" s="35"/>
      <c r="AA63" s="35"/>
      <c r="AB63" s="35"/>
      <c r="AC63" s="35"/>
      <c r="AD63" s="35"/>
      <c r="AG63" s="130" t="str">
        <f t="shared" si="32"/>
        <v/>
      </c>
      <c r="AH63" s="35" t="s">
        <v>14763</v>
      </c>
      <c r="AI63" s="35">
        <f>IF(AND($CL$5&lt;&gt;"",AL63=1,(ISERROR(MATCH(CONCATENATE("L8",".",AH63,".",$CL$5),Legacy!$CI$95:$CI$13469,0))=TRUE)),1,0)</f>
        <v>0</v>
      </c>
      <c r="AK63" s="35" t="s">
        <v>185</v>
      </c>
      <c r="AL63" s="13">
        <f t="shared" si="87"/>
        <v>0</v>
      </c>
      <c r="AM63" s="17" t="b">
        <f t="shared" si="94"/>
        <v>0</v>
      </c>
      <c r="AN63" s="17">
        <f t="shared" si="88"/>
        <v>0</v>
      </c>
      <c r="AO63" s="103" t="s">
        <v>344</v>
      </c>
      <c r="AP63" s="315">
        <v>768</v>
      </c>
      <c r="AR63" s="13">
        <f t="shared" si="21"/>
        <v>0</v>
      </c>
      <c r="AS63" s="302" t="str">
        <f t="shared" si="80"/>
        <v>LG  ElectroStatic Green</v>
      </c>
      <c r="AT63" s="374">
        <f>VLOOKUP(CONCATENATE("L8LB",LEFT(AS63,2)),[1]FINISH!$Q$6:$W$1476,7,FALSE)</f>
        <v>200</v>
      </c>
      <c r="AU63" s="374">
        <f>VLOOKUP(CONCATENATE("L8LF",LEFT(AS63,2)),[1]FINISH!$Q$6:$W$1476,7,FALSE)</f>
        <v>200</v>
      </c>
      <c r="AV63" s="374">
        <f>VLOOKUP(CONCATENATE("L8LT",LEFT(AS63,2)),[1]FINISH!$Q$6:$W$1476,7,FALSE)</f>
        <v>200</v>
      </c>
      <c r="AW63" s="374">
        <f>VLOOKUP(CONCATENATE("L8LS",LEFT(AS63,2)),[1]FINISH!$Q$6:$W$1476,7,FALSE)</f>
        <v>200</v>
      </c>
      <c r="AX63" s="317">
        <f t="shared" si="104"/>
        <v>0</v>
      </c>
      <c r="AY63" s="26"/>
      <c r="AZ63" s="103" t="s">
        <v>144</v>
      </c>
      <c r="BA63" s="18"/>
      <c r="BB63" s="13">
        <f>IF(P44="",0,1)</f>
        <v>0</v>
      </c>
      <c r="BC63" s="18" t="s">
        <v>172</v>
      </c>
      <c r="BD63" s="18"/>
      <c r="BE63" s="103"/>
      <c r="BF63" s="99"/>
      <c r="BG63" s="17"/>
      <c r="BH63" s="147"/>
      <c r="BO63" s="305">
        <f t="shared" si="22"/>
        <v>0</v>
      </c>
      <c r="BP63" s="305">
        <f t="shared" si="41"/>
        <v>0</v>
      </c>
      <c r="BQ63" s="305">
        <f t="shared" si="23"/>
        <v>0</v>
      </c>
      <c r="BR63" s="305">
        <f t="shared" si="38"/>
        <v>0</v>
      </c>
      <c r="BS63" s="305"/>
      <c r="BT63" s="292">
        <f t="shared" si="95"/>
        <v>0</v>
      </c>
      <c r="BU63" s="39">
        <f t="shared" si="96"/>
        <v>0</v>
      </c>
      <c r="BV63" s="39">
        <f t="shared" si="105"/>
        <v>0</v>
      </c>
      <c r="BW63" s="39">
        <f t="shared" si="106"/>
        <v>0</v>
      </c>
      <c r="BX63" s="35">
        <f t="shared" si="107"/>
        <v>0</v>
      </c>
      <c r="BY63" s="35">
        <f t="shared" si="108"/>
        <v>0</v>
      </c>
      <c r="BZ63" s="35">
        <f t="shared" si="97"/>
        <v>0</v>
      </c>
      <c r="CA63" s="39">
        <f t="shared" si="98"/>
        <v>0</v>
      </c>
      <c r="CC63" s="35">
        <f t="shared" si="25"/>
        <v>0</v>
      </c>
      <c r="CK63" s="90"/>
      <c r="CL63" s="211"/>
      <c r="CN63" s="90">
        <f>+BE5</f>
        <v>0</v>
      </c>
      <c r="CO63" s="91" t="s">
        <v>707</v>
      </c>
      <c r="CQ63" s="90">
        <f>+AL68</f>
        <v>0</v>
      </c>
      <c r="CR63" s="93" t="s">
        <v>349</v>
      </c>
      <c r="CS63" s="39"/>
      <c r="CT63" s="90"/>
      <c r="CU63" s="91"/>
      <c r="CW63" s="387">
        <f>SUM(CW57:CW62)</f>
        <v>0</v>
      </c>
      <c r="CX63" s="91" t="s">
        <v>749</v>
      </c>
      <c r="CZ63" s="103" t="s">
        <v>344</v>
      </c>
      <c r="DA63" s="35">
        <f t="shared" si="89"/>
        <v>0</v>
      </c>
      <c r="DB63" s="39" t="s">
        <v>490</v>
      </c>
      <c r="DC63" s="35" t="e">
        <f t="shared" si="83"/>
        <v>#N/A</v>
      </c>
      <c r="DD63" s="35" t="e">
        <f t="shared" si="99"/>
        <v>#N/A</v>
      </c>
      <c r="DE63" s="35" t="e">
        <f t="shared" si="27"/>
        <v>#N/A</v>
      </c>
      <c r="DF63" s="35" t="str">
        <f t="shared" si="100"/>
        <v/>
      </c>
      <c r="DG63" s="35" t="str">
        <f t="shared" si="101"/>
        <v/>
      </c>
      <c r="DH63" s="35" t="s">
        <v>522</v>
      </c>
      <c r="DI63" s="35" t="e">
        <f t="shared" si="102"/>
        <v>#N/A</v>
      </c>
      <c r="DJ63" s="35" t="b">
        <f t="shared" si="86"/>
        <v>1</v>
      </c>
      <c r="DK63" s="313" t="str">
        <f t="shared" si="103"/>
        <v/>
      </c>
      <c r="DO63" s="311" t="s">
        <v>15649</v>
      </c>
      <c r="DQ63" s="103" t="s">
        <v>731</v>
      </c>
      <c r="DR63" s="332">
        <v>0</v>
      </c>
    </row>
    <row r="64" spans="1:144" ht="14.4" customHeight="1" x14ac:dyDescent="0.3">
      <c r="A64" s="449"/>
      <c r="B64" s="66"/>
      <c r="C64" s="307" t="s">
        <v>14705</v>
      </c>
      <c r="D64" s="298">
        <f t="shared" si="70"/>
        <v>0</v>
      </c>
      <c r="E64" s="147"/>
      <c r="F64" s="66"/>
      <c r="G64" s="284" t="s">
        <v>876</v>
      </c>
      <c r="H64" s="103"/>
      <c r="I64" s="103"/>
      <c r="J64" s="309"/>
      <c r="K64" s="312" t="s">
        <v>163</v>
      </c>
      <c r="L64" s="35"/>
      <c r="N64" s="368"/>
      <c r="O64" s="312" t="s">
        <v>2090</v>
      </c>
      <c r="U64" s="292"/>
      <c r="V64" s="35"/>
      <c r="W64" s="35"/>
      <c r="X64" s="35"/>
      <c r="Y64" s="35"/>
      <c r="Z64" s="35"/>
      <c r="AA64" s="35"/>
      <c r="AB64" s="35"/>
      <c r="AC64" s="35"/>
      <c r="AD64" s="35"/>
      <c r="AG64" s="130" t="str">
        <f t="shared" si="32"/>
        <v/>
      </c>
      <c r="AH64" s="35" t="s">
        <v>14771</v>
      </c>
      <c r="AI64" s="35">
        <f>IF(AND($CL$5&lt;&gt;"",AL64=1,(ISERROR(MATCH(CONCATENATE("L8",".",AH64,".",$CL$5),Legacy!$CI$95:$CI$13469,0))=TRUE)),1,0)</f>
        <v>0</v>
      </c>
      <c r="AK64" s="35" t="s">
        <v>185</v>
      </c>
      <c r="AL64" s="13">
        <f t="shared" si="87"/>
        <v>0</v>
      </c>
      <c r="AM64" s="17" t="b">
        <f t="shared" si="94"/>
        <v>0</v>
      </c>
      <c r="AN64" s="17">
        <f t="shared" si="88"/>
        <v>0</v>
      </c>
      <c r="AO64" s="103" t="s">
        <v>524</v>
      </c>
      <c r="AP64" s="315">
        <v>726</v>
      </c>
      <c r="AR64" s="13">
        <f t="shared" si="21"/>
        <v>0</v>
      </c>
      <c r="AS64" s="302" t="str">
        <f t="shared" si="80"/>
        <v>LO  ElectroStatic Orange</v>
      </c>
      <c r="AT64" s="374">
        <f>VLOOKUP(CONCATENATE("L8LB",LEFT(AS64,2)),[1]FINISH!$Q$6:$W$1476,7,FALSE)</f>
        <v>200</v>
      </c>
      <c r="AU64" s="374">
        <f>VLOOKUP(CONCATENATE("L8LF",LEFT(AS64,2)),[1]FINISH!$Q$6:$W$1476,7,FALSE)</f>
        <v>200</v>
      </c>
      <c r="AV64" s="374">
        <f>VLOOKUP(CONCATENATE("L8LT",LEFT(AS64,2)),[1]FINISH!$Q$6:$W$1476,7,FALSE)</f>
        <v>200</v>
      </c>
      <c r="AW64" s="374">
        <f>VLOOKUP(CONCATENATE("L8LS",LEFT(AS64,2)),[1]FINISH!$Q$6:$W$1476,7,FALSE)</f>
        <v>200</v>
      </c>
      <c r="AX64" s="317">
        <f t="shared" si="104"/>
        <v>0</v>
      </c>
      <c r="AY64" s="26"/>
      <c r="AZ64" s="103" t="s">
        <v>145</v>
      </c>
      <c r="BA64" s="39"/>
      <c r="BB64" s="39"/>
      <c r="BC64" s="39"/>
      <c r="BD64" s="18"/>
      <c r="BE64" s="103"/>
      <c r="BF64" s="103"/>
      <c r="BG64" s="17"/>
      <c r="BH64" s="147"/>
      <c r="BO64" s="305">
        <f t="shared" si="22"/>
        <v>0</v>
      </c>
      <c r="BP64" s="305">
        <f t="shared" si="41"/>
        <v>0</v>
      </c>
      <c r="BQ64" s="305">
        <f t="shared" si="23"/>
        <v>0</v>
      </c>
      <c r="BR64" s="305">
        <f t="shared" si="38"/>
        <v>0</v>
      </c>
      <c r="BS64" s="305"/>
      <c r="BT64" s="292">
        <f t="shared" si="95"/>
        <v>0</v>
      </c>
      <c r="BU64" s="39">
        <f t="shared" si="96"/>
        <v>0</v>
      </c>
      <c r="BV64" s="39">
        <f t="shared" si="105"/>
        <v>0</v>
      </c>
      <c r="BW64" s="39">
        <f t="shared" si="106"/>
        <v>0</v>
      </c>
      <c r="BX64" s="35">
        <f t="shared" si="107"/>
        <v>0</v>
      </c>
      <c r="BY64" s="35">
        <f t="shared" si="108"/>
        <v>0</v>
      </c>
      <c r="BZ64" s="35">
        <f t="shared" si="97"/>
        <v>0</v>
      </c>
      <c r="CA64" s="39">
        <f t="shared" si="98"/>
        <v>0</v>
      </c>
      <c r="CC64" s="35">
        <f t="shared" si="25"/>
        <v>0</v>
      </c>
      <c r="CK64" s="90"/>
      <c r="CL64" s="211"/>
      <c r="CN64" s="90"/>
      <c r="CO64" s="91"/>
      <c r="CQ64" s="90">
        <f>+AL69</f>
        <v>0</v>
      </c>
      <c r="CR64" s="93" t="s">
        <v>350</v>
      </c>
      <c r="CS64" s="39"/>
      <c r="CT64" s="90"/>
      <c r="CU64" s="91"/>
      <c r="CW64" s="387">
        <f>BJ14</f>
        <v>0</v>
      </c>
      <c r="CX64" s="91" t="s">
        <v>750</v>
      </c>
      <c r="CZ64" s="103" t="s">
        <v>345</v>
      </c>
      <c r="DA64" s="35">
        <f t="shared" si="89"/>
        <v>0</v>
      </c>
      <c r="DB64" s="39" t="s">
        <v>491</v>
      </c>
      <c r="DC64" s="35" t="e">
        <f t="shared" si="83"/>
        <v>#N/A</v>
      </c>
      <c r="DD64" s="35" t="e">
        <f t="shared" si="99"/>
        <v>#N/A</v>
      </c>
      <c r="DE64" s="35" t="e">
        <f t="shared" si="27"/>
        <v>#N/A</v>
      </c>
      <c r="DF64" s="35" t="str">
        <f t="shared" si="100"/>
        <v/>
      </c>
      <c r="DG64" s="35" t="str">
        <f t="shared" si="101"/>
        <v/>
      </c>
      <c r="DH64" s="35" t="s">
        <v>522</v>
      </c>
      <c r="DI64" s="35" t="e">
        <f t="shared" si="102"/>
        <v>#N/A</v>
      </c>
      <c r="DJ64" s="35" t="b">
        <f t="shared" si="86"/>
        <v>1</v>
      </c>
      <c r="DK64" s="313" t="str">
        <f t="shared" si="103"/>
        <v/>
      </c>
      <c r="DO64" s="311" t="s">
        <v>15650</v>
      </c>
      <c r="DQ64" s="103" t="s">
        <v>732</v>
      </c>
      <c r="DR64" s="332">
        <v>0</v>
      </c>
    </row>
    <row r="65" spans="1:122" ht="14.4" customHeight="1" thickBot="1" x14ac:dyDescent="0.35">
      <c r="A65" s="449"/>
      <c r="B65" s="66"/>
      <c r="C65" s="307" t="s">
        <v>94</v>
      </c>
      <c r="D65" s="298">
        <f t="shared" si="70"/>
        <v>0</v>
      </c>
      <c r="E65" s="147"/>
      <c r="F65" s="66"/>
      <c r="G65" s="284" t="s">
        <v>877</v>
      </c>
      <c r="H65" s="103"/>
      <c r="I65" s="103"/>
      <c r="J65" s="309"/>
      <c r="K65" s="312" t="s">
        <v>2088</v>
      </c>
      <c r="L65" s="35"/>
      <c r="P65" s="103"/>
      <c r="Q65" s="268" t="s">
        <v>438</v>
      </c>
      <c r="R65" s="35"/>
      <c r="S65" s="35"/>
      <c r="U65" s="292"/>
      <c r="V65" s="35"/>
      <c r="W65" s="35"/>
      <c r="X65" s="35"/>
      <c r="Y65" s="35"/>
      <c r="Z65" s="35"/>
      <c r="AA65" s="35"/>
      <c r="AB65" s="35"/>
      <c r="AC65" s="35"/>
      <c r="AD65" s="35"/>
      <c r="AG65" s="130" t="str">
        <f t="shared" si="32"/>
        <v/>
      </c>
      <c r="AH65" s="35" t="s">
        <v>14764</v>
      </c>
      <c r="AI65" s="35">
        <f>IF(AND($CL$5&lt;&gt;"",AL65=1,(ISERROR(MATCH(CONCATENATE("L8",".",AH65,".",$CL$5),Legacy!$CI$95:$CI$13469,0))=TRUE)),1,0)</f>
        <v>0</v>
      </c>
      <c r="AK65" s="35" t="s">
        <v>185</v>
      </c>
      <c r="AL65" s="13">
        <f t="shared" si="87"/>
        <v>0</v>
      </c>
      <c r="AM65" s="17" t="b">
        <f t="shared" si="94"/>
        <v>0</v>
      </c>
      <c r="AN65" s="17">
        <f t="shared" si="88"/>
        <v>0</v>
      </c>
      <c r="AO65" s="103" t="s">
        <v>346</v>
      </c>
      <c r="AP65" s="315">
        <v>722</v>
      </c>
      <c r="AR65" s="13">
        <f t="shared" si="21"/>
        <v>0</v>
      </c>
      <c r="AS65" s="302" t="str">
        <f t="shared" si="80"/>
        <v>LC  ElectroStatic Red</v>
      </c>
      <c r="AT65" s="374">
        <f>VLOOKUP(CONCATENATE("L8LB",LEFT(AS65,2)),[1]FINISH!$Q$6:$W$1476,7,FALSE)</f>
        <v>200</v>
      </c>
      <c r="AU65" s="374">
        <f>VLOOKUP(CONCATENATE("L8LF",LEFT(AS65,2)),[1]FINISH!$Q$6:$W$1476,7,FALSE)</f>
        <v>200</v>
      </c>
      <c r="AV65" s="374">
        <f>VLOOKUP(CONCATENATE("L8LT",LEFT(AS65,2)),[1]FINISH!$Q$6:$W$1476,7,FALSE)</f>
        <v>200</v>
      </c>
      <c r="AW65" s="374">
        <f>VLOOKUP(CONCATENATE("L8LS",LEFT(AS65,2)),[1]FINISH!$Q$6:$W$1476,7,FALSE)</f>
        <v>200</v>
      </c>
      <c r="AX65" s="317">
        <f t="shared" si="104"/>
        <v>0</v>
      </c>
      <c r="AY65" s="358">
        <f>+AX65*DR32</f>
        <v>0</v>
      </c>
      <c r="AZ65" s="103" t="s">
        <v>35</v>
      </c>
      <c r="BB65" s="39"/>
      <c r="BD65" s="103"/>
      <c r="BE65" s="103"/>
      <c r="BG65" s="17"/>
      <c r="BH65" s="147"/>
      <c r="BO65" s="305">
        <f t="shared" si="22"/>
        <v>0</v>
      </c>
      <c r="BP65" s="305">
        <f t="shared" si="41"/>
        <v>0</v>
      </c>
      <c r="BQ65" s="305">
        <f t="shared" si="23"/>
        <v>0</v>
      </c>
      <c r="BR65" s="305">
        <f t="shared" si="38"/>
        <v>0</v>
      </c>
      <c r="BS65" s="305"/>
      <c r="BT65" s="292">
        <f t="shared" si="95"/>
        <v>0</v>
      </c>
      <c r="BU65" s="39">
        <f t="shared" si="96"/>
        <v>0</v>
      </c>
      <c r="BV65" s="39">
        <f t="shared" si="105"/>
        <v>0</v>
      </c>
      <c r="BW65" s="39">
        <f t="shared" si="106"/>
        <v>0</v>
      </c>
      <c r="BX65" s="35">
        <f t="shared" si="107"/>
        <v>0</v>
      </c>
      <c r="BY65" s="35">
        <f t="shared" si="108"/>
        <v>0</v>
      </c>
      <c r="BZ65" s="35">
        <f t="shared" si="97"/>
        <v>0</v>
      </c>
      <c r="CA65" s="39">
        <f t="shared" si="98"/>
        <v>0</v>
      </c>
      <c r="CC65" s="35">
        <f t="shared" si="25"/>
        <v>0</v>
      </c>
      <c r="CE65" s="113" t="s">
        <v>2077</v>
      </c>
      <c r="CF65" s="113"/>
      <c r="CK65" s="90"/>
      <c r="CL65" s="212"/>
      <c r="CN65" s="90">
        <f>+CN63*CN62</f>
        <v>0</v>
      </c>
      <c r="CO65" s="91" t="s">
        <v>778</v>
      </c>
      <c r="CQ65" s="90">
        <f>SUM(CQ58:CQ64)</f>
        <v>0</v>
      </c>
      <c r="CR65" s="93" t="s">
        <v>411</v>
      </c>
      <c r="CS65" s="39"/>
      <c r="CT65" s="90"/>
      <c r="CU65" s="91"/>
      <c r="CW65" s="387">
        <f>+CW64*CW63</f>
        <v>0</v>
      </c>
      <c r="CX65" s="91" t="s">
        <v>414</v>
      </c>
      <c r="CZ65" s="103" t="s">
        <v>346</v>
      </c>
      <c r="DA65" s="35">
        <f t="shared" si="89"/>
        <v>0</v>
      </c>
      <c r="DB65" s="39" t="s">
        <v>492</v>
      </c>
      <c r="DC65" s="35" t="e">
        <f t="shared" si="83"/>
        <v>#N/A</v>
      </c>
      <c r="DD65" s="35" t="e">
        <f t="shared" si="99"/>
        <v>#N/A</v>
      </c>
      <c r="DE65" s="35" t="e">
        <f t="shared" si="27"/>
        <v>#N/A</v>
      </c>
      <c r="DF65" s="35" t="str">
        <f t="shared" si="100"/>
        <v/>
      </c>
      <c r="DG65" s="35" t="str">
        <f t="shared" si="101"/>
        <v/>
      </c>
      <c r="DH65" s="35" t="s">
        <v>522</v>
      </c>
      <c r="DI65" s="35" t="e">
        <f t="shared" si="102"/>
        <v>#N/A</v>
      </c>
      <c r="DJ65" s="35" t="b">
        <f t="shared" si="86"/>
        <v>1</v>
      </c>
      <c r="DK65" s="313" t="str">
        <f t="shared" si="103"/>
        <v/>
      </c>
      <c r="DO65" s="311" t="s">
        <v>15651</v>
      </c>
      <c r="DQ65" s="103" t="s">
        <v>733</v>
      </c>
      <c r="DR65" s="332">
        <v>0</v>
      </c>
    </row>
    <row r="66" spans="1:122" ht="14.4" customHeight="1" x14ac:dyDescent="0.3">
      <c r="A66" s="449"/>
      <c r="B66" s="66"/>
      <c r="C66" s="307" t="s">
        <v>14702</v>
      </c>
      <c r="D66" s="298">
        <f t="shared" si="70"/>
        <v>0</v>
      </c>
      <c r="E66" s="147"/>
      <c r="F66" s="66"/>
      <c r="G66" s="284" t="s">
        <v>878</v>
      </c>
      <c r="H66" s="103"/>
      <c r="I66" s="103"/>
      <c r="R66" s="216"/>
      <c r="S66" s="103"/>
      <c r="T66" s="35"/>
      <c r="U66" s="35"/>
      <c r="V66" s="35"/>
      <c r="W66" s="35"/>
      <c r="X66" s="35"/>
      <c r="Y66" s="35"/>
      <c r="Z66" s="35"/>
      <c r="AA66" s="35"/>
      <c r="AB66" s="35"/>
      <c r="AC66" s="35"/>
      <c r="AD66" s="35"/>
      <c r="AG66" s="130" t="str">
        <f t="shared" si="32"/>
        <v/>
      </c>
      <c r="AH66" s="35" t="s">
        <v>14765</v>
      </c>
      <c r="AI66" s="35">
        <f>IF(AND($CL$5&lt;&gt;"",AL66=1,(ISERROR(MATCH(CONCATENATE("L8",".",AH66,".",$CL$5),Legacy!$CI$95:$CI$13469,0))=TRUE)),1,0)</f>
        <v>0</v>
      </c>
      <c r="AK66" s="35" t="s">
        <v>185</v>
      </c>
      <c r="AL66" s="13">
        <f t="shared" si="87"/>
        <v>0</v>
      </c>
      <c r="AM66" s="17" t="b">
        <f t="shared" si="94"/>
        <v>0</v>
      </c>
      <c r="AN66" s="17">
        <f t="shared" si="88"/>
        <v>0</v>
      </c>
      <c r="AO66" s="103" t="s">
        <v>525</v>
      </c>
      <c r="AP66" s="315">
        <v>768</v>
      </c>
      <c r="AR66" s="13">
        <f t="shared" si="21"/>
        <v>0</v>
      </c>
      <c r="AS66" s="302" t="str">
        <f t="shared" si="80"/>
        <v>LY  ElectroStatic Yellow</v>
      </c>
      <c r="AT66" s="374">
        <f>VLOOKUP(CONCATENATE("L8LB",LEFT(AS66,2)),[1]FINISH!$Q$6:$W$1476,7,FALSE)</f>
        <v>200</v>
      </c>
      <c r="AU66" s="374">
        <f>VLOOKUP(CONCATENATE("L8LF",LEFT(AS66,2)),[1]FINISH!$Q$6:$W$1476,7,FALSE)</f>
        <v>200</v>
      </c>
      <c r="AV66" s="374">
        <f>VLOOKUP(CONCATENATE("L8LT",LEFT(AS66,2)),[1]FINISH!$Q$6:$W$1476,7,FALSE)</f>
        <v>200</v>
      </c>
      <c r="AW66" s="374">
        <f>VLOOKUP(CONCATENATE("L8LS",LEFT(AS66,2)),[1]FINISH!$Q$6:$W$1476,7,FALSE)</f>
        <v>200</v>
      </c>
      <c r="AX66" s="317">
        <f t="shared" si="104"/>
        <v>0</v>
      </c>
      <c r="AY66" s="358">
        <f>+AX66*DR32</f>
        <v>0</v>
      </c>
      <c r="AZ66" s="103" t="s">
        <v>36</v>
      </c>
      <c r="BA66" s="99"/>
      <c r="BB66" s="17"/>
      <c r="BC66" s="103"/>
      <c r="BD66" s="103"/>
      <c r="BE66" s="103"/>
      <c r="BF66" s="103"/>
      <c r="BG66" s="17"/>
      <c r="BH66" s="147"/>
      <c r="BO66" s="305">
        <f t="shared" si="22"/>
        <v>0</v>
      </c>
      <c r="BP66" s="305">
        <f t="shared" si="41"/>
        <v>0</v>
      </c>
      <c r="BQ66" s="305">
        <f t="shared" si="23"/>
        <v>0</v>
      </c>
      <c r="BR66" s="305">
        <f t="shared" si="38"/>
        <v>0</v>
      </c>
      <c r="BS66" s="305"/>
      <c r="BT66" s="292">
        <f t="shared" si="95"/>
        <v>0</v>
      </c>
      <c r="BU66" s="39">
        <f t="shared" si="96"/>
        <v>0</v>
      </c>
      <c r="BV66" s="39">
        <f t="shared" si="105"/>
        <v>0</v>
      </c>
      <c r="BW66" s="39">
        <f t="shared" si="106"/>
        <v>0</v>
      </c>
      <c r="BX66" s="35">
        <f t="shared" si="107"/>
        <v>0</v>
      </c>
      <c r="BY66" s="35">
        <f t="shared" si="108"/>
        <v>0</v>
      </c>
      <c r="BZ66" s="35">
        <f t="shared" si="97"/>
        <v>0</v>
      </c>
      <c r="CA66" s="39">
        <f t="shared" si="98"/>
        <v>0</v>
      </c>
      <c r="CC66" s="35">
        <f t="shared" si="25"/>
        <v>0</v>
      </c>
      <c r="CE66" s="35">
        <f>BJ29+BJ30</f>
        <v>0</v>
      </c>
      <c r="CF66" s="35" t="s">
        <v>2072</v>
      </c>
      <c r="CK66" s="90"/>
      <c r="CL66" s="212"/>
      <c r="CN66" s="94"/>
      <c r="CO66" s="95"/>
      <c r="CQ66" s="90"/>
      <c r="CR66" s="91"/>
      <c r="CS66" s="39"/>
      <c r="CT66" s="90"/>
      <c r="CU66" s="91"/>
      <c r="CW66" s="94"/>
      <c r="CX66" s="95"/>
      <c r="CZ66" s="103" t="s">
        <v>347</v>
      </c>
      <c r="DA66" s="35">
        <f t="shared" si="89"/>
        <v>0</v>
      </c>
      <c r="DB66" s="39" t="s">
        <v>493</v>
      </c>
      <c r="DC66" s="35" t="e">
        <f t="shared" si="83"/>
        <v>#N/A</v>
      </c>
      <c r="DD66" s="35" t="e">
        <f t="shared" si="99"/>
        <v>#N/A</v>
      </c>
      <c r="DE66" s="35" t="e">
        <f t="shared" si="27"/>
        <v>#N/A</v>
      </c>
      <c r="DF66" s="35" t="str">
        <f t="shared" si="100"/>
        <v/>
      </c>
      <c r="DG66" s="35" t="str">
        <f t="shared" si="101"/>
        <v/>
      </c>
      <c r="DH66" s="35" t="s">
        <v>522</v>
      </c>
      <c r="DI66" s="35" t="e">
        <f t="shared" si="102"/>
        <v>#N/A</v>
      </c>
      <c r="DJ66" s="35" t="b">
        <f t="shared" si="86"/>
        <v>1</v>
      </c>
      <c r="DK66" s="313" t="str">
        <f t="shared" si="103"/>
        <v/>
      </c>
      <c r="DO66" s="311" t="s">
        <v>15652</v>
      </c>
      <c r="DQ66" s="18" t="s">
        <v>730</v>
      </c>
      <c r="DR66" s="332">
        <v>0</v>
      </c>
    </row>
    <row r="67" spans="1:122" ht="14.4" customHeight="1" x14ac:dyDescent="0.3">
      <c r="A67" s="449"/>
      <c r="B67" s="66"/>
      <c r="C67" s="307" t="s">
        <v>95</v>
      </c>
      <c r="D67" s="298">
        <f t="shared" si="70"/>
        <v>0</v>
      </c>
      <c r="E67" s="147"/>
      <c r="F67" s="66"/>
      <c r="G67" s="284" t="s">
        <v>879</v>
      </c>
      <c r="H67" s="103"/>
      <c r="J67" s="390"/>
      <c r="K67" s="103"/>
      <c r="L67" s="103"/>
      <c r="R67" s="215"/>
      <c r="S67" s="103"/>
      <c r="T67" s="35"/>
      <c r="U67" s="35"/>
      <c r="V67" s="35"/>
      <c r="W67" s="35"/>
      <c r="X67" s="35"/>
      <c r="Y67" s="35"/>
      <c r="Z67" s="35"/>
      <c r="AA67" s="35"/>
      <c r="AB67" s="35"/>
      <c r="AC67" s="35"/>
      <c r="AD67" s="35"/>
      <c r="AG67" s="130" t="str">
        <f t="shared" si="32"/>
        <v/>
      </c>
      <c r="AH67" s="35" t="s">
        <v>14766</v>
      </c>
      <c r="AI67" s="35">
        <f>IF(AND($CL$5&lt;&gt;"",AL67=1,(ISERROR(MATCH(CONCATENATE("L8",".",AH67,".",$CL$5),Legacy!$CI$95:$CI$13469,0))=TRUE)),1,0)</f>
        <v>0</v>
      </c>
      <c r="AK67" s="35" t="s">
        <v>185</v>
      </c>
      <c r="AL67" s="13">
        <f t="shared" si="87"/>
        <v>0</v>
      </c>
      <c r="AM67" s="17" t="b">
        <f t="shared" si="94"/>
        <v>0</v>
      </c>
      <c r="AN67" s="17">
        <f t="shared" si="88"/>
        <v>0</v>
      </c>
      <c r="AO67" s="103" t="s">
        <v>348</v>
      </c>
      <c r="AP67" s="315">
        <v>800</v>
      </c>
      <c r="AR67" s="13">
        <f t="shared" si="21"/>
        <v>0</v>
      </c>
      <c r="AS67" s="302" t="str">
        <f t="shared" si="80"/>
        <v>53  African Bubinga</v>
      </c>
      <c r="AT67" s="374">
        <f>VLOOKUP(CONCATENATE("L8LB",LEFT(AS67,2)),[1]FINISH!$Q$6:$W$1476,7,FALSE)</f>
        <v>200</v>
      </c>
      <c r="AU67" s="374">
        <f>VLOOKUP(CONCATENATE("L8LF",LEFT(AS67,2)),[1]FINISH!$Q$6:$W$1476,7,FALSE)</f>
        <v>200</v>
      </c>
      <c r="AV67" s="374">
        <f>VLOOKUP(CONCATENATE("L8LT",LEFT(AS67,2)),[1]FINISH!$Q$6:$W$1476,7,FALSE)</f>
        <v>200</v>
      </c>
      <c r="AW67" s="374">
        <f>VLOOKUP(CONCATENATE("L8LS",LEFT(AS67,2)),[1]FINISH!$Q$6:$W$1476,7,FALSE)</f>
        <v>200</v>
      </c>
      <c r="AX67" s="317">
        <f t="shared" si="104"/>
        <v>0</v>
      </c>
      <c r="AY67" s="358">
        <f>+AX67*DR32</f>
        <v>0</v>
      </c>
      <c r="AZ67" s="103" t="s">
        <v>37</v>
      </c>
      <c r="BA67" s="99"/>
      <c r="BB67" s="17"/>
      <c r="BC67" s="103"/>
      <c r="BD67" s="103"/>
      <c r="BE67" s="103"/>
      <c r="BF67" s="103"/>
      <c r="BG67" s="17"/>
      <c r="BH67" s="147"/>
      <c r="BO67" s="305">
        <f t="shared" si="22"/>
        <v>0</v>
      </c>
      <c r="BP67" s="305">
        <f t="shared" si="41"/>
        <v>0</v>
      </c>
      <c r="BQ67" s="305">
        <f t="shared" si="23"/>
        <v>0</v>
      </c>
      <c r="BR67" s="305">
        <f t="shared" si="38"/>
        <v>0</v>
      </c>
      <c r="BS67" s="305"/>
      <c r="BT67" s="292">
        <f t="shared" si="95"/>
        <v>0</v>
      </c>
      <c r="BU67" s="39">
        <f t="shared" si="96"/>
        <v>0</v>
      </c>
      <c r="BV67" s="39">
        <f t="shared" si="105"/>
        <v>0</v>
      </c>
      <c r="BW67" s="39">
        <f t="shared" si="106"/>
        <v>0</v>
      </c>
      <c r="BX67" s="35">
        <f t="shared" si="107"/>
        <v>0</v>
      </c>
      <c r="BY67" s="35">
        <f t="shared" si="108"/>
        <v>0</v>
      </c>
      <c r="BZ67" s="35">
        <f t="shared" si="97"/>
        <v>0</v>
      </c>
      <c r="CA67" s="39">
        <f t="shared" si="98"/>
        <v>0</v>
      </c>
      <c r="CC67" s="35">
        <f t="shared" si="25"/>
        <v>0</v>
      </c>
      <c r="CE67" s="35">
        <f>BJ35</f>
        <v>0</v>
      </c>
      <c r="CF67" s="103" t="s">
        <v>155</v>
      </c>
      <c r="CK67" s="90"/>
      <c r="CL67" s="212"/>
      <c r="CN67" s="39"/>
      <c r="CO67" s="39"/>
      <c r="CQ67" s="90">
        <f>+CQ65*CQ56</f>
        <v>0</v>
      </c>
      <c r="CR67" s="93" t="s">
        <v>406</v>
      </c>
      <c r="CS67" s="39"/>
      <c r="CT67" s="90"/>
      <c r="CU67" s="91"/>
      <c r="CZ67" s="103" t="s">
        <v>348</v>
      </c>
      <c r="DA67" s="35">
        <f t="shared" si="89"/>
        <v>0</v>
      </c>
      <c r="DB67" s="39" t="s">
        <v>494</v>
      </c>
      <c r="DC67" s="35" t="e">
        <f t="shared" si="83"/>
        <v>#N/A</v>
      </c>
      <c r="DD67" s="35" t="e">
        <f t="shared" si="99"/>
        <v>#N/A</v>
      </c>
      <c r="DE67" s="35" t="e">
        <f t="shared" si="27"/>
        <v>#N/A</v>
      </c>
      <c r="DF67" s="35" t="str">
        <f t="shared" si="100"/>
        <v/>
      </c>
      <c r="DG67" s="35" t="str">
        <f t="shared" si="101"/>
        <v/>
      </c>
      <c r="DH67" s="35" t="s">
        <v>522</v>
      </c>
      <c r="DI67" s="35" t="e">
        <f t="shared" si="102"/>
        <v>#N/A</v>
      </c>
      <c r="DJ67" s="35" t="b">
        <f t="shared" si="86"/>
        <v>1</v>
      </c>
      <c r="DK67" s="313" t="str">
        <f t="shared" si="103"/>
        <v/>
      </c>
      <c r="DO67" s="311" t="s">
        <v>15653</v>
      </c>
      <c r="DQ67" s="103" t="s">
        <v>186</v>
      </c>
      <c r="DR67" s="332">
        <v>200</v>
      </c>
    </row>
    <row r="68" spans="1:122" ht="14.4" customHeight="1" x14ac:dyDescent="0.3">
      <c r="A68" s="449"/>
      <c r="B68" s="66"/>
      <c r="C68" s="307" t="s">
        <v>96</v>
      </c>
      <c r="D68" s="298">
        <f t="shared" si="70"/>
        <v>0</v>
      </c>
      <c r="E68" s="147"/>
      <c r="F68" s="66"/>
      <c r="G68" s="284" t="s">
        <v>880</v>
      </c>
      <c r="H68" s="103"/>
      <c r="N68" s="301" t="s">
        <v>203</v>
      </c>
      <c r="O68" s="35"/>
      <c r="P68" s="35"/>
      <c r="Q68" s="99"/>
      <c r="R68" s="216"/>
      <c r="S68" s="103"/>
      <c r="T68" s="35"/>
      <c r="U68" s="35"/>
      <c r="V68" s="35"/>
      <c r="W68" s="35"/>
      <c r="X68" s="35"/>
      <c r="Y68" s="35"/>
      <c r="Z68" s="35"/>
      <c r="AA68" s="35"/>
      <c r="AB68" s="35"/>
      <c r="AC68" s="35"/>
      <c r="AD68" s="35"/>
      <c r="AG68" s="130" t="str">
        <f t="shared" si="32"/>
        <v/>
      </c>
      <c r="AH68" s="35" t="s">
        <v>14707</v>
      </c>
      <c r="AI68" s="35">
        <f>IF(AND($CL$5&lt;&gt;"",AL68=1,(ISERROR(MATCH(CONCATENATE("L8",".",AH68,".",$CL$5),Legacy!$CI$95:$CI$13469,0))=TRUE)),1,0)</f>
        <v>0</v>
      </c>
      <c r="AK68" s="35" t="s">
        <v>185</v>
      </c>
      <c r="AL68" s="13">
        <f t="shared" si="87"/>
        <v>0</v>
      </c>
      <c r="AM68" s="17" t="b">
        <f t="shared" si="94"/>
        <v>0</v>
      </c>
      <c r="AN68" s="17">
        <f t="shared" si="88"/>
        <v>0</v>
      </c>
      <c r="AO68" s="103" t="s">
        <v>349</v>
      </c>
      <c r="AP68" s="315">
        <v>725</v>
      </c>
      <c r="AR68" s="13">
        <f t="shared" ref="AR68:AR83" si="109">IF(F68="",0,1)</f>
        <v>0</v>
      </c>
      <c r="AS68" s="302" t="str">
        <f t="shared" si="80"/>
        <v>50  Birdseye Maple</v>
      </c>
      <c r="AT68" s="374">
        <f>VLOOKUP(CONCATENATE("L8LB",LEFT(AS68,2)),[1]FINISH!$Q$6:$W$1476,7,FALSE)</f>
        <v>200</v>
      </c>
      <c r="AU68" s="374">
        <f>VLOOKUP(CONCATENATE("L8LF",LEFT(AS68,2)),[1]FINISH!$Q$6:$W$1476,7,FALSE)</f>
        <v>200</v>
      </c>
      <c r="AV68" s="374">
        <f>VLOOKUP(CONCATENATE("L8LT",LEFT(AS68,2)),[1]FINISH!$Q$6:$W$1476,7,FALSE)</f>
        <v>200</v>
      </c>
      <c r="AW68" s="374">
        <f>VLOOKUP(CONCATENATE("L8LS",LEFT(AS68,2)),[1]FINISH!$Q$6:$W$1476,7,FALSE)</f>
        <v>200</v>
      </c>
      <c r="AX68" s="317">
        <f t="shared" si="104"/>
        <v>0</v>
      </c>
      <c r="AY68" s="358">
        <f>+AX68*DR32</f>
        <v>0</v>
      </c>
      <c r="AZ68" s="103" t="s">
        <v>38</v>
      </c>
      <c r="BA68" s="99"/>
      <c r="BB68" s="17"/>
      <c r="BC68" s="103"/>
      <c r="BD68" s="103"/>
      <c r="BE68" s="103"/>
      <c r="BF68" s="103"/>
      <c r="BG68" s="17"/>
      <c r="BO68" s="305">
        <f t="shared" ref="BO68:BO100" si="110">AR68*AT68</f>
        <v>0</v>
      </c>
      <c r="BP68" s="305">
        <f t="shared" si="41"/>
        <v>0</v>
      </c>
      <c r="BQ68" s="305">
        <f t="shared" ref="BQ68:BQ100" si="111">AR68*AV68</f>
        <v>0</v>
      </c>
      <c r="BR68" s="305">
        <f t="shared" si="38"/>
        <v>0</v>
      </c>
      <c r="BS68" s="305"/>
      <c r="BT68" s="292">
        <f t="shared" si="95"/>
        <v>0</v>
      </c>
      <c r="BU68" s="39">
        <f t="shared" si="96"/>
        <v>0</v>
      </c>
      <c r="BV68" s="39">
        <f t="shared" si="105"/>
        <v>0</v>
      </c>
      <c r="BW68" s="39">
        <f t="shared" si="106"/>
        <v>0</v>
      </c>
      <c r="BX68" s="35">
        <f t="shared" si="107"/>
        <v>0</v>
      </c>
      <c r="BY68" s="35">
        <f t="shared" si="108"/>
        <v>0</v>
      </c>
      <c r="BZ68" s="35">
        <f t="shared" si="97"/>
        <v>0</v>
      </c>
      <c r="CA68" s="39">
        <f t="shared" si="98"/>
        <v>0</v>
      </c>
      <c r="CC68" s="35">
        <f t="shared" ref="CC68:CC69" si="112">SUM(BT68:CB68)</f>
        <v>0</v>
      </c>
      <c r="CE68" s="35">
        <f>SUM(CE66:CE67)</f>
        <v>0</v>
      </c>
      <c r="CF68" s="103" t="s">
        <v>378</v>
      </c>
      <c r="CK68" s="90"/>
      <c r="CL68" s="212"/>
      <c r="CN68" s="39"/>
      <c r="CO68" s="39"/>
      <c r="CQ68" s="90"/>
      <c r="CR68" s="91"/>
      <c r="CS68" s="39"/>
      <c r="CT68" s="90"/>
      <c r="CU68" s="91"/>
      <c r="CW68" s="88" t="s">
        <v>764</v>
      </c>
      <c r="CX68" s="89"/>
      <c r="CZ68" s="103" t="s">
        <v>349</v>
      </c>
      <c r="DA68" s="35">
        <f t="shared" si="89"/>
        <v>0</v>
      </c>
      <c r="DB68" s="39" t="s">
        <v>492</v>
      </c>
      <c r="DC68" s="35" t="e">
        <f t="shared" si="83"/>
        <v>#N/A</v>
      </c>
      <c r="DD68" s="35" t="e">
        <f t="shared" si="99"/>
        <v>#N/A</v>
      </c>
      <c r="DE68" s="35" t="e">
        <f t="shared" ref="DE68:DE69" si="113">LEFT(VLOOKUP(1,$AR$3:$AS$90,2,FALSE),2)</f>
        <v>#N/A</v>
      </c>
      <c r="DF68" s="35" t="str">
        <f t="shared" si="100"/>
        <v/>
      </c>
      <c r="DG68" s="35" t="str">
        <f t="shared" si="101"/>
        <v/>
      </c>
      <c r="DH68" s="35" t="s">
        <v>522</v>
      </c>
      <c r="DI68" s="35" t="e">
        <f t="shared" si="102"/>
        <v>#N/A</v>
      </c>
      <c r="DJ68" s="35" t="b">
        <f t="shared" si="86"/>
        <v>1</v>
      </c>
      <c r="DK68" s="313" t="str">
        <f t="shared" si="103"/>
        <v/>
      </c>
      <c r="DO68" s="311" t="s">
        <v>15654</v>
      </c>
      <c r="DQ68" s="103" t="s">
        <v>187</v>
      </c>
      <c r="DR68" s="332">
        <v>200</v>
      </c>
    </row>
    <row r="69" spans="1:122" ht="14.4" customHeight="1" thickBot="1" x14ac:dyDescent="0.35">
      <c r="A69" s="450"/>
      <c r="B69" s="66"/>
      <c r="C69" s="352" t="s">
        <v>14703</v>
      </c>
      <c r="D69" s="338">
        <f t="shared" si="70"/>
        <v>0</v>
      </c>
      <c r="E69" s="147"/>
      <c r="F69" s="66"/>
      <c r="G69" s="284" t="s">
        <v>881</v>
      </c>
      <c r="H69" s="103"/>
      <c r="I69" s="184"/>
      <c r="L69" s="166"/>
      <c r="M69" s="166"/>
      <c r="N69" s="309"/>
      <c r="O69" s="154" t="s">
        <v>204</v>
      </c>
      <c r="P69" s="35"/>
      <c r="Q69" s="292"/>
      <c r="R69" s="215"/>
      <c r="S69" s="103"/>
      <c r="T69" s="35"/>
      <c r="U69" s="35"/>
      <c r="V69" s="35"/>
      <c r="W69" s="35"/>
      <c r="X69" s="35"/>
      <c r="Y69" s="35"/>
      <c r="Z69" s="35"/>
      <c r="AA69" s="35"/>
      <c r="AB69" s="35"/>
      <c r="AC69" s="35"/>
      <c r="AD69" s="35"/>
      <c r="AE69" s="43"/>
      <c r="AF69" s="43"/>
      <c r="AG69" s="339" t="str">
        <f t="shared" si="32"/>
        <v/>
      </c>
      <c r="AH69" s="43" t="s">
        <v>14708</v>
      </c>
      <c r="AI69" s="35">
        <f>IF(AND($CL$5&lt;&gt;"",AL69=1,(ISERROR(MATCH(CONCATENATE("L8",".",AH69,".",$CL$5),Legacy!$CI$95:$CI$13469,0))=TRUE)),1,0)</f>
        <v>0</v>
      </c>
      <c r="AJ69" s="43"/>
      <c r="AK69" s="43" t="s">
        <v>185</v>
      </c>
      <c r="AL69" s="13">
        <f t="shared" si="87"/>
        <v>0</v>
      </c>
      <c r="AM69" s="17" t="b">
        <f t="shared" si="94"/>
        <v>0</v>
      </c>
      <c r="AN69" s="340">
        <f t="shared" si="88"/>
        <v>0</v>
      </c>
      <c r="AO69" s="354" t="s">
        <v>526</v>
      </c>
      <c r="AP69" s="315">
        <v>768</v>
      </c>
      <c r="AR69" s="13">
        <f t="shared" si="109"/>
        <v>0</v>
      </c>
      <c r="AS69" s="302" t="str">
        <f t="shared" si="80"/>
        <v>B1  Bubinga, Nat/Mahogany Burst</v>
      </c>
      <c r="AT69" s="374">
        <f>VLOOKUP(CONCATENATE("L8LB",LEFT(AS69,2)),[1]FINISH!$Q$6:$W$1476,7,FALSE)</f>
        <v>200</v>
      </c>
      <c r="AU69" s="374">
        <f>VLOOKUP(CONCATENATE("L8LF",LEFT(AS69,2)),[1]FINISH!$Q$6:$W$1476,7,FALSE)</f>
        <v>200</v>
      </c>
      <c r="AV69" s="374">
        <f>VLOOKUP(CONCATENATE("L8LT",LEFT(AS69,2)),[1]FINISH!$Q$6:$W$1476,7,FALSE)</f>
        <v>200</v>
      </c>
      <c r="AW69" s="374">
        <f>VLOOKUP(CONCATENATE("L8LS",LEFT(AS69,2)),[1]FINISH!$Q$6:$W$1476,7,FALSE)</f>
        <v>200</v>
      </c>
      <c r="AX69" s="24"/>
      <c r="AY69" s="358">
        <f>SUM(AY65:AY68)</f>
        <v>0</v>
      </c>
      <c r="AZ69" s="245" t="s">
        <v>197</v>
      </c>
      <c r="BA69" s="99"/>
      <c r="BB69" s="17"/>
      <c r="BC69" s="103"/>
      <c r="BD69" s="103"/>
      <c r="BE69" s="103"/>
      <c r="BF69" s="103"/>
      <c r="BG69" s="17"/>
      <c r="BO69" s="305">
        <f t="shared" si="110"/>
        <v>0</v>
      </c>
      <c r="BP69" s="305">
        <f t="shared" si="41"/>
        <v>0</v>
      </c>
      <c r="BQ69" s="305">
        <f t="shared" si="111"/>
        <v>0</v>
      </c>
      <c r="BR69" s="305">
        <f t="shared" si="38"/>
        <v>0</v>
      </c>
      <c r="BS69" s="305"/>
      <c r="BT69" s="292">
        <f t="shared" si="95"/>
        <v>0</v>
      </c>
      <c r="BU69" s="39">
        <f t="shared" si="96"/>
        <v>0</v>
      </c>
      <c r="BV69" s="39">
        <f t="shared" si="105"/>
        <v>0</v>
      </c>
      <c r="BW69" s="39">
        <f t="shared" si="106"/>
        <v>0</v>
      </c>
      <c r="BX69" s="35">
        <f t="shared" si="107"/>
        <v>0</v>
      </c>
      <c r="BY69" s="35">
        <f t="shared" si="108"/>
        <v>0</v>
      </c>
      <c r="BZ69" s="35">
        <f t="shared" si="97"/>
        <v>0</v>
      </c>
      <c r="CA69" s="39">
        <f t="shared" si="98"/>
        <v>0</v>
      </c>
      <c r="CC69" s="35">
        <f t="shared" si="112"/>
        <v>0</v>
      </c>
      <c r="CE69" s="113" t="s">
        <v>2070</v>
      </c>
      <c r="CF69" s="113"/>
      <c r="CK69" s="90"/>
      <c r="CL69" s="212"/>
      <c r="CN69" s="39"/>
      <c r="CO69" s="39"/>
      <c r="CQ69" s="90">
        <f>IF(SUM(CQ67,CQ28)&gt;0,1,0)</f>
        <v>0</v>
      </c>
      <c r="CR69" s="91" t="s">
        <v>432</v>
      </c>
      <c r="CS69" s="39"/>
      <c r="CT69" s="94"/>
      <c r="CU69" s="95"/>
      <c r="CW69" s="90"/>
      <c r="CX69" s="91"/>
      <c r="CZ69" s="321" t="s">
        <v>350</v>
      </c>
      <c r="DA69" s="113">
        <f t="shared" si="89"/>
        <v>0</v>
      </c>
      <c r="DB69" s="113" t="s">
        <v>493</v>
      </c>
      <c r="DC69" s="113" t="e">
        <f t="shared" si="83"/>
        <v>#N/A</v>
      </c>
      <c r="DD69" s="113" t="e">
        <f t="shared" si="99"/>
        <v>#N/A</v>
      </c>
      <c r="DE69" s="113" t="e">
        <f t="shared" si="113"/>
        <v>#N/A</v>
      </c>
      <c r="DF69" s="113" t="str">
        <f t="shared" si="100"/>
        <v/>
      </c>
      <c r="DG69" s="113" t="str">
        <f t="shared" si="101"/>
        <v/>
      </c>
      <c r="DH69" s="113" t="s">
        <v>522</v>
      </c>
      <c r="DI69" s="113" t="e">
        <f t="shared" si="102"/>
        <v>#N/A</v>
      </c>
      <c r="DJ69" s="113" t="b">
        <f t="shared" si="86"/>
        <v>1</v>
      </c>
      <c r="DK69" s="355" t="str">
        <f t="shared" si="103"/>
        <v/>
      </c>
      <c r="DL69" s="113"/>
      <c r="DM69" s="344" t="str">
        <f>CONCATENATE(DK61,DK62,DK63,DK64,DK65,DK66,DK67,DK68,DK69)</f>
        <v/>
      </c>
      <c r="DO69" s="311" t="s">
        <v>15655</v>
      </c>
      <c r="DQ69" s="103" t="s">
        <v>109</v>
      </c>
      <c r="DR69" s="332">
        <v>200</v>
      </c>
    </row>
    <row r="70" spans="1:122" x14ac:dyDescent="0.3">
      <c r="A70" s="103"/>
      <c r="B70" s="103"/>
      <c r="C70" s="103"/>
      <c r="D70" s="147"/>
      <c r="E70" s="147"/>
      <c r="F70" s="66"/>
      <c r="G70" s="284" t="s">
        <v>882</v>
      </c>
      <c r="H70" s="103"/>
      <c r="I70" s="184"/>
      <c r="J70" s="103"/>
      <c r="K70" s="103"/>
      <c r="L70" s="103"/>
      <c r="M70" s="103"/>
      <c r="N70" s="309"/>
      <c r="O70" s="391" t="s">
        <v>159</v>
      </c>
      <c r="P70" s="35"/>
      <c r="Q70" s="292"/>
      <c r="R70" s="215"/>
      <c r="S70" s="103"/>
      <c r="T70" s="35"/>
      <c r="U70" s="35"/>
      <c r="V70" s="35"/>
      <c r="W70" s="35"/>
      <c r="X70" s="35"/>
      <c r="Y70" s="35"/>
      <c r="Z70" s="35"/>
      <c r="AA70" s="35"/>
      <c r="AB70" s="35"/>
      <c r="AC70" s="35"/>
      <c r="AD70" s="35"/>
      <c r="AG70" s="130" t="str">
        <f t="shared" si="32"/>
        <v/>
      </c>
      <c r="AR70" s="13">
        <f t="shared" si="109"/>
        <v>0</v>
      </c>
      <c r="AS70" s="302" t="str">
        <f t="shared" si="80"/>
        <v>FE  Fumed Eucalyptus</v>
      </c>
      <c r="AT70" s="374">
        <f>VLOOKUP(CONCATENATE("L8LB",LEFT(AS70,2)),[1]FINISH!$Q$6:$W$1476,7,FALSE)</f>
        <v>200</v>
      </c>
      <c r="AU70" s="374">
        <f>VLOOKUP(CONCATENATE("L8LF",LEFT(AS70,2)),[1]FINISH!$Q$6:$W$1476,7,FALSE)</f>
        <v>200</v>
      </c>
      <c r="AV70" s="374">
        <f>VLOOKUP(CONCATENATE("L8LT",LEFT(AS70,2)),[1]FINISH!$Q$6:$W$1476,7,FALSE)</f>
        <v>200</v>
      </c>
      <c r="AW70" s="374">
        <f>VLOOKUP(CONCATENATE("L8LS",LEFT(AS70,2)),[1]FINISH!$Q$6:$W$1476,7,FALSE)</f>
        <v>200</v>
      </c>
      <c r="BA70" s="99"/>
      <c r="BB70" s="17"/>
      <c r="BC70" s="103"/>
      <c r="BD70" s="103"/>
      <c r="BE70" s="103"/>
      <c r="BF70" s="103"/>
      <c r="BG70" s="17"/>
      <c r="BO70" s="305">
        <f t="shared" si="110"/>
        <v>0</v>
      </c>
      <c r="BP70" s="305">
        <f t="shared" si="41"/>
        <v>0</v>
      </c>
      <c r="BQ70" s="305">
        <f t="shared" si="111"/>
        <v>0</v>
      </c>
      <c r="BR70" s="305">
        <f t="shared" si="38"/>
        <v>0</v>
      </c>
      <c r="BS70" s="305"/>
      <c r="CE70" s="35">
        <f>BJ24+BJ25</f>
        <v>0</v>
      </c>
      <c r="CF70" s="35" t="s">
        <v>2073</v>
      </c>
      <c r="CK70" s="90"/>
      <c r="CL70" s="91"/>
      <c r="CN70" s="39"/>
      <c r="CO70" s="39"/>
      <c r="CQ70" s="90"/>
      <c r="CR70" s="91"/>
      <c r="CS70" s="39"/>
      <c r="CW70" s="387">
        <f>AL23</f>
        <v>0</v>
      </c>
      <c r="CX70" s="91" t="s">
        <v>720</v>
      </c>
      <c r="DO70" s="311" t="s">
        <v>15656</v>
      </c>
      <c r="DQ70" s="103" t="s">
        <v>110</v>
      </c>
      <c r="DR70" s="332">
        <v>200</v>
      </c>
    </row>
    <row r="71" spans="1:122" x14ac:dyDescent="0.3">
      <c r="A71" s="103"/>
      <c r="B71" s="103"/>
      <c r="C71" s="349" t="s">
        <v>294</v>
      </c>
      <c r="D71" s="392">
        <f>SUM(D3:D70)</f>
        <v>0</v>
      </c>
      <c r="E71" s="147"/>
      <c r="F71" s="66"/>
      <c r="G71" s="284" t="s">
        <v>883</v>
      </c>
      <c r="I71" s="165"/>
      <c r="J71" s="103"/>
      <c r="L71" s="103"/>
      <c r="M71" s="103"/>
      <c r="R71" s="215"/>
      <c r="S71" s="103"/>
      <c r="T71" s="35"/>
      <c r="U71" s="35"/>
      <c r="V71" s="35"/>
      <c r="W71" s="35"/>
      <c r="X71" s="35"/>
      <c r="Y71" s="35"/>
      <c r="Z71" s="35"/>
      <c r="AA71" s="35"/>
      <c r="AB71" s="35"/>
      <c r="AC71" s="35"/>
      <c r="AD71" s="35"/>
      <c r="AM71" s="310" t="s">
        <v>178</v>
      </c>
      <c r="AN71" s="13">
        <f>SUM(AN3:AN24)</f>
        <v>0</v>
      </c>
      <c r="AR71" s="13">
        <f t="shared" si="109"/>
        <v>0</v>
      </c>
      <c r="AS71" s="302" t="str">
        <f t="shared" si="80"/>
        <v>S1  Lacewood, Nat-Red Burst</v>
      </c>
      <c r="AT71" s="374">
        <f>VLOOKUP(CONCATENATE("L8LB",LEFT(AS71,2)),[1]FINISH!$Q$6:$W$1476,7,FALSE)</f>
        <v>200</v>
      </c>
      <c r="AU71" s="374">
        <f>VLOOKUP(CONCATENATE("L8LF",LEFT(AS71,2)),[1]FINISH!$Q$6:$W$1476,7,FALSE)</f>
        <v>200</v>
      </c>
      <c r="AV71" s="374">
        <f>VLOOKUP(CONCATENATE("L8LT",LEFT(AS71,2)),[1]FINISH!$Q$6:$W$1476,7,FALSE)</f>
        <v>200</v>
      </c>
      <c r="AW71" s="374">
        <f>VLOOKUP(CONCATENATE("L8LS",LEFT(AS71,2)),[1]FINISH!$Q$6:$W$1476,7,FALSE)</f>
        <v>200</v>
      </c>
      <c r="BB71" s="39"/>
      <c r="BD71" s="103"/>
      <c r="BE71" s="103"/>
      <c r="BF71" s="103"/>
      <c r="BG71" s="39"/>
      <c r="BO71" s="305">
        <f t="shared" si="110"/>
        <v>0</v>
      </c>
      <c r="BP71" s="305">
        <f t="shared" si="41"/>
        <v>0</v>
      </c>
      <c r="BQ71" s="305">
        <f t="shared" si="111"/>
        <v>0</v>
      </c>
      <c r="BR71" s="305">
        <f t="shared" si="38"/>
        <v>0</v>
      </c>
      <c r="BS71" s="305"/>
      <c r="CE71" s="35">
        <f>BJ39</f>
        <v>0</v>
      </c>
      <c r="CF71" s="35" t="s">
        <v>2074</v>
      </c>
      <c r="CK71" s="90"/>
      <c r="CL71" s="91"/>
      <c r="CQ71" s="94"/>
      <c r="CR71" s="95"/>
      <c r="CS71" s="39"/>
      <c r="CW71" s="387">
        <f>AL24</f>
        <v>0</v>
      </c>
      <c r="CX71" s="91" t="s">
        <v>721</v>
      </c>
      <c r="DO71" s="311" t="s">
        <v>15657</v>
      </c>
      <c r="DQ71" s="35" t="s">
        <v>629</v>
      </c>
      <c r="DR71" s="332">
        <v>50</v>
      </c>
    </row>
    <row r="72" spans="1:122" x14ac:dyDescent="0.3">
      <c r="A72" s="103"/>
      <c r="B72" s="103"/>
      <c r="C72" s="103"/>
      <c r="D72" s="147"/>
      <c r="E72" s="147"/>
      <c r="F72" s="66"/>
      <c r="G72" s="284" t="s">
        <v>884</v>
      </c>
      <c r="H72" s="393"/>
      <c r="I72" s="165"/>
      <c r="J72" s="103"/>
      <c r="L72" s="103"/>
      <c r="M72" s="103"/>
      <c r="R72" s="216"/>
      <c r="S72" s="103"/>
      <c r="T72" s="35"/>
      <c r="U72" s="35"/>
      <c r="V72" s="35"/>
      <c r="W72" s="35"/>
      <c r="X72" s="35"/>
      <c r="Y72" s="35"/>
      <c r="Z72" s="35"/>
      <c r="AA72" s="35"/>
      <c r="AB72" s="35"/>
      <c r="AC72" s="35"/>
      <c r="AD72" s="35"/>
      <c r="AM72" s="310" t="s">
        <v>179</v>
      </c>
      <c r="AN72" s="13">
        <f>SUM(AN25:AN34)</f>
        <v>0</v>
      </c>
      <c r="AR72" s="13">
        <f t="shared" si="109"/>
        <v>0</v>
      </c>
      <c r="AS72" s="302" t="str">
        <f t="shared" si="80"/>
        <v>S2  Lacewood, Supernatural</v>
      </c>
      <c r="AT72" s="374">
        <f>VLOOKUP(CONCATENATE("L8LB",LEFT(AS72,2)),[1]FINISH!$Q$6:$W$1476,7,FALSE)</f>
        <v>200</v>
      </c>
      <c r="AU72" s="374">
        <f>VLOOKUP(CONCATENATE("L8LF",LEFT(AS72,2)),[1]FINISH!$Q$6:$W$1476,7,FALSE)</f>
        <v>200</v>
      </c>
      <c r="AV72" s="374">
        <f>VLOOKUP(CONCATENATE("L8LT",LEFT(AS72,2)),[1]FINISH!$Q$6:$W$1476,7,FALSE)</f>
        <v>200</v>
      </c>
      <c r="AW72" s="374">
        <f>VLOOKUP(CONCATENATE("L8LS",LEFT(AS72,2)),[1]FINISH!$Q$6:$W$1476,7,FALSE)</f>
        <v>200</v>
      </c>
      <c r="BD72" s="103"/>
      <c r="BE72" s="103"/>
      <c r="BF72" s="103"/>
      <c r="BG72" s="27">
        <f>SUM(BG56:BG58)</f>
        <v>0</v>
      </c>
      <c r="BH72" s="18" t="s">
        <v>191</v>
      </c>
      <c r="BO72" s="305">
        <f t="shared" si="110"/>
        <v>0</v>
      </c>
      <c r="BP72" s="305">
        <f t="shared" si="41"/>
        <v>0</v>
      </c>
      <c r="BQ72" s="305">
        <f t="shared" si="111"/>
        <v>0</v>
      </c>
      <c r="BR72" s="305">
        <f t="shared" ref="BR72:BR100" si="114">AR72*AW72</f>
        <v>0</v>
      </c>
      <c r="BS72" s="305"/>
      <c r="BT72" s="292" t="s">
        <v>3</v>
      </c>
      <c r="BU72" s="292" t="s">
        <v>32</v>
      </c>
      <c r="BV72" s="35" t="s">
        <v>18</v>
      </c>
      <c r="BW72" s="35" t="s">
        <v>208</v>
      </c>
      <c r="BX72" s="292" t="s">
        <v>19</v>
      </c>
      <c r="BY72" s="35" t="s">
        <v>703</v>
      </c>
      <c r="BZ72" s="292" t="s">
        <v>124</v>
      </c>
      <c r="CE72" s="35">
        <f>SUM(CE70:CE71)</f>
        <v>0</v>
      </c>
      <c r="CF72" s="103" t="s">
        <v>378</v>
      </c>
      <c r="CK72" s="90"/>
      <c r="CL72" s="91"/>
      <c r="CN72" s="88" t="s">
        <v>770</v>
      </c>
      <c r="CO72" s="89"/>
      <c r="CS72" s="39"/>
      <c r="CW72" s="90"/>
      <c r="CX72" s="91"/>
      <c r="CZ72" s="99" t="s">
        <v>506</v>
      </c>
      <c r="DA72" s="99"/>
      <c r="DB72" s="292" t="s">
        <v>507</v>
      </c>
      <c r="DC72" s="292"/>
      <c r="DD72" s="292" t="s">
        <v>510</v>
      </c>
      <c r="DE72" s="292"/>
      <c r="DF72" s="292" t="s">
        <v>511</v>
      </c>
      <c r="DG72" s="292"/>
      <c r="DO72" s="311" t="s">
        <v>15658</v>
      </c>
      <c r="DQ72" s="35" t="s">
        <v>734</v>
      </c>
      <c r="DR72" s="332">
        <v>50</v>
      </c>
    </row>
    <row r="73" spans="1:122" ht="15" thickBot="1" x14ac:dyDescent="0.35">
      <c r="A73" s="103"/>
      <c r="C73" s="18"/>
      <c r="D73" s="147"/>
      <c r="F73" s="66"/>
      <c r="G73" s="284" t="s">
        <v>885</v>
      </c>
      <c r="H73" s="393"/>
      <c r="I73" s="165"/>
      <c r="R73" s="216"/>
      <c r="AD73" s="35"/>
      <c r="AM73" s="310" t="s">
        <v>180</v>
      </c>
      <c r="AN73" s="13">
        <f>SUM(AN35:AN60)</f>
        <v>0</v>
      </c>
      <c r="AR73" s="13">
        <f t="shared" si="109"/>
        <v>0</v>
      </c>
      <c r="AS73" s="302" t="str">
        <f t="shared" si="80"/>
        <v>L1  Limba, Nat/Mahogany Burst</v>
      </c>
      <c r="AT73" s="374">
        <f>VLOOKUP(CONCATENATE("L8LB",LEFT(AS73,2)),[1]FINISH!$Q$6:$W$1476,7,FALSE)</f>
        <v>200</v>
      </c>
      <c r="AU73" s="374">
        <f>VLOOKUP(CONCATENATE("L8LF",LEFT(AS73,2)),[1]FINISH!$Q$6:$W$1476,7,FALSE)</f>
        <v>200</v>
      </c>
      <c r="AV73" s="374">
        <f>VLOOKUP(CONCATENATE("L8LT",LEFT(AS73,2)),[1]FINISH!$Q$6:$W$1476,7,FALSE)</f>
        <v>200</v>
      </c>
      <c r="AW73" s="374">
        <f>VLOOKUP(CONCATENATE("L8LS",LEFT(AS73,2)),[1]FINISH!$Q$6:$W$1476,7,FALSE)</f>
        <v>200</v>
      </c>
      <c r="BG73" s="35">
        <f>SUM(BG60)</f>
        <v>1</v>
      </c>
      <c r="BH73" s="18" t="s">
        <v>192</v>
      </c>
      <c r="BO73" s="305">
        <f t="shared" si="110"/>
        <v>0</v>
      </c>
      <c r="BP73" s="305">
        <f t="shared" ref="BP73:BP100" si="115">AR73*AU73</f>
        <v>0</v>
      </c>
      <c r="BQ73" s="305">
        <f t="shared" si="111"/>
        <v>0</v>
      </c>
      <c r="BR73" s="305">
        <f t="shared" si="114"/>
        <v>0</v>
      </c>
      <c r="BS73" s="305"/>
      <c r="CE73" s="113" t="s">
        <v>2076</v>
      </c>
      <c r="CF73" s="113"/>
      <c r="CK73" s="90"/>
      <c r="CL73" s="91"/>
      <c r="CN73" s="90">
        <f>BF12</f>
        <v>0</v>
      </c>
      <c r="CO73" s="91" t="s">
        <v>771</v>
      </c>
      <c r="CS73" s="39"/>
      <c r="CW73" s="387">
        <f>+BJ11</f>
        <v>0</v>
      </c>
      <c r="CX73" s="91" t="s">
        <v>765</v>
      </c>
      <c r="CY73" s="35" t="s">
        <v>2085</v>
      </c>
      <c r="CZ73" s="35">
        <f>BC4</f>
        <v>0</v>
      </c>
      <c r="DA73" s="35" t="s">
        <v>504</v>
      </c>
      <c r="DB73" s="35">
        <f>BC5</f>
        <v>0</v>
      </c>
      <c r="DC73" s="35" t="s">
        <v>117</v>
      </c>
      <c r="DD73" s="35">
        <f>BC6</f>
        <v>0</v>
      </c>
      <c r="DE73" s="35" t="s">
        <v>117</v>
      </c>
      <c r="DF73" s="35">
        <f>BC7</f>
        <v>0</v>
      </c>
      <c r="DG73" s="35" t="s">
        <v>513</v>
      </c>
      <c r="DO73" s="311" t="s">
        <v>15659</v>
      </c>
      <c r="DQ73" s="35" t="s">
        <v>108</v>
      </c>
      <c r="DR73" s="332">
        <v>0</v>
      </c>
    </row>
    <row r="74" spans="1:122" x14ac:dyDescent="0.3">
      <c r="A74" s="103"/>
      <c r="C74" s="103"/>
      <c r="D74" s="147"/>
      <c r="F74" s="66"/>
      <c r="G74" s="284" t="s">
        <v>886</v>
      </c>
      <c r="H74" s="393"/>
      <c r="I74" s="165"/>
      <c r="J74" s="183"/>
      <c r="R74" s="216"/>
      <c r="AD74" s="35"/>
      <c r="AM74" s="310" t="s">
        <v>181</v>
      </c>
      <c r="AN74" s="13">
        <f>SUM(AN61:AN69)</f>
        <v>0</v>
      </c>
      <c r="AR74" s="13">
        <f t="shared" si="109"/>
        <v>0</v>
      </c>
      <c r="AS74" s="302" t="str">
        <f t="shared" si="80"/>
        <v>L2  Limba, Supernatural</v>
      </c>
      <c r="AT74" s="374">
        <f>VLOOKUP(CONCATENATE("L8LB",LEFT(AS74,2)),[1]FINISH!$Q$6:$W$1476,7,FALSE)</f>
        <v>200</v>
      </c>
      <c r="AU74" s="374">
        <f>VLOOKUP(CONCATENATE("L8LF",LEFT(AS74,2)),[1]FINISH!$Q$6:$W$1476,7,FALSE)</f>
        <v>200</v>
      </c>
      <c r="AV74" s="374">
        <f>VLOOKUP(CONCATENATE("L8LT",LEFT(AS74,2)),[1]FINISH!$Q$6:$W$1476,7,FALSE)</f>
        <v>200</v>
      </c>
      <c r="AW74" s="374">
        <f>VLOOKUP(CONCATENATE("L8LS",LEFT(AS74,2)),[1]FINISH!$Q$6:$W$1476,7,FALSE)</f>
        <v>200</v>
      </c>
      <c r="BB74" s="27">
        <f>SUM(BB56)</f>
        <v>1</v>
      </c>
      <c r="BC74" s="18" t="s">
        <v>191</v>
      </c>
      <c r="BD74" s="18"/>
      <c r="BO74" s="305">
        <f t="shared" si="110"/>
        <v>0</v>
      </c>
      <c r="BP74" s="305">
        <f t="shared" si="115"/>
        <v>0</v>
      </c>
      <c r="BQ74" s="305">
        <f t="shared" si="111"/>
        <v>0</v>
      </c>
      <c r="BR74" s="305">
        <f t="shared" si="114"/>
        <v>0</v>
      </c>
      <c r="BS74" s="305"/>
      <c r="CE74" s="35">
        <f>BJ29+BJ30</f>
        <v>0</v>
      </c>
      <c r="CF74" s="35" t="s">
        <v>2072</v>
      </c>
      <c r="CK74" s="90"/>
      <c r="CL74" s="91"/>
      <c r="CN74" s="90">
        <f>BB11</f>
        <v>0</v>
      </c>
      <c r="CO74" s="91" t="s">
        <v>772</v>
      </c>
      <c r="CS74" s="39"/>
      <c r="CW74" s="90"/>
      <c r="CX74" s="91"/>
      <c r="CY74" s="35" t="s">
        <v>564</v>
      </c>
      <c r="CZ74" s="35">
        <f>BG4</f>
        <v>0</v>
      </c>
      <c r="DA74" s="35" t="s">
        <v>26</v>
      </c>
      <c r="DB74" s="35">
        <f>BD5</f>
        <v>0</v>
      </c>
      <c r="DC74" s="35" t="s">
        <v>508</v>
      </c>
      <c r="DD74" s="35">
        <f>BD6</f>
        <v>0</v>
      </c>
      <c r="DE74" s="35" t="s">
        <v>508</v>
      </c>
      <c r="DF74" s="35">
        <f>BD7</f>
        <v>0</v>
      </c>
      <c r="DG74" s="35" t="s">
        <v>508</v>
      </c>
      <c r="DH74" s="35" t="s">
        <v>495</v>
      </c>
      <c r="DO74" s="311" t="s">
        <v>15660</v>
      </c>
      <c r="DQ74" s="35" t="s">
        <v>111</v>
      </c>
      <c r="DR74" s="332">
        <v>200</v>
      </c>
    </row>
    <row r="75" spans="1:122" x14ac:dyDescent="0.3">
      <c r="A75" s="103"/>
      <c r="C75" s="103"/>
      <c r="D75" s="147"/>
      <c r="F75" s="66"/>
      <c r="G75" s="284" t="s">
        <v>2091</v>
      </c>
      <c r="H75" s="165"/>
      <c r="I75" s="165"/>
      <c r="J75" s="183"/>
      <c r="K75" s="183"/>
      <c r="L75" s="183"/>
      <c r="AD75" s="35"/>
      <c r="AM75" s="23" t="s">
        <v>175</v>
      </c>
      <c r="AN75" s="13">
        <f>SUM(AN71:AN74)</f>
        <v>0</v>
      </c>
      <c r="AR75" s="13">
        <f t="shared" si="109"/>
        <v>0</v>
      </c>
      <c r="AS75" s="302" t="str">
        <f t="shared" si="80"/>
        <v>Z6  Birdseye Maple FF</v>
      </c>
      <c r="AT75" s="374">
        <f>VLOOKUP(CONCATENATE("L8LB",LEFT(AS75,2)),[1]FINISH!$Q$6:$W$1476,7,FALSE)</f>
        <v>200</v>
      </c>
      <c r="AU75" s="374">
        <f>VLOOKUP(CONCATENATE("L8LF",LEFT(AS75,2)),[1]FINISH!$Q$6:$W$1476,7,FALSE)</f>
        <v>200</v>
      </c>
      <c r="AV75" s="374">
        <f>VLOOKUP(CONCATENATE("L8LT",LEFT(AS75,2)),[1]FINISH!$Q$6:$W$1476,7,FALSE)</f>
        <v>200</v>
      </c>
      <c r="AW75" s="374">
        <f>VLOOKUP(CONCATENATE("L8LS",LEFT(AS75,2)),[1]FINISH!$Q$6:$W$1476,7,FALSE)</f>
        <v>200</v>
      </c>
      <c r="BB75" s="35">
        <f>SUM(BB58:BB60)</f>
        <v>0</v>
      </c>
      <c r="BC75" s="18" t="s">
        <v>192</v>
      </c>
      <c r="BD75" s="18"/>
      <c r="BO75" s="305">
        <f t="shared" si="110"/>
        <v>0</v>
      </c>
      <c r="BP75" s="305">
        <f t="shared" si="115"/>
        <v>0</v>
      </c>
      <c r="BQ75" s="305">
        <f t="shared" si="111"/>
        <v>0</v>
      </c>
      <c r="BR75" s="305">
        <f t="shared" si="114"/>
        <v>0</v>
      </c>
      <c r="BS75" s="305"/>
      <c r="CE75" s="35">
        <f>BJ36</f>
        <v>0</v>
      </c>
      <c r="CF75" s="103" t="s">
        <v>156</v>
      </c>
      <c r="CK75" s="90"/>
      <c r="CL75" s="91"/>
      <c r="CN75" s="90">
        <f>+CN74*CN73</f>
        <v>0</v>
      </c>
      <c r="CO75" s="91" t="s">
        <v>773</v>
      </c>
      <c r="CS75" s="39"/>
      <c r="CW75" s="94">
        <f>SUM(CW70:CW71)*CW73</f>
        <v>0</v>
      </c>
      <c r="CX75" s="95" t="s">
        <v>414</v>
      </c>
      <c r="CY75" s="35" t="s">
        <v>2086</v>
      </c>
      <c r="CZ75" s="35">
        <f>BH4</f>
        <v>0</v>
      </c>
      <c r="DA75" s="35" t="s">
        <v>26</v>
      </c>
      <c r="DB75" s="35">
        <f>BE5</f>
        <v>0</v>
      </c>
      <c r="DC75" s="35" t="s">
        <v>509</v>
      </c>
      <c r="DD75" s="35">
        <f>BE6</f>
        <v>0</v>
      </c>
      <c r="DE75" s="35" t="s">
        <v>509</v>
      </c>
      <c r="DF75" s="35">
        <f>BE7</f>
        <v>0</v>
      </c>
      <c r="DG75" s="35" t="s">
        <v>509</v>
      </c>
      <c r="DH75" s="35" t="s">
        <v>512</v>
      </c>
      <c r="DO75" s="311" t="s">
        <v>15661</v>
      </c>
      <c r="DQ75" s="35" t="s">
        <v>112</v>
      </c>
      <c r="DR75" s="332">
        <v>200</v>
      </c>
    </row>
    <row r="76" spans="1:122" x14ac:dyDescent="0.3">
      <c r="A76" s="103"/>
      <c r="B76" s="103"/>
      <c r="C76" s="103"/>
      <c r="D76" s="147"/>
      <c r="F76" s="66"/>
      <c r="G76" s="284" t="s">
        <v>2092</v>
      </c>
      <c r="H76" s="165"/>
      <c r="I76" s="165"/>
      <c r="J76" s="183"/>
      <c r="K76" s="183"/>
      <c r="L76" s="183"/>
      <c r="AD76" s="35"/>
      <c r="AF76" s="35" t="s">
        <v>368</v>
      </c>
      <c r="AG76" s="130" t="str">
        <f>CONCATENATE(AG3,AG4,AG5,AG6,AG7,AG8,AG9,AG10,AG11,AG12,AG13,AG14,AG15,AG16,AG17,AG18,AG19,AG20,AG21,AG22,AG23,AG24)</f>
        <v/>
      </c>
      <c r="AR76" s="13">
        <f t="shared" si="109"/>
        <v>0</v>
      </c>
      <c r="AS76" s="302" t="str">
        <f t="shared" si="80"/>
        <v>Z4  Bubinga Gloss FF</v>
      </c>
      <c r="AT76" s="374">
        <f>VLOOKUP(CONCATENATE("L8LB",LEFT(AS76,2)),[1]FINISH!$Q$6:$W$1476,7,FALSE)</f>
        <v>200</v>
      </c>
      <c r="AU76" s="374">
        <f>VLOOKUP(CONCATENATE("L8LF",LEFT(AS76,2)),[1]FINISH!$Q$6:$W$1476,7,FALSE)</f>
        <v>200</v>
      </c>
      <c r="AV76" s="374">
        <f>VLOOKUP(CONCATENATE("L8LT",LEFT(AS76,2)),[1]FINISH!$Q$6:$W$1476,7,FALSE)</f>
        <v>200</v>
      </c>
      <c r="AW76" s="374">
        <f>VLOOKUP(CONCATENATE("L8LS",LEFT(AS76,2)),[1]FINISH!$Q$6:$W$1476,7,FALSE)</f>
        <v>200</v>
      </c>
      <c r="BB76" s="35">
        <f>SUM(BB62:BB63)</f>
        <v>0</v>
      </c>
      <c r="BC76" s="18" t="s">
        <v>193</v>
      </c>
      <c r="BD76" s="18"/>
      <c r="BO76" s="305">
        <f t="shared" si="110"/>
        <v>0</v>
      </c>
      <c r="BP76" s="305">
        <f t="shared" si="115"/>
        <v>0</v>
      </c>
      <c r="BQ76" s="305">
        <f t="shared" si="111"/>
        <v>0</v>
      </c>
      <c r="BR76" s="305">
        <f t="shared" si="114"/>
        <v>0</v>
      </c>
      <c r="BS76" s="305"/>
      <c r="CE76" s="35">
        <f>SUM(CE74:CE75)</f>
        <v>0</v>
      </c>
      <c r="CF76" s="103" t="s">
        <v>378</v>
      </c>
      <c r="CK76" s="224"/>
      <c r="CL76" s="91"/>
      <c r="CN76" s="94"/>
      <c r="CO76" s="95"/>
      <c r="CS76" s="39"/>
      <c r="CY76" s="35" t="s">
        <v>121</v>
      </c>
      <c r="CZ76" s="35">
        <f>BI4</f>
        <v>0</v>
      </c>
      <c r="DA76" s="35" t="s">
        <v>505</v>
      </c>
      <c r="DO76" s="311" t="s">
        <v>15662</v>
      </c>
      <c r="DQ76" s="35" t="s">
        <v>789</v>
      </c>
      <c r="DR76" s="332">
        <v>0</v>
      </c>
    </row>
    <row r="77" spans="1:122" ht="15" thickBot="1" x14ac:dyDescent="0.35">
      <c r="A77" s="103"/>
      <c r="B77" s="103"/>
      <c r="C77" s="103"/>
      <c r="D77" s="147"/>
      <c r="F77" s="66"/>
      <c r="G77" s="284" t="s">
        <v>2093</v>
      </c>
      <c r="H77" s="165"/>
      <c r="I77" s="165"/>
      <c r="J77" s="165"/>
      <c r="K77" s="183"/>
      <c r="L77" s="183"/>
      <c r="AF77" s="35" t="s">
        <v>369</v>
      </c>
      <c r="AG77" s="130" t="str">
        <f>CONCATENATE(AG25,AG26,AG27,AG28,AG29,AG30,AG31,AG32,AG33,AG34)</f>
        <v/>
      </c>
      <c r="AR77" s="13">
        <f t="shared" si="109"/>
        <v>0</v>
      </c>
      <c r="AS77" s="302" t="str">
        <f t="shared" si="80"/>
        <v>Z5  Fumed Eucalyptus FF</v>
      </c>
      <c r="AT77" s="374">
        <f>VLOOKUP(CONCATENATE("L8LB",LEFT(AS77,2)),[1]FINISH!$Q$6:$W$1476,7,FALSE)</f>
        <v>200</v>
      </c>
      <c r="AU77" s="374">
        <f>VLOOKUP(CONCATENATE("L8LF",LEFT(AS77,2)),[1]FINISH!$Q$6:$W$1476,7,FALSE)</f>
        <v>200</v>
      </c>
      <c r="AV77" s="374">
        <f>VLOOKUP(CONCATENATE("L8LT",LEFT(AS77,2)),[1]FINISH!$Q$6:$W$1476,7,FALSE)</f>
        <v>200</v>
      </c>
      <c r="AW77" s="374">
        <f>VLOOKUP(CONCATENATE("L8LS",LEFT(AS77,2)),[1]FINISH!$Q$6:$W$1476,7,FALSE)</f>
        <v>200</v>
      </c>
      <c r="BA77" s="99"/>
      <c r="BO77" s="305">
        <f t="shared" si="110"/>
        <v>0</v>
      </c>
      <c r="BP77" s="305">
        <f t="shared" si="115"/>
        <v>0</v>
      </c>
      <c r="BQ77" s="305">
        <f t="shared" si="111"/>
        <v>0</v>
      </c>
      <c r="BR77" s="305">
        <f t="shared" si="114"/>
        <v>0</v>
      </c>
      <c r="BS77" s="305"/>
      <c r="CE77" s="113" t="s">
        <v>2071</v>
      </c>
      <c r="CF77" s="113"/>
      <c r="CK77" s="90"/>
      <c r="CL77" s="91"/>
      <c r="CS77" s="39"/>
      <c r="CY77" s="35" t="s">
        <v>2087</v>
      </c>
      <c r="CZ77" s="35">
        <f>BF4</f>
        <v>0</v>
      </c>
      <c r="DA77" s="35" t="s">
        <v>495</v>
      </c>
      <c r="DO77" s="311" t="s">
        <v>15663</v>
      </c>
      <c r="DQ77" s="35" t="s">
        <v>790</v>
      </c>
      <c r="DR77" s="332">
        <v>0</v>
      </c>
    </row>
    <row r="78" spans="1:122" x14ac:dyDescent="0.3">
      <c r="A78" s="103"/>
      <c r="B78" s="103"/>
      <c r="C78" s="103"/>
      <c r="D78" s="147"/>
      <c r="F78" s="66"/>
      <c r="G78" s="284" t="s">
        <v>2094</v>
      </c>
      <c r="H78" s="165"/>
      <c r="I78" s="165"/>
      <c r="J78" s="165"/>
      <c r="K78" s="183"/>
      <c r="L78" s="183"/>
      <c r="AF78" s="35" t="s">
        <v>171</v>
      </c>
      <c r="AG78" s="130" t="str">
        <f>CONCATENATE(AG35,AG36,AG37,AG38,AG39,AG40,AG41,AG42,AG43,AG44,AG45,AG46,AG47,AG48,AG49,AG50,AG51,AG52,AG53,AG54,AG55,AG56,AG57,AG58,AG59,AG60)</f>
        <v/>
      </c>
      <c r="AR78" s="13">
        <f t="shared" si="109"/>
        <v>0</v>
      </c>
      <c r="AS78" s="302" t="str">
        <f t="shared" si="80"/>
        <v>Z1  Macassar Ebony FF</v>
      </c>
      <c r="AT78" s="374">
        <f>VLOOKUP(CONCATENATE("L8LB",LEFT(AS78,2)),[1]FINISH!$Q$6:$W$1476,7,FALSE)</f>
        <v>200</v>
      </c>
      <c r="AU78" s="374">
        <f>VLOOKUP(CONCATENATE("L8LF",LEFT(AS78,2)),[1]FINISH!$Q$6:$W$1476,7,FALSE)</f>
        <v>200</v>
      </c>
      <c r="AV78" s="374">
        <f>VLOOKUP(CONCATENATE("L8LT",LEFT(AS78,2)),[1]FINISH!$Q$6:$W$1476,7,FALSE)</f>
        <v>200</v>
      </c>
      <c r="AW78" s="374">
        <f>VLOOKUP(CONCATENATE("L8LS",LEFT(AS78,2)),[1]FINISH!$Q$6:$W$1476,7,FALSE)</f>
        <v>200</v>
      </c>
      <c r="AZ78" s="157" t="s">
        <v>107</v>
      </c>
      <c r="BA78" s="303">
        <f t="shared" ref="BA78:BA94" si="116">AY79*DR63</f>
        <v>0</v>
      </c>
      <c r="BO78" s="305">
        <f t="shared" si="110"/>
        <v>0</v>
      </c>
      <c r="BP78" s="305">
        <f t="shared" si="115"/>
        <v>0</v>
      </c>
      <c r="BQ78" s="305">
        <f t="shared" si="111"/>
        <v>0</v>
      </c>
      <c r="BR78" s="305">
        <f t="shared" si="114"/>
        <v>0</v>
      </c>
      <c r="BS78" s="305"/>
      <c r="CE78" s="35">
        <f>BJ26+BJ27</f>
        <v>0</v>
      </c>
      <c r="CF78" s="35" t="s">
        <v>2075</v>
      </c>
      <c r="CK78" s="90"/>
      <c r="CL78" s="223"/>
      <c r="CS78" s="39"/>
      <c r="DO78" s="311" t="s">
        <v>15664</v>
      </c>
      <c r="DQ78" s="35" t="s">
        <v>15648</v>
      </c>
      <c r="DR78" s="332">
        <v>0</v>
      </c>
    </row>
    <row r="79" spans="1:122" x14ac:dyDescent="0.3">
      <c r="A79" s="103"/>
      <c r="B79" s="103"/>
      <c r="C79" s="103"/>
      <c r="D79" s="147"/>
      <c r="F79" s="66"/>
      <c r="G79" s="284" t="s">
        <v>2095</v>
      </c>
      <c r="H79" s="165"/>
      <c r="I79" s="165"/>
      <c r="J79" s="165"/>
      <c r="K79" s="183"/>
      <c r="L79" s="183"/>
      <c r="AF79" s="35" t="s">
        <v>370</v>
      </c>
      <c r="AG79" s="130" t="str">
        <f>CONCATENATE(AG61,AG62,AG63,AG64,AG65,AG66,AG67,AG68,AG69)</f>
        <v/>
      </c>
      <c r="AR79" s="13">
        <f t="shared" si="109"/>
        <v>0</v>
      </c>
      <c r="AS79" s="302" t="str">
        <f t="shared" si="80"/>
        <v>Z2  Makore' Gloss FF</v>
      </c>
      <c r="AT79" s="374">
        <f>VLOOKUP(CONCATENATE("L8LB",LEFT(AS79,2)),[1]FINISH!$Q$6:$W$1476,7,FALSE)</f>
        <v>200</v>
      </c>
      <c r="AU79" s="374">
        <f>VLOOKUP(CONCATENATE("L8LF",LEFT(AS79,2)),[1]FINISH!$Q$6:$W$1476,7,FALSE)</f>
        <v>200</v>
      </c>
      <c r="AV79" s="374">
        <f>VLOOKUP(CONCATENATE("L8LT",LEFT(AS79,2)),[1]FINISH!$Q$6:$W$1476,7,FALSE)</f>
        <v>200</v>
      </c>
      <c r="AW79" s="374">
        <f>VLOOKUP(CONCATENATE("L8LS",LEFT(AS79,2)),[1]FINISH!$Q$6:$W$1476,7,FALSE)</f>
        <v>200</v>
      </c>
      <c r="AY79" s="13">
        <f t="shared" ref="AY79:AY94" si="117">IF(J4="",0,1)</f>
        <v>0</v>
      </c>
      <c r="AZ79" s="103" t="s">
        <v>731</v>
      </c>
      <c r="BA79" s="303">
        <f t="shared" si="116"/>
        <v>0</v>
      </c>
      <c r="BO79" s="305">
        <f t="shared" si="110"/>
        <v>0</v>
      </c>
      <c r="BP79" s="305">
        <f t="shared" si="115"/>
        <v>0</v>
      </c>
      <c r="BQ79" s="305">
        <f t="shared" si="111"/>
        <v>0</v>
      </c>
      <c r="BR79" s="305">
        <f t="shared" si="114"/>
        <v>0</v>
      </c>
      <c r="BS79" s="305"/>
      <c r="CE79" s="35">
        <f>BJ39</f>
        <v>0</v>
      </c>
      <c r="CF79" s="35" t="s">
        <v>2074</v>
      </c>
      <c r="CK79" s="90"/>
      <c r="CL79" s="223"/>
      <c r="CS79" s="39"/>
      <c r="DR79" s="202"/>
    </row>
    <row r="80" spans="1:122" x14ac:dyDescent="0.3">
      <c r="A80" s="103"/>
      <c r="B80" s="103"/>
      <c r="C80" s="103"/>
      <c r="D80" s="147"/>
      <c r="F80" s="66"/>
      <c r="G80" s="284" t="s">
        <v>2096</v>
      </c>
      <c r="H80" s="165"/>
      <c r="I80" s="165"/>
      <c r="J80" s="165"/>
      <c r="K80" s="183"/>
      <c r="L80" s="183"/>
      <c r="AR80" s="13">
        <f t="shared" si="109"/>
        <v>0</v>
      </c>
      <c r="AS80" s="302" t="str">
        <f t="shared" si="80"/>
        <v>Z3  Teak Gloss FF</v>
      </c>
      <c r="AT80" s="374">
        <f>VLOOKUP(CONCATENATE("L8LB",LEFT(AS80,2)),[1]FINISH!$Q$6:$W$1476,7,FALSE)</f>
        <v>200</v>
      </c>
      <c r="AU80" s="374">
        <f>VLOOKUP(CONCATENATE("L8LF",LEFT(AS80,2)),[1]FINISH!$Q$6:$W$1476,7,FALSE)</f>
        <v>200</v>
      </c>
      <c r="AV80" s="374">
        <f>VLOOKUP(CONCATENATE("L8LT",LEFT(AS80,2)),[1]FINISH!$Q$6:$W$1476,7,FALSE)</f>
        <v>200</v>
      </c>
      <c r="AW80" s="374">
        <f>VLOOKUP(CONCATENATE("L8LS",LEFT(AS80,2)),[1]FINISH!$Q$6:$W$1476,7,FALSE)</f>
        <v>200</v>
      </c>
      <c r="AY80" s="13">
        <f t="shared" si="117"/>
        <v>0</v>
      </c>
      <c r="AZ80" s="103" t="s">
        <v>732</v>
      </c>
      <c r="BA80" s="303">
        <f t="shared" si="116"/>
        <v>0</v>
      </c>
      <c r="BO80" s="305">
        <f t="shared" si="110"/>
        <v>0</v>
      </c>
      <c r="BP80" s="305">
        <f t="shared" si="115"/>
        <v>0</v>
      </c>
      <c r="BQ80" s="305">
        <f t="shared" si="111"/>
        <v>0</v>
      </c>
      <c r="BR80" s="305">
        <f t="shared" si="114"/>
        <v>0</v>
      </c>
      <c r="BS80" s="305"/>
      <c r="CE80" s="35">
        <f>SUM(CE78:CE79)</f>
        <v>0</v>
      </c>
      <c r="CF80" s="103" t="s">
        <v>378</v>
      </c>
      <c r="CK80" s="94"/>
      <c r="CL80" s="95"/>
      <c r="CS80" s="39"/>
      <c r="DR80" s="394"/>
    </row>
    <row r="81" spans="3:122" x14ac:dyDescent="0.3">
      <c r="C81" s="395" t="s">
        <v>15685</v>
      </c>
      <c r="F81" s="66"/>
      <c r="G81" s="286" t="s">
        <v>801</v>
      </c>
      <c r="H81" s="165"/>
      <c r="I81" s="165"/>
      <c r="J81" s="165"/>
      <c r="K81" s="183"/>
      <c r="L81" s="183"/>
      <c r="AR81" s="13">
        <f t="shared" si="109"/>
        <v>0</v>
      </c>
      <c r="AS81" s="302" t="str">
        <f t="shared" si="80"/>
        <v>Unused</v>
      </c>
      <c r="AT81" s="374"/>
      <c r="AU81" s="374"/>
      <c r="AV81" s="374"/>
      <c r="AW81" s="374"/>
      <c r="AY81" s="13">
        <f t="shared" si="117"/>
        <v>0</v>
      </c>
      <c r="AZ81" s="103" t="s">
        <v>733</v>
      </c>
      <c r="BA81" s="303">
        <f t="shared" si="116"/>
        <v>0</v>
      </c>
      <c r="BO81" s="305">
        <f t="shared" si="110"/>
        <v>0</v>
      </c>
      <c r="BP81" s="305">
        <f t="shared" si="115"/>
        <v>0</v>
      </c>
      <c r="BQ81" s="305">
        <f t="shared" si="111"/>
        <v>0</v>
      </c>
      <c r="BR81" s="305">
        <f t="shared" si="114"/>
        <v>0</v>
      </c>
      <c r="BS81" s="305"/>
      <c r="CE81" s="35">
        <f>IF(OR(CE56&gt;1,CE62&gt;1,CE68&gt;1,CE72&gt;1,CE76&gt;1,CE80&gt;1)=TRUE,1,0)</f>
        <v>0</v>
      </c>
      <c r="CF81" s="103" t="s">
        <v>387</v>
      </c>
      <c r="CS81" s="39"/>
      <c r="DR81" s="202"/>
    </row>
    <row r="82" spans="3:122" x14ac:dyDescent="0.3">
      <c r="F82" s="66"/>
      <c r="G82" s="284" t="s">
        <v>887</v>
      </c>
      <c r="H82" s="165"/>
      <c r="I82" s="184"/>
      <c r="J82" s="165"/>
      <c r="K82" s="183"/>
      <c r="L82" s="183"/>
      <c r="AI82" s="35">
        <f>IF(SUM(AI3:AI81)&gt;0,1,0)</f>
        <v>0</v>
      </c>
      <c r="AJ82" s="35" t="s">
        <v>14772</v>
      </c>
      <c r="AR82" s="13">
        <f t="shared" si="109"/>
        <v>0</v>
      </c>
      <c r="AS82" s="302" t="str">
        <f t="shared" si="80"/>
        <v>ST  Satinwood</v>
      </c>
      <c r="AT82" s="374"/>
      <c r="AU82" s="374"/>
      <c r="AV82" s="374"/>
      <c r="AW82" s="374">
        <f>VLOOKUP(CONCATENATE("L8LS",LEFT(AS82,2)),[1]FINISH!$Q$6:$W$1476,7,FALSE)</f>
        <v>200</v>
      </c>
      <c r="AY82" s="13">
        <f t="shared" si="117"/>
        <v>0</v>
      </c>
      <c r="AZ82" s="18" t="s">
        <v>730</v>
      </c>
      <c r="BA82" s="303">
        <f t="shared" si="116"/>
        <v>0</v>
      </c>
      <c r="BO82" s="305">
        <f t="shared" si="110"/>
        <v>0</v>
      </c>
      <c r="BP82" s="305">
        <f t="shared" si="115"/>
        <v>0</v>
      </c>
      <c r="BQ82" s="305">
        <f t="shared" si="111"/>
        <v>0</v>
      </c>
      <c r="BR82" s="305">
        <f t="shared" si="114"/>
        <v>0</v>
      </c>
      <c r="BS82" s="305"/>
      <c r="CE82" s="104">
        <f>+CE46</f>
        <v>0</v>
      </c>
      <c r="CF82" s="104"/>
      <c r="CG82" s="128"/>
      <c r="CH82" s="128">
        <f>+CH60</f>
        <v>0</v>
      </c>
      <c r="CI82" s="104"/>
      <c r="CJ82" s="104"/>
      <c r="CK82" s="104">
        <f>+CK10</f>
        <v>0</v>
      </c>
      <c r="CL82" s="104"/>
      <c r="CM82" s="104"/>
      <c r="CN82" s="104">
        <f>IF(OR(CN13&gt;0,CN21&gt;0,CN29&gt;0,CN36&gt;0,CN48&gt;0,CN55&gt;0,CN65&gt;0, CN75&gt;0),1,0)</f>
        <v>0</v>
      </c>
      <c r="CO82" s="104"/>
      <c r="CP82" s="104"/>
      <c r="CQ82" s="104">
        <f>+CQ69+CQ16</f>
        <v>0</v>
      </c>
      <c r="CR82" s="104"/>
      <c r="CS82" s="128"/>
      <c r="CT82" s="104">
        <f>+CT41+CT27+CT12</f>
        <v>0</v>
      </c>
      <c r="CU82" s="104"/>
      <c r="CV82" s="104"/>
      <c r="CW82" s="104">
        <f>IF(CW16+CW42+CW46+CW51+CW65&gt;0,1,0)</f>
        <v>0</v>
      </c>
      <c r="CX82" s="104"/>
      <c r="CY82" s="35">
        <f>SUM(CE82:CX82)</f>
        <v>0</v>
      </c>
      <c r="DR82" s="202"/>
    </row>
    <row r="83" spans="3:122" x14ac:dyDescent="0.3">
      <c r="G83" s="304"/>
      <c r="H83" s="165"/>
      <c r="I83" s="184"/>
      <c r="J83" s="165"/>
      <c r="K83" s="183"/>
      <c r="L83" s="183"/>
      <c r="AR83" s="13">
        <f t="shared" si="109"/>
        <v>0</v>
      </c>
      <c r="AS83" s="302">
        <f t="shared" si="80"/>
        <v>0</v>
      </c>
      <c r="AT83" s="374"/>
      <c r="AU83" s="374"/>
      <c r="AV83" s="374"/>
      <c r="AW83" s="374"/>
      <c r="AY83" s="13">
        <f t="shared" si="117"/>
        <v>0</v>
      </c>
      <c r="AZ83" s="103" t="s">
        <v>186</v>
      </c>
      <c r="BA83" s="303">
        <f t="shared" si="116"/>
        <v>0</v>
      </c>
      <c r="BO83" s="305">
        <f t="shared" si="110"/>
        <v>0</v>
      </c>
      <c r="BP83" s="305">
        <f t="shared" si="115"/>
        <v>0</v>
      </c>
      <c r="BQ83" s="305">
        <f t="shared" si="111"/>
        <v>0</v>
      </c>
      <c r="BR83" s="305">
        <f t="shared" si="114"/>
        <v>0</v>
      </c>
      <c r="BS83" s="305"/>
      <c r="CE83" s="35" t="s">
        <v>587</v>
      </c>
      <c r="CH83" s="35" t="s">
        <v>587</v>
      </c>
      <c r="CK83" s="35" t="s">
        <v>587</v>
      </c>
      <c r="CN83" s="35" t="s">
        <v>587</v>
      </c>
      <c r="CQ83" s="35" t="s">
        <v>587</v>
      </c>
      <c r="CS83" s="39"/>
      <c r="CT83" s="35" t="s">
        <v>587</v>
      </c>
      <c r="CW83" s="35" t="s">
        <v>587</v>
      </c>
      <c r="CY83" s="35" t="s">
        <v>588</v>
      </c>
      <c r="DR83" s="202"/>
    </row>
    <row r="84" spans="3:122" x14ac:dyDescent="0.3">
      <c r="G84" s="304"/>
      <c r="H84" s="165"/>
      <c r="I84" s="165"/>
      <c r="J84" s="165"/>
      <c r="K84" s="183"/>
      <c r="L84" s="183"/>
      <c r="AS84" s="329"/>
      <c r="AT84" s="303"/>
      <c r="AU84" s="303"/>
      <c r="AV84" s="303"/>
      <c r="AW84" s="374"/>
      <c r="AY84" s="13">
        <f t="shared" si="117"/>
        <v>0</v>
      </c>
      <c r="AZ84" s="103" t="s">
        <v>187</v>
      </c>
      <c r="BA84" s="303">
        <f t="shared" si="116"/>
        <v>0</v>
      </c>
      <c r="BO84" s="305">
        <f t="shared" si="110"/>
        <v>0</v>
      </c>
      <c r="BP84" s="305">
        <f t="shared" si="115"/>
        <v>0</v>
      </c>
      <c r="BQ84" s="305">
        <f t="shared" si="111"/>
        <v>0</v>
      </c>
      <c r="BR84" s="305">
        <f t="shared" si="114"/>
        <v>0</v>
      </c>
      <c r="BS84" s="305"/>
      <c r="CK84" s="88"/>
      <c r="CL84" s="89"/>
      <c r="CS84" s="39"/>
      <c r="DR84" s="202"/>
    </row>
    <row r="85" spans="3:122" x14ac:dyDescent="0.3">
      <c r="H85" s="165"/>
      <c r="I85" s="165"/>
      <c r="J85" s="165"/>
      <c r="K85" s="183"/>
      <c r="L85" s="183"/>
      <c r="AF85" s="130"/>
      <c r="AH85" s="130"/>
      <c r="AI85" s="130"/>
      <c r="AJ85" s="130"/>
      <c r="AK85" s="130"/>
      <c r="AS85" s="329"/>
      <c r="AT85" s="303"/>
      <c r="AU85" s="303"/>
      <c r="AV85" s="303"/>
      <c r="AW85" s="374"/>
      <c r="AY85" s="13">
        <f t="shared" si="117"/>
        <v>0</v>
      </c>
      <c r="AZ85" s="103" t="s">
        <v>109</v>
      </c>
      <c r="BA85" s="303">
        <f t="shared" si="116"/>
        <v>0</v>
      </c>
      <c r="BO85" s="305">
        <f t="shared" si="110"/>
        <v>0</v>
      </c>
      <c r="BP85" s="305">
        <f t="shared" si="115"/>
        <v>0</v>
      </c>
      <c r="BQ85" s="305">
        <f t="shared" si="111"/>
        <v>0</v>
      </c>
      <c r="BR85" s="305">
        <f t="shared" si="114"/>
        <v>0</v>
      </c>
      <c r="BS85" s="305"/>
      <c r="CE85" s="35" t="s">
        <v>15633</v>
      </c>
      <c r="CK85" s="90"/>
      <c r="CL85" s="225"/>
      <c r="CS85" s="39"/>
      <c r="DR85" s="202"/>
    </row>
    <row r="86" spans="3:122" ht="15.6" x14ac:dyDescent="0.3">
      <c r="G86" s="165"/>
      <c r="H86" s="183"/>
      <c r="J86" s="165"/>
      <c r="K86" s="183"/>
      <c r="L86" s="183"/>
      <c r="AF86" s="130"/>
      <c r="AH86" s="130"/>
      <c r="AI86" s="130"/>
      <c r="AJ86" s="130"/>
      <c r="AK86" s="130"/>
      <c r="AQ86" s="39"/>
      <c r="AS86" s="329"/>
      <c r="AW86" s="303"/>
      <c r="AY86" s="13">
        <f t="shared" si="117"/>
        <v>0</v>
      </c>
      <c r="AZ86" s="103" t="s">
        <v>110</v>
      </c>
      <c r="BA86" s="303">
        <f t="shared" si="116"/>
        <v>0</v>
      </c>
      <c r="BO86" s="305">
        <f t="shared" si="110"/>
        <v>0</v>
      </c>
      <c r="BP86" s="305">
        <f t="shared" si="115"/>
        <v>0</v>
      </c>
      <c r="BQ86" s="305">
        <f t="shared" si="111"/>
        <v>0</v>
      </c>
      <c r="BR86" s="305">
        <f t="shared" si="114"/>
        <v>0</v>
      </c>
      <c r="BS86" s="305"/>
      <c r="CE86" s="35" t="s">
        <v>15630</v>
      </c>
      <c r="CK86" s="228"/>
      <c r="CL86" s="91"/>
      <c r="CN86" s="306" t="s">
        <v>779</v>
      </c>
      <c r="CO86" s="89"/>
      <c r="CS86" s="39"/>
      <c r="DP86" s="202"/>
    </row>
    <row r="87" spans="3:122" x14ac:dyDescent="0.3">
      <c r="G87" s="165"/>
      <c r="H87" s="183"/>
      <c r="J87" s="165"/>
      <c r="K87" s="183"/>
      <c r="L87" s="183"/>
      <c r="AF87" s="130"/>
      <c r="AH87" s="130"/>
      <c r="AI87" s="130"/>
      <c r="AJ87" s="130"/>
      <c r="AK87" s="130"/>
      <c r="AQ87" s="408"/>
      <c r="AS87" s="329"/>
      <c r="AY87" s="13">
        <f t="shared" si="117"/>
        <v>0</v>
      </c>
      <c r="AZ87" s="35" t="s">
        <v>629</v>
      </c>
      <c r="BA87" s="303">
        <f t="shared" si="116"/>
        <v>0</v>
      </c>
      <c r="BO87" s="305">
        <f t="shared" si="110"/>
        <v>0</v>
      </c>
      <c r="BP87" s="305">
        <f t="shared" si="115"/>
        <v>0</v>
      </c>
      <c r="BQ87" s="305">
        <f t="shared" si="111"/>
        <v>0</v>
      </c>
      <c r="BR87" s="305">
        <f t="shared" si="114"/>
        <v>0</v>
      </c>
      <c r="BS87" s="305"/>
      <c r="CE87" s="35" t="s">
        <v>15631</v>
      </c>
      <c r="CK87" s="90"/>
      <c r="CL87" s="227"/>
      <c r="CN87" s="90">
        <f>+BE7</f>
        <v>0</v>
      </c>
      <c r="CO87" s="91" t="s">
        <v>780</v>
      </c>
      <c r="CS87" s="39"/>
      <c r="DP87" s="202"/>
    </row>
    <row r="88" spans="3:122" x14ac:dyDescent="0.3">
      <c r="G88" s="165"/>
      <c r="J88" s="183"/>
      <c r="K88" s="183"/>
      <c r="L88" s="183"/>
      <c r="AF88" s="130"/>
      <c r="AH88" s="130"/>
      <c r="AI88" s="130"/>
      <c r="AJ88" s="130"/>
      <c r="AK88" s="130"/>
      <c r="AQ88" s="408"/>
      <c r="AS88" s="329"/>
      <c r="AY88" s="13">
        <f t="shared" si="117"/>
        <v>0</v>
      </c>
      <c r="AZ88" s="35" t="s">
        <v>734</v>
      </c>
      <c r="BA88" s="303">
        <f t="shared" si="116"/>
        <v>0</v>
      </c>
      <c r="BO88" s="305">
        <f t="shared" si="110"/>
        <v>0</v>
      </c>
      <c r="BP88" s="305">
        <f t="shared" si="115"/>
        <v>0</v>
      </c>
      <c r="BQ88" s="305">
        <f t="shared" si="111"/>
        <v>0</v>
      </c>
      <c r="BR88" s="305">
        <f t="shared" si="114"/>
        <v>0</v>
      </c>
      <c r="BS88" s="305"/>
      <c r="CE88" s="35" t="s">
        <v>15632</v>
      </c>
      <c r="CK88" s="90"/>
      <c r="CL88" s="227"/>
      <c r="CN88" s="90">
        <f>+CN87*BF16</f>
        <v>0</v>
      </c>
      <c r="CO88" s="91" t="s">
        <v>781</v>
      </c>
      <c r="CS88" s="39"/>
      <c r="DP88" s="202"/>
    </row>
    <row r="89" spans="3:122" x14ac:dyDescent="0.3">
      <c r="J89" s="183"/>
      <c r="K89" s="183"/>
      <c r="L89" s="183"/>
      <c r="AF89" s="130"/>
      <c r="AH89" s="130"/>
      <c r="AI89" s="130"/>
      <c r="AJ89" s="130"/>
      <c r="AK89" s="130"/>
      <c r="AQ89" s="408"/>
      <c r="AS89" s="329"/>
      <c r="AY89" s="13">
        <f t="shared" si="117"/>
        <v>0</v>
      </c>
      <c r="AZ89" s="35" t="s">
        <v>108</v>
      </c>
      <c r="BA89" s="303">
        <f t="shared" si="116"/>
        <v>0</v>
      </c>
      <c r="BO89" s="305">
        <f t="shared" si="110"/>
        <v>0</v>
      </c>
      <c r="BP89" s="305">
        <f t="shared" si="115"/>
        <v>0</v>
      </c>
      <c r="BQ89" s="305">
        <f t="shared" si="111"/>
        <v>0</v>
      </c>
      <c r="BR89" s="305">
        <f t="shared" si="114"/>
        <v>0</v>
      </c>
      <c r="BS89" s="305"/>
      <c r="CK89" s="90"/>
      <c r="CL89" s="227"/>
      <c r="CN89" s="94"/>
      <c r="CO89" s="95"/>
      <c r="CS89" s="39"/>
      <c r="DP89" s="202"/>
    </row>
    <row r="90" spans="3:122" x14ac:dyDescent="0.3">
      <c r="AF90" s="130"/>
      <c r="AH90" s="130"/>
      <c r="AI90" s="130"/>
      <c r="AJ90" s="130"/>
      <c r="AK90" s="130"/>
      <c r="AQ90" s="408"/>
      <c r="AS90" s="329"/>
      <c r="AY90" s="13">
        <f t="shared" si="117"/>
        <v>0</v>
      </c>
      <c r="AZ90" s="35" t="s">
        <v>111</v>
      </c>
      <c r="BA90" s="303">
        <f t="shared" si="116"/>
        <v>0</v>
      </c>
      <c r="BO90" s="305">
        <f t="shared" si="110"/>
        <v>0</v>
      </c>
      <c r="BP90" s="305">
        <f t="shared" si="115"/>
        <v>0</v>
      </c>
      <c r="BQ90" s="305">
        <f t="shared" si="111"/>
        <v>0</v>
      </c>
      <c r="BR90" s="305">
        <f t="shared" si="114"/>
        <v>0</v>
      </c>
      <c r="BS90" s="305"/>
      <c r="CK90" s="90"/>
      <c r="CL90" s="227"/>
      <c r="CS90" s="39"/>
      <c r="DP90" s="202"/>
    </row>
    <row r="91" spans="3:122" x14ac:dyDescent="0.3">
      <c r="AF91" s="130"/>
      <c r="AH91" s="130"/>
      <c r="AI91" s="130"/>
      <c r="AJ91" s="130"/>
      <c r="AK91" s="130"/>
      <c r="AQ91" s="408"/>
      <c r="AS91" s="329"/>
      <c r="AY91" s="13">
        <f t="shared" si="117"/>
        <v>0</v>
      </c>
      <c r="AZ91" s="35" t="s">
        <v>112</v>
      </c>
      <c r="BA91" s="303">
        <f t="shared" si="116"/>
        <v>0</v>
      </c>
      <c r="BO91" s="305">
        <f t="shared" si="110"/>
        <v>0</v>
      </c>
      <c r="BP91" s="305">
        <f t="shared" si="115"/>
        <v>0</v>
      </c>
      <c r="BQ91" s="305">
        <f t="shared" si="111"/>
        <v>0</v>
      </c>
      <c r="BR91" s="305">
        <f t="shared" si="114"/>
        <v>0</v>
      </c>
      <c r="BS91" s="305"/>
      <c r="CK91" s="90"/>
      <c r="CL91" s="227"/>
      <c r="CS91" s="39"/>
      <c r="DP91" s="202"/>
    </row>
    <row r="92" spans="3:122" x14ac:dyDescent="0.3">
      <c r="AF92" s="130"/>
      <c r="AH92" s="130"/>
      <c r="AI92" s="130"/>
      <c r="AJ92" s="130"/>
      <c r="AK92" s="130"/>
      <c r="AQ92" s="408"/>
      <c r="AS92" s="329"/>
      <c r="AY92" s="13">
        <f t="shared" si="117"/>
        <v>0</v>
      </c>
      <c r="AZ92" s="164" t="s">
        <v>791</v>
      </c>
      <c r="BA92" s="303">
        <f t="shared" si="116"/>
        <v>0</v>
      </c>
      <c r="BO92" s="305">
        <f t="shared" si="110"/>
        <v>0</v>
      </c>
      <c r="BP92" s="305">
        <f t="shared" si="115"/>
        <v>0</v>
      </c>
      <c r="BQ92" s="305">
        <f t="shared" si="111"/>
        <v>0</v>
      </c>
      <c r="BR92" s="305">
        <f t="shared" si="114"/>
        <v>0</v>
      </c>
      <c r="BS92" s="305"/>
      <c r="CK92" s="90"/>
      <c r="CL92" s="227"/>
      <c r="CS92" s="39"/>
      <c r="DP92" s="202"/>
    </row>
    <row r="93" spans="3:122" x14ac:dyDescent="0.3">
      <c r="AF93" s="130"/>
      <c r="AH93" s="130"/>
      <c r="AI93" s="130"/>
      <c r="AJ93" s="130"/>
      <c r="AK93" s="130"/>
      <c r="AQ93" s="408"/>
      <c r="AY93" s="13">
        <f t="shared" si="117"/>
        <v>0</v>
      </c>
      <c r="AZ93" s="164" t="s">
        <v>792</v>
      </c>
      <c r="BA93" s="303">
        <f t="shared" si="116"/>
        <v>0</v>
      </c>
      <c r="BO93" s="305">
        <f t="shared" si="110"/>
        <v>0</v>
      </c>
      <c r="BP93" s="305">
        <f t="shared" si="115"/>
        <v>0</v>
      </c>
      <c r="BQ93" s="305">
        <f t="shared" si="111"/>
        <v>0</v>
      </c>
      <c r="BR93" s="305">
        <f t="shared" si="114"/>
        <v>0</v>
      </c>
      <c r="BS93" s="305"/>
      <c r="CK93" s="90"/>
      <c r="CL93" s="227"/>
      <c r="CS93" s="39"/>
      <c r="DP93" s="202"/>
    </row>
    <row r="94" spans="3:122" x14ac:dyDescent="0.3">
      <c r="AF94" s="130"/>
      <c r="AH94" s="130"/>
      <c r="AI94" s="130"/>
      <c r="AJ94" s="130"/>
      <c r="AK94" s="130"/>
      <c r="AQ94" s="408"/>
      <c r="AY94" s="13">
        <f t="shared" si="117"/>
        <v>0</v>
      </c>
      <c r="AZ94" s="35" t="s">
        <v>891</v>
      </c>
      <c r="BA94" s="303">
        <f t="shared" si="116"/>
        <v>0</v>
      </c>
      <c r="BO94" s="305">
        <f t="shared" si="110"/>
        <v>0</v>
      </c>
      <c r="BP94" s="305">
        <f t="shared" si="115"/>
        <v>0</v>
      </c>
      <c r="BQ94" s="305">
        <f t="shared" si="111"/>
        <v>0</v>
      </c>
      <c r="BR94" s="305">
        <f t="shared" si="114"/>
        <v>0</v>
      </c>
      <c r="BS94" s="305"/>
      <c r="CK94" s="90"/>
      <c r="CL94" s="227"/>
      <c r="CS94" s="39"/>
      <c r="DP94" s="202"/>
    </row>
    <row r="95" spans="3:122" x14ac:dyDescent="0.3">
      <c r="C95" s="147"/>
      <c r="AF95" s="130"/>
      <c r="AH95" s="130"/>
      <c r="AI95" s="130"/>
      <c r="AJ95" s="130"/>
      <c r="AK95" s="130"/>
      <c r="AQ95" s="408"/>
      <c r="AY95" s="17">
        <f>SUM(AY79:AY94)</f>
        <v>0</v>
      </c>
      <c r="AZ95" s="18" t="s">
        <v>175</v>
      </c>
      <c r="BA95" s="202">
        <f>SUM(BA78:BA94)</f>
        <v>0</v>
      </c>
      <c r="BO95" s="305">
        <f t="shared" si="110"/>
        <v>0</v>
      </c>
      <c r="BP95" s="305">
        <f t="shared" si="115"/>
        <v>0</v>
      </c>
      <c r="BQ95" s="305">
        <f t="shared" si="111"/>
        <v>0</v>
      </c>
      <c r="BR95" s="305">
        <f t="shared" si="114"/>
        <v>0</v>
      </c>
      <c r="BS95" s="305"/>
      <c r="CK95" s="90"/>
      <c r="CL95" s="227"/>
      <c r="CS95" s="39"/>
      <c r="DP95" s="202"/>
    </row>
    <row r="96" spans="3:122" x14ac:dyDescent="0.3">
      <c r="C96" s="99"/>
      <c r="AF96" s="130"/>
      <c r="AH96" s="130"/>
      <c r="AI96" s="130"/>
      <c r="AJ96" s="130"/>
      <c r="AK96" s="130"/>
      <c r="AQ96" s="408"/>
      <c r="AZ96" s="203" t="s">
        <v>197</v>
      </c>
      <c r="BO96" s="305">
        <f t="shared" si="110"/>
        <v>0</v>
      </c>
      <c r="BP96" s="305">
        <f t="shared" si="115"/>
        <v>0</v>
      </c>
      <c r="BQ96" s="305">
        <f t="shared" si="111"/>
        <v>0</v>
      </c>
      <c r="BR96" s="305">
        <f t="shared" si="114"/>
        <v>0</v>
      </c>
      <c r="BS96" s="305"/>
      <c r="CK96" s="90"/>
      <c r="CL96" s="227"/>
      <c r="CS96" s="39"/>
      <c r="DP96" s="202"/>
    </row>
    <row r="97" spans="3:120" x14ac:dyDescent="0.3">
      <c r="C97" s="99"/>
      <c r="AQ97" s="408"/>
      <c r="BO97" s="305">
        <f t="shared" si="110"/>
        <v>0</v>
      </c>
      <c r="BP97" s="305">
        <f t="shared" si="115"/>
        <v>0</v>
      </c>
      <c r="BQ97" s="305">
        <f t="shared" si="111"/>
        <v>0</v>
      </c>
      <c r="BR97" s="305">
        <f t="shared" si="114"/>
        <v>0</v>
      </c>
      <c r="BS97" s="305"/>
      <c r="CK97" s="90"/>
      <c r="CL97" s="227"/>
      <c r="CS97" s="39"/>
      <c r="DP97" s="202"/>
    </row>
    <row r="98" spans="3:120" x14ac:dyDescent="0.3">
      <c r="C98" s="147"/>
      <c r="AQ98" s="408"/>
      <c r="BO98" s="305">
        <f t="shared" si="110"/>
        <v>0</v>
      </c>
      <c r="BP98" s="305">
        <f t="shared" si="115"/>
        <v>0</v>
      </c>
      <c r="BQ98" s="305">
        <f t="shared" si="111"/>
        <v>0</v>
      </c>
      <c r="BR98" s="305">
        <f t="shared" si="114"/>
        <v>0</v>
      </c>
      <c r="BS98" s="305"/>
      <c r="CK98" s="90"/>
      <c r="CL98" s="227"/>
      <c r="CS98" s="39"/>
      <c r="DP98" s="202"/>
    </row>
    <row r="99" spans="3:120" x14ac:dyDescent="0.3">
      <c r="C99" s="147"/>
      <c r="AQ99" s="408"/>
      <c r="AZ99" s="35" t="s">
        <v>107</v>
      </c>
      <c r="BO99" s="305">
        <f t="shared" si="110"/>
        <v>0</v>
      </c>
      <c r="BP99" s="305">
        <f t="shared" si="115"/>
        <v>0</v>
      </c>
      <c r="BQ99" s="305">
        <f t="shared" si="111"/>
        <v>0</v>
      </c>
      <c r="BR99" s="305">
        <f t="shared" si="114"/>
        <v>0</v>
      </c>
      <c r="BS99" s="305"/>
      <c r="CK99" s="90"/>
      <c r="CL99" s="396"/>
      <c r="CS99" s="39"/>
      <c r="DP99" s="202"/>
    </row>
    <row r="100" spans="3:120" x14ac:dyDescent="0.3">
      <c r="C100" s="147"/>
      <c r="AQ100" s="408"/>
      <c r="AY100" s="25">
        <f>SUM(AY3:AY51)</f>
        <v>0</v>
      </c>
      <c r="AZ100" s="147" t="s">
        <v>901</v>
      </c>
      <c r="BO100" s="305">
        <f t="shared" si="110"/>
        <v>0</v>
      </c>
      <c r="BP100" s="305">
        <f t="shared" si="115"/>
        <v>0</v>
      </c>
      <c r="BQ100" s="305">
        <f t="shared" si="111"/>
        <v>0</v>
      </c>
      <c r="BR100" s="305">
        <f t="shared" si="114"/>
        <v>0</v>
      </c>
      <c r="BS100" s="305"/>
      <c r="CK100" s="90"/>
      <c r="CL100" s="227"/>
      <c r="CS100" s="39"/>
      <c r="DP100" s="202"/>
    </row>
    <row r="101" spans="3:120" x14ac:dyDescent="0.3">
      <c r="C101" s="147"/>
      <c r="G101" s="99"/>
      <c r="AQ101" s="408"/>
      <c r="BO101" s="292">
        <f>SUM(BO3:BO100)</f>
        <v>0</v>
      </c>
      <c r="BP101" s="292">
        <f>SUM(BP3:BP100)</f>
        <v>0</v>
      </c>
      <c r="BQ101" s="292">
        <f>SUM(BQ3:BQ100)</f>
        <v>0</v>
      </c>
      <c r="BR101" s="292">
        <f>SUM(BR3:BR100)</f>
        <v>0</v>
      </c>
      <c r="BS101" s="292"/>
      <c r="CK101" s="90"/>
      <c r="CL101" s="227"/>
      <c r="CS101" s="39"/>
      <c r="DP101" s="202"/>
    </row>
    <row r="102" spans="3:120" x14ac:dyDescent="0.3">
      <c r="C102" s="99"/>
      <c r="G102" s="99"/>
      <c r="AQ102" s="408"/>
      <c r="CK102" s="90"/>
      <c r="CL102" s="227"/>
      <c r="CS102" s="39"/>
      <c r="DP102" s="202"/>
    </row>
    <row r="103" spans="3:120" x14ac:dyDescent="0.3">
      <c r="C103" s="208"/>
      <c r="G103" s="99"/>
      <c r="AQ103" s="408"/>
      <c r="CK103" s="90"/>
      <c r="CL103" s="227"/>
      <c r="CS103" s="39"/>
      <c r="DP103" s="202"/>
    </row>
    <row r="104" spans="3:120" x14ac:dyDescent="0.3">
      <c r="C104" s="208"/>
      <c r="G104" s="99"/>
      <c r="AQ104" s="408"/>
      <c r="CK104" s="90"/>
      <c r="CL104" s="227"/>
      <c r="CS104" s="39"/>
      <c r="DP104" s="202"/>
    </row>
    <row r="105" spans="3:120" x14ac:dyDescent="0.3">
      <c r="C105" s="208"/>
      <c r="G105" s="99"/>
      <c r="AQ105" s="408"/>
      <c r="CK105" s="90"/>
      <c r="CL105" s="227"/>
      <c r="CS105" s="39"/>
      <c r="DP105" s="202"/>
    </row>
    <row r="106" spans="3:120" x14ac:dyDescent="0.3">
      <c r="C106" s="99"/>
      <c r="G106" s="99"/>
      <c r="AQ106" s="408"/>
      <c r="CK106" s="90"/>
      <c r="CL106" s="227"/>
      <c r="CS106" s="39"/>
      <c r="DP106" s="202"/>
    </row>
    <row r="107" spans="3:120" x14ac:dyDescent="0.3">
      <c r="C107" s="99"/>
      <c r="G107" s="99"/>
      <c r="AQ107" s="408"/>
      <c r="CK107" s="90"/>
      <c r="CL107" s="227"/>
      <c r="CS107" s="39"/>
      <c r="DP107" s="202"/>
    </row>
    <row r="108" spans="3:120" x14ac:dyDescent="0.3">
      <c r="C108" s="99"/>
      <c r="G108" s="99"/>
      <c r="AQ108" s="408"/>
      <c r="CK108" s="90"/>
      <c r="CL108" s="227"/>
      <c r="CS108" s="39"/>
      <c r="DP108" s="202"/>
    </row>
    <row r="109" spans="3:120" x14ac:dyDescent="0.3">
      <c r="C109" s="208"/>
      <c r="G109" s="99"/>
      <c r="AQ109" s="408"/>
      <c r="CK109" s="90"/>
      <c r="CL109" s="227"/>
      <c r="CS109" s="39"/>
      <c r="DP109" s="202"/>
    </row>
    <row r="110" spans="3:120" x14ac:dyDescent="0.3">
      <c r="C110" s="208"/>
      <c r="G110" s="99"/>
      <c r="AQ110" s="408"/>
      <c r="CK110" s="90"/>
      <c r="CL110" s="227"/>
      <c r="CS110" s="39"/>
      <c r="DP110" s="202"/>
    </row>
    <row r="111" spans="3:120" x14ac:dyDescent="0.3">
      <c r="C111" s="99"/>
      <c r="G111" s="99"/>
      <c r="AQ111" s="408"/>
      <c r="CK111" s="90"/>
      <c r="CL111" s="227"/>
      <c r="CS111" s="39"/>
      <c r="DP111" s="202"/>
    </row>
    <row r="112" spans="3:120" x14ac:dyDescent="0.3">
      <c r="C112" s="208"/>
      <c r="G112" s="99"/>
      <c r="AQ112" s="408"/>
      <c r="CK112" s="90"/>
      <c r="CL112" s="227"/>
      <c r="CS112" s="39"/>
      <c r="DP112" s="202"/>
    </row>
    <row r="113" spans="3:120" x14ac:dyDescent="0.3">
      <c r="C113" s="208"/>
      <c r="G113" s="99"/>
      <c r="AQ113" s="408"/>
      <c r="CK113" s="90"/>
      <c r="CL113" s="227"/>
      <c r="CS113" s="39"/>
      <c r="DP113" s="202"/>
    </row>
    <row r="114" spans="3:120" x14ac:dyDescent="0.3">
      <c r="C114" s="218"/>
      <c r="G114" s="99"/>
      <c r="AQ114" s="408"/>
      <c r="CK114" s="90"/>
      <c r="CL114" s="227"/>
      <c r="CS114" s="39"/>
      <c r="DP114" s="202"/>
    </row>
    <row r="115" spans="3:120" x14ac:dyDescent="0.3">
      <c r="C115" s="208"/>
      <c r="G115" s="208"/>
      <c r="CK115" s="90"/>
      <c r="CL115" s="227"/>
      <c r="CS115" s="39"/>
      <c r="DP115" s="202"/>
    </row>
    <row r="116" spans="3:120" x14ac:dyDescent="0.3">
      <c r="C116" s="99"/>
      <c r="G116" s="99"/>
      <c r="CK116" s="90"/>
      <c r="CL116" s="227"/>
      <c r="CS116" s="39"/>
      <c r="DP116" s="202"/>
    </row>
    <row r="117" spans="3:120" x14ac:dyDescent="0.3">
      <c r="C117" s="208"/>
      <c r="G117" s="99"/>
      <c r="CK117" s="90"/>
      <c r="CL117" s="227"/>
      <c r="CS117" s="39"/>
      <c r="DP117" s="202"/>
    </row>
    <row r="118" spans="3:120" x14ac:dyDescent="0.3">
      <c r="C118" s="208"/>
      <c r="G118" s="99"/>
      <c r="CK118" s="90"/>
      <c r="CL118" s="227"/>
      <c r="CS118" s="39"/>
      <c r="DP118" s="202"/>
    </row>
    <row r="119" spans="3:120" x14ac:dyDescent="0.3">
      <c r="C119" s="99"/>
      <c r="G119" s="99"/>
      <c r="CK119" s="90"/>
      <c r="CL119" s="227"/>
      <c r="CS119" s="39"/>
      <c r="DP119" s="202"/>
    </row>
    <row r="120" spans="3:120" x14ac:dyDescent="0.3">
      <c r="C120" s="99"/>
      <c r="G120" s="99"/>
      <c r="CK120" s="90"/>
      <c r="CL120" s="397"/>
      <c r="CS120" s="39"/>
      <c r="DP120" s="202"/>
    </row>
    <row r="121" spans="3:120" x14ac:dyDescent="0.3">
      <c r="C121" s="103"/>
      <c r="G121" s="99"/>
      <c r="CK121" s="90"/>
      <c r="CL121" s="227"/>
      <c r="CS121" s="39"/>
      <c r="DP121" s="202"/>
    </row>
    <row r="122" spans="3:120" x14ac:dyDescent="0.3">
      <c r="C122" s="103"/>
      <c r="G122" s="99"/>
      <c r="CK122" s="90"/>
      <c r="CL122" s="91"/>
      <c r="CS122" s="39"/>
      <c r="DP122" s="202"/>
    </row>
    <row r="123" spans="3:120" x14ac:dyDescent="0.3">
      <c r="C123" s="103"/>
      <c r="G123" s="99"/>
      <c r="CK123" s="90"/>
      <c r="CL123" s="304"/>
      <c r="CM123" s="90"/>
      <c r="CS123" s="39"/>
      <c r="DP123" s="202"/>
    </row>
    <row r="124" spans="3:120" x14ac:dyDescent="0.3">
      <c r="C124" s="99"/>
      <c r="G124" s="99"/>
      <c r="CK124" s="90"/>
      <c r="CL124" s="304"/>
      <c r="CM124" s="90"/>
      <c r="CS124" s="39"/>
      <c r="DP124" s="202"/>
    </row>
    <row r="125" spans="3:120" x14ac:dyDescent="0.3">
      <c r="C125" s="103"/>
      <c r="G125" s="99"/>
      <c r="CK125" s="90"/>
      <c r="CL125" s="304"/>
      <c r="CM125" s="90"/>
      <c r="CS125" s="39"/>
      <c r="DP125" s="202"/>
    </row>
    <row r="126" spans="3:120" x14ac:dyDescent="0.3">
      <c r="C126" s="103"/>
      <c r="G126" s="99"/>
      <c r="CK126" s="90"/>
      <c r="CL126" s="91"/>
      <c r="CM126" s="90"/>
      <c r="CS126" s="39"/>
      <c r="DP126" s="202"/>
    </row>
    <row r="127" spans="3:120" x14ac:dyDescent="0.3">
      <c r="C127" s="103"/>
      <c r="G127" s="215"/>
      <c r="CK127" s="90"/>
      <c r="CL127" s="91"/>
      <c r="CS127" s="39"/>
      <c r="DP127" s="202"/>
    </row>
    <row r="128" spans="3:120" x14ac:dyDescent="0.3">
      <c r="C128" s="103"/>
      <c r="G128" s="215"/>
      <c r="CK128" s="90"/>
      <c r="CL128" s="91"/>
      <c r="CS128" s="39"/>
      <c r="DP128" s="202"/>
    </row>
    <row r="129" spans="3:120" x14ac:dyDescent="0.3">
      <c r="C129" s="103"/>
      <c r="G129" s="103"/>
      <c r="CK129" s="90"/>
      <c r="CL129" s="91"/>
      <c r="CS129" s="39"/>
      <c r="DP129" s="202"/>
    </row>
    <row r="130" spans="3:120" x14ac:dyDescent="0.3">
      <c r="C130" s="198"/>
      <c r="G130" s="103"/>
      <c r="CK130" s="90"/>
      <c r="CL130" s="91"/>
      <c r="CS130" s="39"/>
      <c r="DP130" s="202"/>
    </row>
    <row r="131" spans="3:120" x14ac:dyDescent="0.3">
      <c r="C131" s="103"/>
      <c r="G131" s="216"/>
      <c r="CK131" s="90"/>
      <c r="CL131" s="91"/>
      <c r="CS131" s="39"/>
      <c r="DP131" s="202"/>
    </row>
    <row r="132" spans="3:120" x14ac:dyDescent="0.3">
      <c r="C132" s="103"/>
      <c r="G132" s="103"/>
      <c r="CK132" s="90"/>
      <c r="CL132" s="91"/>
      <c r="CS132" s="39"/>
      <c r="DP132" s="202"/>
    </row>
    <row r="133" spans="3:120" x14ac:dyDescent="0.3">
      <c r="C133" s="103"/>
      <c r="G133" s="215"/>
      <c r="CK133" s="90"/>
      <c r="CL133" s="91"/>
      <c r="CS133" s="39"/>
      <c r="DP133" s="202"/>
    </row>
    <row r="134" spans="3:120" x14ac:dyDescent="0.3">
      <c r="C134" s="103"/>
      <c r="G134" s="215"/>
      <c r="CK134" s="90"/>
      <c r="CL134" s="91"/>
      <c r="CS134" s="39"/>
      <c r="DP134" s="202"/>
    </row>
    <row r="135" spans="3:120" x14ac:dyDescent="0.3">
      <c r="C135" s="103"/>
      <c r="G135" s="215"/>
      <c r="CK135" s="90"/>
      <c r="CL135" s="91"/>
      <c r="CS135" s="39"/>
      <c r="DP135" s="202"/>
    </row>
    <row r="136" spans="3:120" x14ac:dyDescent="0.3">
      <c r="C136" s="208"/>
      <c r="G136" s="215"/>
      <c r="CK136" s="90"/>
      <c r="CL136" s="91"/>
      <c r="CS136" s="39"/>
      <c r="DP136" s="202"/>
    </row>
    <row r="137" spans="3:120" x14ac:dyDescent="0.3">
      <c r="C137" s="208"/>
      <c r="G137" s="215"/>
      <c r="CK137" s="90"/>
      <c r="CL137" s="91"/>
      <c r="CS137" s="39"/>
      <c r="DP137" s="202"/>
    </row>
    <row r="138" spans="3:120" x14ac:dyDescent="0.3">
      <c r="C138" s="218"/>
      <c r="G138" s="216"/>
      <c r="CK138" s="90"/>
      <c r="CL138" s="91"/>
      <c r="CS138" s="39"/>
      <c r="DP138" s="202"/>
    </row>
    <row r="139" spans="3:120" x14ac:dyDescent="0.3">
      <c r="C139" s="218"/>
      <c r="G139" s="103"/>
      <c r="CK139" s="94"/>
      <c r="CL139" s="95"/>
      <c r="CS139" s="39"/>
      <c r="DP139" s="202"/>
    </row>
    <row r="140" spans="3:120" x14ac:dyDescent="0.3">
      <c r="C140" s="218"/>
      <c r="G140" s="216"/>
      <c r="CS140" s="39"/>
      <c r="DP140" s="202"/>
    </row>
    <row r="141" spans="3:120" x14ac:dyDescent="0.3">
      <c r="C141" s="218"/>
      <c r="G141" s="103"/>
      <c r="CS141" s="39"/>
      <c r="DP141" s="202"/>
    </row>
    <row r="142" spans="3:120" x14ac:dyDescent="0.3">
      <c r="C142" s="218"/>
      <c r="G142" s="103"/>
      <c r="CS142" s="39"/>
      <c r="DP142" s="202"/>
    </row>
    <row r="143" spans="3:120" x14ac:dyDescent="0.3">
      <c r="C143" s="198"/>
      <c r="G143" s="103"/>
      <c r="CS143" s="39"/>
      <c r="DP143" s="202"/>
    </row>
    <row r="144" spans="3:120" x14ac:dyDescent="0.3">
      <c r="C144" s="103"/>
      <c r="G144" s="103"/>
      <c r="CS144" s="39"/>
      <c r="DP144" s="202"/>
    </row>
    <row r="145" spans="3:120" x14ac:dyDescent="0.3">
      <c r="C145" s="208"/>
      <c r="G145" s="103"/>
      <c r="CS145" s="39"/>
      <c r="DP145" s="202"/>
    </row>
    <row r="146" spans="3:120" x14ac:dyDescent="0.3">
      <c r="C146" s="208"/>
      <c r="G146" s="103"/>
      <c r="CK146" s="88"/>
      <c r="CL146" s="89"/>
      <c r="CS146" s="39"/>
      <c r="DP146" s="202"/>
    </row>
    <row r="147" spans="3:120" x14ac:dyDescent="0.3">
      <c r="C147" s="198"/>
      <c r="G147" s="103"/>
      <c r="CK147" s="90"/>
      <c r="CL147" s="225"/>
      <c r="CS147" s="39"/>
      <c r="DP147" s="202"/>
    </row>
    <row r="148" spans="3:120" ht="15.6" x14ac:dyDescent="0.3">
      <c r="C148" s="198"/>
      <c r="G148" s="103"/>
      <c r="CK148" s="228"/>
      <c r="CL148" s="91"/>
      <c r="CS148" s="39"/>
      <c r="DP148" s="202"/>
    </row>
    <row r="149" spans="3:120" x14ac:dyDescent="0.3">
      <c r="C149" s="198"/>
      <c r="G149" s="103"/>
      <c r="CK149" s="90"/>
      <c r="CL149" s="227"/>
      <c r="CS149" s="39"/>
      <c r="DP149" s="202"/>
    </row>
    <row r="150" spans="3:120" x14ac:dyDescent="0.3">
      <c r="C150" s="198"/>
      <c r="G150" s="216"/>
      <c r="CK150" s="90"/>
      <c r="CL150" s="227"/>
      <c r="CS150" s="39"/>
      <c r="DP150" s="202"/>
    </row>
    <row r="151" spans="3:120" x14ac:dyDescent="0.3">
      <c r="C151" s="198"/>
      <c r="G151" s="103"/>
      <c r="CK151" s="90"/>
      <c r="CL151" s="398"/>
      <c r="DP151" s="202"/>
    </row>
    <row r="152" spans="3:120" x14ac:dyDescent="0.3">
      <c r="C152" s="103"/>
      <c r="G152" s="103"/>
      <c r="CK152" s="90"/>
      <c r="CL152" s="398"/>
      <c r="DP152" s="202"/>
    </row>
    <row r="153" spans="3:120" x14ac:dyDescent="0.3">
      <c r="C153" s="103"/>
      <c r="G153" s="217"/>
      <c r="CK153" s="90"/>
      <c r="CL153" s="398"/>
      <c r="DP153" s="202"/>
    </row>
    <row r="154" spans="3:120" x14ac:dyDescent="0.3">
      <c r="C154" s="103"/>
      <c r="G154" s="216"/>
      <c r="CK154" s="90"/>
      <c r="CL154" s="398"/>
      <c r="DP154" s="202"/>
    </row>
    <row r="155" spans="3:120" x14ac:dyDescent="0.3">
      <c r="C155" s="103"/>
      <c r="G155" s="216"/>
      <c r="CK155" s="90"/>
      <c r="CL155" s="398"/>
    </row>
    <row r="156" spans="3:120" x14ac:dyDescent="0.3">
      <c r="G156" s="216"/>
      <c r="CK156" s="90"/>
      <c r="CL156" s="398"/>
    </row>
    <row r="157" spans="3:120" x14ac:dyDescent="0.3">
      <c r="C157" s="198"/>
      <c r="G157" s="216"/>
      <c r="CK157" s="90"/>
      <c r="CL157" s="398"/>
    </row>
    <row r="158" spans="3:120" x14ac:dyDescent="0.3">
      <c r="C158" s="198"/>
      <c r="G158" s="99"/>
      <c r="AR158" s="13">
        <f>SUM(AR3:AR157)</f>
        <v>0</v>
      </c>
      <c r="CK158" s="90"/>
      <c r="CL158" s="398"/>
    </row>
    <row r="159" spans="3:120" x14ac:dyDescent="0.3">
      <c r="C159" s="198"/>
      <c r="G159" s="215"/>
      <c r="CK159" s="94"/>
      <c r="CL159" s="399"/>
    </row>
    <row r="160" spans="3:120" x14ac:dyDescent="0.3">
      <c r="C160" s="218"/>
      <c r="G160" s="215"/>
      <c r="CJ160" s="292" t="s">
        <v>2110</v>
      </c>
      <c r="CK160" s="292" t="s">
        <v>2111</v>
      </c>
    </row>
    <row r="161" spans="3:91" x14ac:dyDescent="0.3">
      <c r="C161" s="218"/>
      <c r="G161" s="215"/>
      <c r="CK161" s="35" t="s">
        <v>2055</v>
      </c>
      <c r="CL161" s="35" t="s">
        <v>15603</v>
      </c>
    </row>
    <row r="162" spans="3:91" x14ac:dyDescent="0.3">
      <c r="C162" s="218"/>
      <c r="CI162" s="35">
        <v>162</v>
      </c>
      <c r="CJ162" s="292">
        <f t="shared" ref="CJ162:CJ177" si="118">IFERROR(VLOOKUP(CK162,$CL$162:$CM$1315,2,FALSE),0)</f>
        <v>0</v>
      </c>
      <c r="CK162" s="35" t="e">
        <f t="shared" ref="CK162:CK177" si="119">CONCATENATE(LEFT($CL$4,2),".",LEFT(K4,FIND(" ",K4,1)-1))</f>
        <v>#N/A</v>
      </c>
      <c r="CL162" s="35" t="s">
        <v>907</v>
      </c>
      <c r="CM162" s="35">
        <v>1</v>
      </c>
    </row>
    <row r="163" spans="3:91" x14ac:dyDescent="0.3">
      <c r="C163" s="216"/>
      <c r="CI163" s="35">
        <v>163</v>
      </c>
      <c r="CJ163" s="292">
        <f t="shared" si="118"/>
        <v>0</v>
      </c>
      <c r="CK163" s="35" t="e">
        <f t="shared" si="119"/>
        <v>#N/A</v>
      </c>
      <c r="CL163" s="35" t="s">
        <v>908</v>
      </c>
      <c r="CM163" s="35">
        <v>1</v>
      </c>
    </row>
    <row r="164" spans="3:91" x14ac:dyDescent="0.3">
      <c r="C164" s="216"/>
      <c r="CI164" s="35">
        <v>164</v>
      </c>
      <c r="CJ164" s="292">
        <f t="shared" si="118"/>
        <v>0</v>
      </c>
      <c r="CK164" s="35" t="e">
        <f t="shared" si="119"/>
        <v>#N/A</v>
      </c>
      <c r="CL164" s="35" t="s">
        <v>909</v>
      </c>
      <c r="CM164" s="35">
        <v>1</v>
      </c>
    </row>
    <row r="165" spans="3:91" x14ac:dyDescent="0.3">
      <c r="CI165" s="35">
        <v>165</v>
      </c>
      <c r="CJ165" s="292">
        <f t="shared" si="118"/>
        <v>0</v>
      </c>
      <c r="CK165" s="35" t="e">
        <f t="shared" si="119"/>
        <v>#N/A</v>
      </c>
      <c r="CL165" s="35" t="s">
        <v>910</v>
      </c>
      <c r="CM165" s="35">
        <v>1</v>
      </c>
    </row>
    <row r="166" spans="3:91" x14ac:dyDescent="0.3">
      <c r="CI166" s="35">
        <v>166</v>
      </c>
      <c r="CJ166" s="292">
        <f t="shared" si="118"/>
        <v>0</v>
      </c>
      <c r="CK166" s="35" t="e">
        <f t="shared" si="119"/>
        <v>#N/A</v>
      </c>
      <c r="CL166" s="35" t="s">
        <v>911</v>
      </c>
      <c r="CM166" s="35">
        <v>1</v>
      </c>
    </row>
    <row r="167" spans="3:91" x14ac:dyDescent="0.3">
      <c r="CI167" s="35">
        <v>167</v>
      </c>
      <c r="CJ167" s="292">
        <f t="shared" si="118"/>
        <v>0</v>
      </c>
      <c r="CK167" s="35" t="e">
        <f t="shared" si="119"/>
        <v>#N/A</v>
      </c>
      <c r="CL167" s="35" t="s">
        <v>912</v>
      </c>
      <c r="CM167" s="35">
        <v>1</v>
      </c>
    </row>
    <row r="168" spans="3:91" x14ac:dyDescent="0.3">
      <c r="CI168" s="35">
        <v>168</v>
      </c>
      <c r="CJ168" s="292">
        <f t="shared" si="118"/>
        <v>0</v>
      </c>
      <c r="CK168" s="35" t="e">
        <f t="shared" si="119"/>
        <v>#N/A</v>
      </c>
      <c r="CL168" s="35" t="s">
        <v>913</v>
      </c>
      <c r="CM168" s="35">
        <v>1</v>
      </c>
    </row>
    <row r="169" spans="3:91" x14ac:dyDescent="0.3">
      <c r="CI169" s="35">
        <v>169</v>
      </c>
      <c r="CJ169" s="292">
        <f t="shared" si="118"/>
        <v>0</v>
      </c>
      <c r="CK169" s="35" t="e">
        <f t="shared" si="119"/>
        <v>#N/A</v>
      </c>
      <c r="CL169" s="35" t="s">
        <v>914</v>
      </c>
      <c r="CM169" s="35">
        <v>1</v>
      </c>
    </row>
    <row r="170" spans="3:91" x14ac:dyDescent="0.3">
      <c r="CI170" s="35">
        <v>170</v>
      </c>
      <c r="CJ170" s="292">
        <f t="shared" si="118"/>
        <v>0</v>
      </c>
      <c r="CK170" s="35" t="e">
        <f t="shared" si="119"/>
        <v>#N/A</v>
      </c>
      <c r="CL170" s="35" t="s">
        <v>915</v>
      </c>
      <c r="CM170" s="35">
        <v>1</v>
      </c>
    </row>
    <row r="171" spans="3:91" x14ac:dyDescent="0.3">
      <c r="CI171" s="35">
        <v>171</v>
      </c>
      <c r="CJ171" s="292">
        <f t="shared" si="118"/>
        <v>0</v>
      </c>
      <c r="CK171" s="35" t="e">
        <f t="shared" si="119"/>
        <v>#N/A</v>
      </c>
      <c r="CL171" s="35" t="s">
        <v>916</v>
      </c>
      <c r="CM171" s="35">
        <v>1</v>
      </c>
    </row>
    <row r="172" spans="3:91" x14ac:dyDescent="0.3">
      <c r="CI172" s="35">
        <v>172</v>
      </c>
      <c r="CJ172" s="292">
        <f t="shared" si="118"/>
        <v>0</v>
      </c>
      <c r="CK172" s="35" t="e">
        <f t="shared" si="119"/>
        <v>#N/A</v>
      </c>
      <c r="CL172" s="35" t="s">
        <v>917</v>
      </c>
      <c r="CM172" s="35">
        <v>1</v>
      </c>
    </row>
    <row r="173" spans="3:91" x14ac:dyDescent="0.3">
      <c r="CI173" s="35">
        <v>173</v>
      </c>
      <c r="CJ173" s="292">
        <f t="shared" si="118"/>
        <v>0</v>
      </c>
      <c r="CK173" s="35" t="e">
        <f t="shared" si="119"/>
        <v>#N/A</v>
      </c>
      <c r="CL173" s="35" t="s">
        <v>918</v>
      </c>
      <c r="CM173" s="35">
        <v>1</v>
      </c>
    </row>
    <row r="174" spans="3:91" x14ac:dyDescent="0.3">
      <c r="CI174" s="35">
        <v>174</v>
      </c>
      <c r="CJ174" s="292">
        <f t="shared" si="118"/>
        <v>0</v>
      </c>
      <c r="CK174" s="35" t="e">
        <f t="shared" si="119"/>
        <v>#N/A</v>
      </c>
      <c r="CL174" s="35" t="s">
        <v>919</v>
      </c>
      <c r="CM174" s="35">
        <v>1</v>
      </c>
    </row>
    <row r="175" spans="3:91" x14ac:dyDescent="0.3">
      <c r="CI175" s="35">
        <v>175</v>
      </c>
      <c r="CJ175" s="292">
        <f t="shared" si="118"/>
        <v>0</v>
      </c>
      <c r="CK175" s="35" t="e">
        <f t="shared" si="119"/>
        <v>#N/A</v>
      </c>
      <c r="CL175" s="35" t="s">
        <v>920</v>
      </c>
      <c r="CM175" s="35">
        <v>1</v>
      </c>
    </row>
    <row r="176" spans="3:91" x14ac:dyDescent="0.3">
      <c r="F176" s="177"/>
      <c r="CI176" s="35">
        <v>176</v>
      </c>
      <c r="CJ176" s="292">
        <f t="shared" si="118"/>
        <v>0</v>
      </c>
      <c r="CK176" s="35" t="e">
        <f t="shared" si="119"/>
        <v>#N/A</v>
      </c>
      <c r="CL176" s="35" t="s">
        <v>921</v>
      </c>
      <c r="CM176" s="35">
        <v>1</v>
      </c>
    </row>
    <row r="177" spans="1:91" x14ac:dyDescent="0.3">
      <c r="F177" s="177"/>
      <c r="I177" s="177"/>
      <c r="CI177" s="35">
        <v>177</v>
      </c>
      <c r="CJ177" s="292">
        <f t="shared" si="118"/>
        <v>0</v>
      </c>
      <c r="CK177" s="35" t="e">
        <f t="shared" si="119"/>
        <v>#N/A</v>
      </c>
      <c r="CL177" s="35" t="s">
        <v>922</v>
      </c>
      <c r="CM177" s="35">
        <v>1</v>
      </c>
    </row>
    <row r="178" spans="1:91" x14ac:dyDescent="0.3">
      <c r="F178" s="177"/>
      <c r="I178" s="177"/>
      <c r="CL178" s="35" t="s">
        <v>923</v>
      </c>
      <c r="CM178" s="35">
        <v>1</v>
      </c>
    </row>
    <row r="179" spans="1:91" x14ac:dyDescent="0.3">
      <c r="F179" s="177"/>
      <c r="I179" s="177"/>
      <c r="CL179" s="35" t="s">
        <v>924</v>
      </c>
      <c r="CM179" s="35">
        <v>1</v>
      </c>
    </row>
    <row r="180" spans="1:91" x14ac:dyDescent="0.3">
      <c r="F180" s="177"/>
      <c r="I180" s="177"/>
      <c r="CL180" s="35" t="s">
        <v>925</v>
      </c>
      <c r="CM180" s="35">
        <v>1</v>
      </c>
    </row>
    <row r="181" spans="1:91" x14ac:dyDescent="0.3">
      <c r="F181" s="177"/>
      <c r="H181" s="177"/>
      <c r="I181" s="177"/>
      <c r="K181" s="168"/>
      <c r="P181" s="168"/>
      <c r="CL181" s="35" t="s">
        <v>926</v>
      </c>
      <c r="CM181" s="35">
        <v>1</v>
      </c>
    </row>
    <row r="182" spans="1:91" x14ac:dyDescent="0.3">
      <c r="F182" s="177"/>
      <c r="G182" s="168"/>
      <c r="H182" s="177"/>
      <c r="I182" s="177"/>
      <c r="CL182" s="35" t="s">
        <v>927</v>
      </c>
      <c r="CM182" s="35">
        <v>1</v>
      </c>
    </row>
    <row r="183" spans="1:91" x14ac:dyDescent="0.3">
      <c r="F183" s="177"/>
      <c r="H183" s="177"/>
      <c r="I183" s="177"/>
      <c r="J183" s="177"/>
      <c r="K183" s="177"/>
      <c r="L183" s="177"/>
      <c r="M183" s="177"/>
      <c r="N183" s="177"/>
      <c r="O183" s="179"/>
      <c r="P183" s="179"/>
      <c r="Q183" s="179"/>
      <c r="R183" s="179"/>
      <c r="S183" s="179"/>
      <c r="T183" s="179"/>
      <c r="U183" s="179"/>
      <c r="V183" s="179"/>
      <c r="W183" s="179"/>
      <c r="CL183" s="35" t="s">
        <v>928</v>
      </c>
      <c r="CM183" s="35">
        <v>1</v>
      </c>
    </row>
    <row r="184" spans="1:91" x14ac:dyDescent="0.3">
      <c r="F184" s="177"/>
      <c r="G184" s="177"/>
      <c r="H184" s="177"/>
      <c r="I184" s="177"/>
      <c r="J184" s="177"/>
      <c r="K184" s="177"/>
      <c r="L184" s="177"/>
      <c r="M184" s="177"/>
      <c r="N184" s="177"/>
      <c r="O184" s="179"/>
      <c r="P184" s="179"/>
      <c r="Q184" s="179"/>
      <c r="R184" s="179"/>
      <c r="S184" s="179"/>
      <c r="T184" s="179"/>
      <c r="U184" s="179"/>
      <c r="V184" s="179"/>
      <c r="W184" s="179"/>
      <c r="CL184" s="35" t="s">
        <v>929</v>
      </c>
      <c r="CM184" s="35">
        <v>1</v>
      </c>
    </row>
    <row r="185" spans="1:91" x14ac:dyDescent="0.3">
      <c r="F185" s="177"/>
      <c r="G185" s="177"/>
      <c r="H185" s="177"/>
      <c r="I185" s="177"/>
      <c r="J185" s="177"/>
      <c r="K185" s="177"/>
      <c r="L185" s="177"/>
      <c r="M185" s="177"/>
      <c r="N185" s="177"/>
      <c r="O185" s="179"/>
      <c r="P185" s="179"/>
      <c r="Q185" s="179"/>
      <c r="R185" s="179"/>
      <c r="S185" s="179"/>
      <c r="T185" s="179"/>
      <c r="U185" s="179"/>
      <c r="V185" s="179"/>
      <c r="W185" s="179"/>
      <c r="CL185" s="35" t="s">
        <v>930</v>
      </c>
      <c r="CM185" s="35">
        <v>1</v>
      </c>
    </row>
    <row r="186" spans="1:91" x14ac:dyDescent="0.3">
      <c r="F186" s="177"/>
      <c r="G186" s="177"/>
      <c r="H186" s="177"/>
      <c r="I186" s="177"/>
      <c r="J186" s="177"/>
      <c r="K186" s="177"/>
      <c r="L186" s="177"/>
      <c r="M186" s="177"/>
      <c r="N186" s="177"/>
      <c r="O186" s="179"/>
      <c r="P186" s="179"/>
      <c r="Q186" s="179"/>
      <c r="R186" s="179"/>
      <c r="S186" s="179"/>
      <c r="T186" s="179"/>
      <c r="U186" s="179"/>
      <c r="V186" s="179"/>
      <c r="W186" s="179"/>
      <c r="CL186" s="35" t="s">
        <v>931</v>
      </c>
      <c r="CM186" s="35">
        <v>1</v>
      </c>
    </row>
    <row r="187" spans="1:91" x14ac:dyDescent="0.3">
      <c r="F187" s="177"/>
      <c r="G187" s="177"/>
      <c r="H187" s="177"/>
      <c r="I187" s="177"/>
      <c r="J187" s="177"/>
      <c r="K187" s="177"/>
      <c r="L187" s="177"/>
      <c r="M187" s="177"/>
      <c r="N187" s="177"/>
      <c r="O187" s="179"/>
      <c r="P187" s="179"/>
      <c r="Q187" s="179"/>
      <c r="R187" s="179"/>
      <c r="S187" s="179"/>
      <c r="T187" s="179"/>
      <c r="U187" s="179"/>
      <c r="V187" s="179"/>
      <c r="W187" s="179"/>
      <c r="CL187" s="35" t="s">
        <v>932</v>
      </c>
      <c r="CM187" s="35">
        <v>1</v>
      </c>
    </row>
    <row r="188" spans="1:91" x14ac:dyDescent="0.3">
      <c r="F188" s="177"/>
      <c r="G188" s="177"/>
      <c r="H188" s="177"/>
      <c r="I188" s="177"/>
      <c r="J188" s="177"/>
      <c r="K188" s="177"/>
      <c r="L188" s="177"/>
      <c r="M188" s="177"/>
      <c r="N188" s="177"/>
      <c r="O188" s="179"/>
      <c r="P188" s="179"/>
      <c r="Q188" s="179"/>
      <c r="R188" s="179"/>
      <c r="S188" s="179"/>
      <c r="T188" s="179"/>
      <c r="U188" s="179"/>
      <c r="V188" s="179"/>
      <c r="W188" s="179"/>
      <c r="CL188" s="35" t="s">
        <v>933</v>
      </c>
      <c r="CM188" s="35">
        <v>1</v>
      </c>
    </row>
    <row r="189" spans="1:91" ht="18" x14ac:dyDescent="0.35">
      <c r="C189" s="178"/>
      <c r="F189" s="177"/>
      <c r="G189" s="177"/>
      <c r="H189" s="177"/>
      <c r="I189" s="177"/>
      <c r="J189" s="177"/>
      <c r="K189" s="177"/>
      <c r="L189" s="177"/>
      <c r="M189" s="177"/>
      <c r="N189" s="177"/>
      <c r="O189" s="179"/>
      <c r="P189" s="179"/>
      <c r="Q189" s="179"/>
      <c r="R189" s="179"/>
      <c r="S189" s="179"/>
      <c r="T189" s="179"/>
      <c r="U189" s="179"/>
      <c r="V189" s="179"/>
      <c r="W189" s="179"/>
      <c r="CL189" s="35" t="s">
        <v>934</v>
      </c>
      <c r="CM189" s="35">
        <v>1</v>
      </c>
    </row>
    <row r="190" spans="1:91" ht="18" x14ac:dyDescent="0.35">
      <c r="C190" s="178"/>
      <c r="F190" s="177"/>
      <c r="G190" s="177"/>
      <c r="H190" s="177"/>
      <c r="I190" s="177"/>
      <c r="J190" s="177"/>
      <c r="K190" s="177"/>
      <c r="L190" s="177"/>
      <c r="M190" s="177"/>
      <c r="N190" s="177"/>
      <c r="O190" s="179"/>
      <c r="P190" s="179"/>
      <c r="Q190" s="179"/>
      <c r="R190" s="179"/>
      <c r="S190" s="179"/>
      <c r="T190" s="179"/>
      <c r="U190" s="179"/>
      <c r="V190" s="179"/>
      <c r="W190" s="179"/>
      <c r="CL190" s="35" t="s">
        <v>935</v>
      </c>
      <c r="CM190" s="35">
        <v>1</v>
      </c>
    </row>
    <row r="191" spans="1:91" x14ac:dyDescent="0.3">
      <c r="C191" s="177"/>
      <c r="F191" s="177"/>
      <c r="G191" s="177"/>
      <c r="H191" s="177"/>
      <c r="I191" s="177"/>
      <c r="J191" s="177"/>
      <c r="K191" s="177"/>
      <c r="L191" s="177"/>
      <c r="M191" s="177"/>
      <c r="N191" s="177"/>
      <c r="O191" s="179"/>
      <c r="P191" s="179"/>
      <c r="Q191" s="179"/>
      <c r="R191" s="179"/>
      <c r="S191" s="179"/>
      <c r="T191" s="179"/>
      <c r="U191" s="179"/>
      <c r="V191" s="179"/>
      <c r="W191" s="179"/>
      <c r="CL191" s="35" t="s">
        <v>936</v>
      </c>
      <c r="CM191" s="35">
        <v>1</v>
      </c>
    </row>
    <row r="192" spans="1:91" x14ac:dyDescent="0.3">
      <c r="A192" s="177"/>
      <c r="B192" s="177"/>
      <c r="C192" s="177"/>
      <c r="F192" s="177"/>
      <c r="G192" s="177"/>
      <c r="H192" s="177"/>
      <c r="I192" s="177"/>
      <c r="J192" s="177"/>
      <c r="K192" s="177"/>
      <c r="L192" s="177"/>
      <c r="M192" s="177"/>
      <c r="N192" s="177"/>
      <c r="O192" s="179"/>
      <c r="P192" s="179"/>
      <c r="Q192" s="179"/>
      <c r="R192" s="179"/>
      <c r="S192" s="179"/>
      <c r="T192" s="179"/>
      <c r="U192" s="179"/>
      <c r="V192" s="179"/>
      <c r="W192" s="179"/>
      <c r="CL192" s="35" t="s">
        <v>937</v>
      </c>
      <c r="CM192" s="35">
        <v>1</v>
      </c>
    </row>
    <row r="193" spans="1:91" ht="21" x14ac:dyDescent="0.4">
      <c r="A193" s="177"/>
      <c r="B193" s="177"/>
      <c r="C193" s="177"/>
      <c r="F193" s="182"/>
      <c r="G193" s="177"/>
      <c r="H193" s="177"/>
      <c r="I193" s="177"/>
      <c r="J193" s="177"/>
      <c r="K193" s="177"/>
      <c r="L193" s="177"/>
      <c r="M193" s="177"/>
      <c r="N193" s="177"/>
      <c r="O193" s="179"/>
      <c r="P193" s="179"/>
      <c r="Q193" s="179"/>
      <c r="R193" s="179"/>
      <c r="S193" s="179"/>
      <c r="T193" s="179"/>
      <c r="U193" s="179"/>
      <c r="V193" s="179"/>
      <c r="W193" s="179"/>
      <c r="CL193" s="35" t="s">
        <v>938</v>
      </c>
      <c r="CM193" s="35">
        <v>1</v>
      </c>
    </row>
    <row r="194" spans="1:91" x14ac:dyDescent="0.3">
      <c r="A194" s="177"/>
      <c r="B194" s="177"/>
      <c r="C194" s="177"/>
      <c r="F194" s="177"/>
      <c r="G194" s="177"/>
      <c r="H194" s="177"/>
      <c r="I194" s="177"/>
      <c r="J194" s="177"/>
      <c r="K194" s="180"/>
      <c r="L194" s="180"/>
      <c r="M194" s="177"/>
      <c r="N194" s="177"/>
      <c r="O194" s="179"/>
      <c r="P194" s="181"/>
      <c r="Q194" s="179"/>
      <c r="R194" s="179"/>
      <c r="S194" s="179"/>
      <c r="T194" s="179"/>
      <c r="U194" s="179"/>
      <c r="V194" s="179"/>
      <c r="W194" s="179"/>
      <c r="CL194" s="35" t="s">
        <v>939</v>
      </c>
      <c r="CM194" s="35">
        <v>1</v>
      </c>
    </row>
    <row r="195" spans="1:91" ht="21" x14ac:dyDescent="0.4">
      <c r="A195" s="177"/>
      <c r="B195" s="177"/>
      <c r="C195" s="177"/>
      <c r="E195" s="182"/>
      <c r="F195" s="177"/>
      <c r="G195" s="180"/>
      <c r="H195" s="177"/>
      <c r="I195" s="177"/>
      <c r="J195" s="177"/>
      <c r="K195" s="177"/>
      <c r="L195" s="177"/>
      <c r="M195" s="177"/>
      <c r="N195" s="177"/>
      <c r="O195" s="179"/>
      <c r="P195" s="179"/>
      <c r="Q195" s="179"/>
      <c r="R195" s="179"/>
      <c r="S195" s="179"/>
      <c r="T195" s="179"/>
      <c r="U195" s="179"/>
      <c r="V195" s="179"/>
      <c r="W195" s="179"/>
      <c r="CL195" s="35" t="s">
        <v>940</v>
      </c>
      <c r="CM195" s="35">
        <v>1</v>
      </c>
    </row>
    <row r="196" spans="1:91" x14ac:dyDescent="0.3">
      <c r="A196" s="177"/>
      <c r="B196" s="177"/>
      <c r="C196" s="177"/>
      <c r="F196" s="177"/>
      <c r="G196" s="177"/>
      <c r="H196" s="177"/>
      <c r="I196" s="177"/>
      <c r="J196" s="177"/>
      <c r="K196" s="177"/>
      <c r="L196" s="177"/>
      <c r="M196" s="177"/>
      <c r="N196" s="177"/>
      <c r="O196" s="179"/>
      <c r="P196" s="179"/>
      <c r="Q196" s="179"/>
      <c r="R196" s="179"/>
      <c r="S196" s="179"/>
      <c r="T196" s="179"/>
      <c r="U196" s="179"/>
      <c r="V196" s="179"/>
      <c r="W196" s="179"/>
      <c r="CL196" s="35" t="s">
        <v>941</v>
      </c>
      <c r="CM196" s="35">
        <v>1</v>
      </c>
    </row>
    <row r="197" spans="1:91" x14ac:dyDescent="0.3">
      <c r="A197" s="177"/>
      <c r="B197" s="177"/>
      <c r="C197" s="177"/>
      <c r="F197" s="177"/>
      <c r="G197" s="177"/>
      <c r="H197" s="177"/>
      <c r="I197" s="177"/>
      <c r="J197" s="177"/>
      <c r="K197" s="177"/>
      <c r="L197" s="177"/>
      <c r="M197" s="177"/>
      <c r="N197" s="177"/>
      <c r="O197" s="179"/>
      <c r="P197" s="179"/>
      <c r="Q197" s="179"/>
      <c r="R197" s="179"/>
      <c r="S197" s="179"/>
      <c r="T197" s="179"/>
      <c r="U197" s="179"/>
      <c r="V197" s="179"/>
      <c r="W197" s="179"/>
      <c r="CL197" s="35" t="s">
        <v>942</v>
      </c>
      <c r="CM197" s="35">
        <v>1</v>
      </c>
    </row>
    <row r="198" spans="1:91" x14ac:dyDescent="0.3">
      <c r="A198" s="177"/>
      <c r="B198" s="177"/>
      <c r="C198" s="177"/>
      <c r="F198" s="177"/>
      <c r="G198" s="177"/>
      <c r="H198" s="177"/>
      <c r="I198" s="177"/>
      <c r="J198" s="177"/>
      <c r="K198" s="177"/>
      <c r="L198" s="177"/>
      <c r="M198" s="177"/>
      <c r="N198" s="177"/>
      <c r="O198" s="179"/>
      <c r="P198" s="179"/>
      <c r="Q198" s="179"/>
      <c r="R198" s="179"/>
      <c r="S198" s="179"/>
      <c r="T198" s="179"/>
      <c r="U198" s="179"/>
      <c r="V198" s="179"/>
      <c r="W198" s="179"/>
      <c r="CL198" s="35" t="s">
        <v>943</v>
      </c>
      <c r="CM198" s="35">
        <v>1</v>
      </c>
    </row>
    <row r="199" spans="1:91" x14ac:dyDescent="0.3">
      <c r="A199" s="177"/>
      <c r="B199" s="177"/>
      <c r="C199" s="177"/>
      <c r="F199" s="177"/>
      <c r="G199" s="177"/>
      <c r="H199" s="177"/>
      <c r="I199" s="177"/>
      <c r="J199" s="177"/>
      <c r="K199" s="177"/>
      <c r="L199" s="177"/>
      <c r="M199" s="177"/>
      <c r="N199" s="177"/>
      <c r="O199" s="179"/>
      <c r="P199" s="179"/>
      <c r="Q199" s="179"/>
      <c r="R199" s="179"/>
      <c r="S199" s="179"/>
      <c r="T199" s="179"/>
      <c r="U199" s="179"/>
      <c r="V199" s="179"/>
      <c r="W199" s="179"/>
      <c r="CL199" s="35" t="s">
        <v>944</v>
      </c>
      <c r="CM199" s="35">
        <v>1</v>
      </c>
    </row>
    <row r="200" spans="1:91" x14ac:dyDescent="0.3">
      <c r="A200" s="177"/>
      <c r="B200" s="177"/>
      <c r="C200" s="177"/>
      <c r="F200" s="177"/>
      <c r="G200" s="177"/>
      <c r="H200" s="177"/>
      <c r="I200" s="177"/>
      <c r="J200" s="177"/>
      <c r="K200" s="177"/>
      <c r="L200" s="177"/>
      <c r="M200" s="177"/>
      <c r="N200" s="177"/>
      <c r="O200" s="179"/>
      <c r="P200" s="179"/>
      <c r="Q200" s="179"/>
      <c r="R200" s="179"/>
      <c r="S200" s="179"/>
      <c r="T200" s="179"/>
      <c r="U200" s="179"/>
      <c r="V200" s="179"/>
      <c r="W200" s="179"/>
      <c r="CL200" s="35" t="s">
        <v>945</v>
      </c>
      <c r="CM200" s="35">
        <v>1</v>
      </c>
    </row>
    <row r="201" spans="1:91" ht="21" x14ac:dyDescent="0.4">
      <c r="A201" s="177"/>
      <c r="B201" s="177"/>
      <c r="C201" s="177"/>
      <c r="F201" s="177"/>
      <c r="G201" s="182"/>
      <c r="H201" s="177"/>
      <c r="I201" s="177"/>
      <c r="J201" s="177"/>
      <c r="K201" s="177"/>
      <c r="L201" s="177"/>
      <c r="M201" s="177"/>
      <c r="N201" s="177"/>
      <c r="O201" s="179"/>
      <c r="P201" s="179"/>
      <c r="Q201" s="179"/>
      <c r="R201" s="179"/>
      <c r="S201" s="179"/>
      <c r="T201" s="179"/>
      <c r="U201" s="179"/>
      <c r="V201" s="179"/>
      <c r="W201" s="179"/>
      <c r="CL201" s="35" t="s">
        <v>946</v>
      </c>
      <c r="CM201" s="35">
        <v>1</v>
      </c>
    </row>
    <row r="202" spans="1:91" x14ac:dyDescent="0.3">
      <c r="A202" s="177"/>
      <c r="B202" s="177"/>
      <c r="C202" s="177"/>
      <c r="F202" s="177"/>
      <c r="G202" s="177"/>
      <c r="H202" s="177"/>
      <c r="I202" s="177"/>
      <c r="J202" s="177"/>
      <c r="K202" s="177"/>
      <c r="L202" s="177"/>
      <c r="M202" s="177"/>
      <c r="N202" s="177"/>
      <c r="O202" s="179"/>
      <c r="P202" s="179"/>
      <c r="Q202" s="179"/>
      <c r="R202" s="179"/>
      <c r="S202" s="179"/>
      <c r="T202" s="179"/>
      <c r="U202" s="179"/>
      <c r="V202" s="179"/>
      <c r="W202" s="179"/>
      <c r="CL202" s="35" t="s">
        <v>947</v>
      </c>
      <c r="CM202" s="35">
        <v>1</v>
      </c>
    </row>
    <row r="203" spans="1:91" ht="21" x14ac:dyDescent="0.4">
      <c r="A203" s="177"/>
      <c r="B203" s="177"/>
      <c r="C203" s="177"/>
      <c r="D203" s="182"/>
      <c r="F203" s="177"/>
      <c r="G203" s="177"/>
      <c r="H203" s="177"/>
      <c r="I203" s="177"/>
      <c r="J203" s="177"/>
      <c r="K203" s="177"/>
      <c r="L203" s="177"/>
      <c r="M203" s="177"/>
      <c r="N203" s="177"/>
      <c r="O203" s="179"/>
      <c r="P203" s="179"/>
      <c r="Q203" s="179"/>
      <c r="R203" s="179"/>
      <c r="S203" s="179"/>
      <c r="T203" s="179"/>
      <c r="U203" s="179"/>
      <c r="V203" s="179"/>
      <c r="W203" s="179"/>
      <c r="CL203" s="35" t="s">
        <v>948</v>
      </c>
      <c r="CM203" s="35">
        <v>1</v>
      </c>
    </row>
    <row r="204" spans="1:91" x14ac:dyDescent="0.3">
      <c r="A204" s="177"/>
      <c r="B204" s="177"/>
      <c r="C204" s="177"/>
      <c r="F204" s="177"/>
      <c r="G204" s="177"/>
      <c r="H204" s="177"/>
      <c r="I204" s="177"/>
      <c r="J204" s="177"/>
      <c r="K204" s="177"/>
      <c r="L204" s="177"/>
      <c r="M204" s="177"/>
      <c r="N204" s="177"/>
      <c r="O204" s="179"/>
      <c r="P204" s="179"/>
      <c r="Q204" s="179"/>
      <c r="R204" s="179"/>
      <c r="S204" s="179"/>
      <c r="T204" s="179"/>
      <c r="U204" s="179"/>
      <c r="V204" s="179"/>
      <c r="W204" s="179"/>
      <c r="CL204" s="35" t="s">
        <v>949</v>
      </c>
      <c r="CM204" s="35">
        <v>1</v>
      </c>
    </row>
    <row r="205" spans="1:91" x14ac:dyDescent="0.3">
      <c r="A205" s="177"/>
      <c r="B205" s="177"/>
      <c r="C205" s="177"/>
      <c r="F205" s="177"/>
      <c r="G205" s="177"/>
      <c r="H205" s="177"/>
      <c r="I205" s="177"/>
      <c r="J205" s="177"/>
      <c r="K205" s="177"/>
      <c r="L205" s="177"/>
      <c r="M205" s="177"/>
      <c r="N205" s="177"/>
      <c r="O205" s="179"/>
      <c r="P205" s="179"/>
      <c r="Q205" s="179"/>
      <c r="R205" s="179"/>
      <c r="S205" s="179"/>
      <c r="T205" s="179"/>
      <c r="U205" s="179"/>
      <c r="V205" s="179"/>
      <c r="W205" s="179"/>
      <c r="CL205" s="35" t="s">
        <v>950</v>
      </c>
      <c r="CM205" s="35">
        <v>1</v>
      </c>
    </row>
    <row r="206" spans="1:91" ht="21" x14ac:dyDescent="0.4">
      <c r="A206" s="177"/>
      <c r="B206" s="177"/>
      <c r="C206" s="182"/>
      <c r="F206" s="177"/>
      <c r="G206" s="177"/>
      <c r="H206" s="177"/>
      <c r="I206" s="177"/>
      <c r="J206" s="177"/>
      <c r="K206" s="177"/>
      <c r="L206" s="177"/>
      <c r="M206" s="177"/>
      <c r="N206" s="177"/>
      <c r="O206" s="179"/>
      <c r="P206" s="179"/>
      <c r="Q206" s="179"/>
      <c r="R206" s="179"/>
      <c r="S206" s="179"/>
      <c r="T206" s="179"/>
      <c r="U206" s="179"/>
      <c r="V206" s="179"/>
      <c r="W206" s="179"/>
      <c r="CL206" s="35" t="s">
        <v>951</v>
      </c>
      <c r="CM206" s="35">
        <v>1</v>
      </c>
    </row>
    <row r="207" spans="1:91" x14ac:dyDescent="0.3">
      <c r="A207" s="177"/>
      <c r="B207" s="177"/>
      <c r="C207" s="177"/>
      <c r="F207" s="177"/>
      <c r="G207" s="177"/>
      <c r="H207" s="177"/>
      <c r="I207" s="177"/>
      <c r="J207" s="177"/>
      <c r="K207" s="177"/>
      <c r="L207" s="177"/>
      <c r="M207" s="177"/>
      <c r="N207" s="177"/>
      <c r="O207" s="179"/>
      <c r="P207" s="179"/>
      <c r="Q207" s="179"/>
      <c r="R207" s="179"/>
      <c r="S207" s="179"/>
      <c r="T207" s="179"/>
      <c r="U207" s="179"/>
      <c r="V207" s="179"/>
      <c r="W207" s="179"/>
      <c r="CL207" s="35" t="s">
        <v>952</v>
      </c>
      <c r="CM207" s="35">
        <v>1</v>
      </c>
    </row>
    <row r="208" spans="1:91" x14ac:dyDescent="0.3">
      <c r="A208" s="177"/>
      <c r="B208" s="177"/>
      <c r="C208" s="177"/>
      <c r="F208" s="177"/>
      <c r="G208" s="177"/>
      <c r="H208" s="177"/>
      <c r="I208" s="177"/>
      <c r="J208" s="177"/>
      <c r="K208" s="177"/>
      <c r="L208" s="177"/>
      <c r="M208" s="177"/>
      <c r="N208" s="177"/>
      <c r="O208" s="179"/>
      <c r="P208" s="179"/>
      <c r="Q208" s="179"/>
      <c r="R208" s="179"/>
      <c r="S208" s="179"/>
      <c r="T208" s="179"/>
      <c r="U208" s="179"/>
      <c r="V208" s="179"/>
      <c r="W208" s="179"/>
      <c r="CL208" s="35" t="s">
        <v>953</v>
      </c>
      <c r="CM208" s="35">
        <v>1</v>
      </c>
    </row>
    <row r="209" spans="1:91" x14ac:dyDescent="0.3">
      <c r="A209" s="177"/>
      <c r="B209" s="177"/>
      <c r="C209" s="177"/>
      <c r="F209" s="177"/>
      <c r="G209" s="177"/>
      <c r="H209" s="177"/>
      <c r="I209" s="177"/>
      <c r="J209" s="177"/>
      <c r="K209" s="177"/>
      <c r="L209" s="177"/>
      <c r="M209" s="177"/>
      <c r="N209" s="177"/>
      <c r="O209" s="179"/>
      <c r="P209" s="179"/>
      <c r="Q209" s="179"/>
      <c r="R209" s="179"/>
      <c r="S209" s="179"/>
      <c r="T209" s="179"/>
      <c r="U209" s="179"/>
      <c r="V209" s="179"/>
      <c r="W209" s="179"/>
      <c r="CL209" s="35" t="s">
        <v>954</v>
      </c>
      <c r="CM209" s="35">
        <v>1</v>
      </c>
    </row>
    <row r="210" spans="1:91" x14ac:dyDescent="0.3">
      <c r="A210" s="177"/>
      <c r="B210" s="177"/>
      <c r="C210" s="177"/>
      <c r="F210" s="177"/>
      <c r="G210" s="177"/>
      <c r="H210" s="177"/>
      <c r="I210" s="177"/>
      <c r="J210" s="177"/>
      <c r="K210" s="177"/>
      <c r="L210" s="177"/>
      <c r="M210" s="177"/>
      <c r="N210" s="177"/>
      <c r="O210" s="179"/>
      <c r="P210" s="179"/>
      <c r="Q210" s="179"/>
      <c r="R210" s="179"/>
      <c r="S210" s="179"/>
      <c r="T210" s="179"/>
      <c r="U210" s="179"/>
      <c r="V210" s="179"/>
      <c r="W210" s="179"/>
      <c r="CL210" s="35" t="s">
        <v>955</v>
      </c>
      <c r="CM210" s="35">
        <v>1</v>
      </c>
    </row>
    <row r="211" spans="1:91" x14ac:dyDescent="0.3">
      <c r="A211" s="177"/>
      <c r="B211" s="177"/>
      <c r="C211" s="177"/>
      <c r="F211" s="177"/>
      <c r="G211" s="177"/>
      <c r="H211" s="177"/>
      <c r="I211" s="177"/>
      <c r="J211" s="177"/>
      <c r="K211" s="177"/>
      <c r="L211" s="177"/>
      <c r="M211" s="177"/>
      <c r="N211" s="177"/>
      <c r="O211" s="179"/>
      <c r="P211" s="179"/>
      <c r="Q211" s="179"/>
      <c r="R211" s="179"/>
      <c r="S211" s="179"/>
      <c r="T211" s="179"/>
      <c r="U211" s="179"/>
      <c r="V211" s="179"/>
      <c r="W211" s="179"/>
      <c r="CL211" s="35" t="s">
        <v>956</v>
      </c>
      <c r="CM211" s="35">
        <v>1</v>
      </c>
    </row>
    <row r="212" spans="1:91" x14ac:dyDescent="0.3">
      <c r="A212" s="177"/>
      <c r="B212" s="177"/>
      <c r="C212" s="177"/>
      <c r="F212" s="177"/>
      <c r="G212" s="177"/>
      <c r="H212" s="177"/>
      <c r="I212" s="177"/>
      <c r="J212" s="177"/>
      <c r="K212" s="177"/>
      <c r="L212" s="177"/>
      <c r="M212" s="177"/>
      <c r="N212" s="177"/>
      <c r="O212" s="179"/>
      <c r="P212" s="179"/>
      <c r="Q212" s="179"/>
      <c r="R212" s="179"/>
      <c r="S212" s="179"/>
      <c r="T212" s="179"/>
      <c r="U212" s="179"/>
      <c r="V212" s="179"/>
      <c r="W212" s="179"/>
      <c r="CL212" s="35" t="s">
        <v>957</v>
      </c>
      <c r="CM212" s="35">
        <v>1</v>
      </c>
    </row>
    <row r="213" spans="1:91" x14ac:dyDescent="0.3">
      <c r="A213" s="177"/>
      <c r="B213" s="177"/>
      <c r="C213" s="177"/>
      <c r="F213" s="177"/>
      <c r="G213" s="177"/>
      <c r="H213" s="177"/>
      <c r="I213" s="177"/>
      <c r="J213" s="177"/>
      <c r="K213" s="177"/>
      <c r="L213" s="177"/>
      <c r="M213" s="177"/>
      <c r="N213" s="177"/>
      <c r="O213" s="179"/>
      <c r="P213" s="179"/>
      <c r="Q213" s="179"/>
      <c r="R213" s="179"/>
      <c r="S213" s="179"/>
      <c r="T213" s="179"/>
      <c r="U213" s="179"/>
      <c r="V213" s="179"/>
      <c r="W213" s="179"/>
      <c r="CL213" s="35" t="s">
        <v>958</v>
      </c>
      <c r="CM213" s="35">
        <v>1</v>
      </c>
    </row>
    <row r="214" spans="1:91" x14ac:dyDescent="0.3">
      <c r="A214" s="177"/>
      <c r="B214" s="177"/>
      <c r="C214" s="177"/>
      <c r="F214" s="177"/>
      <c r="G214" s="177"/>
      <c r="H214" s="177"/>
      <c r="I214" s="177"/>
      <c r="J214" s="177"/>
      <c r="K214" s="177"/>
      <c r="L214" s="177"/>
      <c r="M214" s="177"/>
      <c r="N214" s="177"/>
      <c r="O214" s="179"/>
      <c r="P214" s="179"/>
      <c r="Q214" s="179"/>
      <c r="R214" s="179"/>
      <c r="S214" s="179"/>
      <c r="T214" s="179"/>
      <c r="U214" s="179"/>
      <c r="V214" s="179"/>
      <c r="W214" s="179"/>
      <c r="CL214" s="35" t="s">
        <v>959</v>
      </c>
      <c r="CM214" s="35">
        <v>1</v>
      </c>
    </row>
    <row r="215" spans="1:91" x14ac:dyDescent="0.3">
      <c r="A215" s="177"/>
      <c r="B215" s="177"/>
      <c r="C215" s="177"/>
      <c r="F215" s="177"/>
      <c r="G215" s="177"/>
      <c r="H215" s="177"/>
      <c r="I215" s="177"/>
      <c r="J215" s="177"/>
      <c r="K215" s="177"/>
      <c r="L215" s="177"/>
      <c r="M215" s="177"/>
      <c r="N215" s="177"/>
      <c r="O215" s="179"/>
      <c r="P215" s="179"/>
      <c r="Q215" s="179"/>
      <c r="R215" s="179"/>
      <c r="S215" s="179"/>
      <c r="T215" s="179"/>
      <c r="U215" s="179"/>
      <c r="V215" s="179"/>
      <c r="W215" s="179"/>
      <c r="CL215" s="35" t="s">
        <v>960</v>
      </c>
      <c r="CM215" s="35">
        <v>1</v>
      </c>
    </row>
    <row r="216" spans="1:91" x14ac:dyDescent="0.3">
      <c r="A216" s="177"/>
      <c r="B216" s="177"/>
      <c r="C216" s="177"/>
      <c r="F216" s="177"/>
      <c r="G216" s="177"/>
      <c r="H216" s="177"/>
      <c r="I216" s="177"/>
      <c r="J216" s="177"/>
      <c r="K216" s="177"/>
      <c r="L216" s="177"/>
      <c r="M216" s="177"/>
      <c r="N216" s="177"/>
      <c r="O216" s="179"/>
      <c r="P216" s="179"/>
      <c r="Q216" s="179"/>
      <c r="R216" s="179"/>
      <c r="S216" s="179"/>
      <c r="T216" s="179"/>
      <c r="U216" s="179"/>
      <c r="V216" s="179"/>
      <c r="W216" s="179"/>
      <c r="CL216" s="35" t="s">
        <v>961</v>
      </c>
      <c r="CM216" s="35">
        <v>1</v>
      </c>
    </row>
    <row r="217" spans="1:91" x14ac:dyDescent="0.3">
      <c r="A217" s="177"/>
      <c r="B217" s="177"/>
      <c r="C217" s="177"/>
      <c r="F217" s="170"/>
      <c r="G217" s="177"/>
      <c r="H217" s="177"/>
      <c r="I217" s="177"/>
      <c r="J217" s="177"/>
      <c r="K217" s="177"/>
      <c r="L217" s="177"/>
      <c r="M217" s="177"/>
      <c r="N217" s="177"/>
      <c r="O217" s="179"/>
      <c r="P217" s="179"/>
      <c r="Q217" s="179"/>
      <c r="R217" s="179"/>
      <c r="S217" s="179"/>
      <c r="T217" s="179"/>
      <c r="U217" s="179"/>
      <c r="V217" s="179"/>
      <c r="W217" s="179"/>
      <c r="CL217" s="35" t="s">
        <v>962</v>
      </c>
      <c r="CM217" s="35">
        <v>1</v>
      </c>
    </row>
    <row r="218" spans="1:91" x14ac:dyDescent="0.3">
      <c r="A218" s="177"/>
      <c r="B218" s="177"/>
      <c r="C218" s="177"/>
      <c r="F218" s="170"/>
      <c r="G218" s="177"/>
      <c r="H218" s="177"/>
      <c r="I218" s="177"/>
      <c r="J218" s="177"/>
      <c r="K218" s="177"/>
      <c r="L218" s="177"/>
      <c r="M218" s="177"/>
      <c r="N218" s="177"/>
      <c r="O218" s="179"/>
      <c r="P218" s="179"/>
      <c r="Q218" s="179"/>
      <c r="R218" s="179"/>
      <c r="S218" s="179"/>
      <c r="T218" s="179"/>
      <c r="U218" s="179"/>
      <c r="V218" s="179"/>
      <c r="W218" s="179"/>
      <c r="CL218" s="35" t="s">
        <v>963</v>
      </c>
      <c r="CM218" s="35">
        <v>1</v>
      </c>
    </row>
    <row r="219" spans="1:91" x14ac:dyDescent="0.3">
      <c r="A219" s="177"/>
      <c r="B219" s="177"/>
      <c r="C219" s="177"/>
      <c r="F219" s="170"/>
      <c r="G219" s="177"/>
      <c r="H219" s="177"/>
      <c r="I219" s="177"/>
      <c r="J219" s="177"/>
      <c r="K219" s="177"/>
      <c r="L219" s="177"/>
      <c r="M219" s="177"/>
      <c r="N219" s="177"/>
      <c r="O219" s="179"/>
      <c r="P219" s="179"/>
      <c r="Q219" s="179"/>
      <c r="R219" s="179"/>
      <c r="S219" s="179"/>
      <c r="T219" s="179"/>
      <c r="U219" s="179"/>
      <c r="V219" s="179"/>
      <c r="W219" s="179"/>
      <c r="CL219" s="35" t="s">
        <v>964</v>
      </c>
      <c r="CM219" s="35">
        <v>1</v>
      </c>
    </row>
    <row r="220" spans="1:91" x14ac:dyDescent="0.3">
      <c r="A220" s="177"/>
      <c r="B220" s="177"/>
      <c r="C220" s="177"/>
      <c r="F220" s="177"/>
      <c r="G220" s="177"/>
      <c r="H220" s="177"/>
      <c r="I220" s="177"/>
      <c r="J220" s="177"/>
      <c r="K220" s="177"/>
      <c r="L220" s="177"/>
      <c r="M220" s="177"/>
      <c r="N220" s="177"/>
      <c r="O220" s="179"/>
      <c r="P220" s="179"/>
      <c r="Q220" s="179"/>
      <c r="R220" s="179"/>
      <c r="S220" s="179"/>
      <c r="T220" s="179"/>
      <c r="U220" s="179"/>
      <c r="V220" s="179"/>
      <c r="W220" s="179"/>
      <c r="CL220" s="35" t="s">
        <v>965</v>
      </c>
      <c r="CM220" s="35">
        <v>1</v>
      </c>
    </row>
    <row r="221" spans="1:91" ht="21" x14ac:dyDescent="0.4">
      <c r="A221" s="177"/>
      <c r="B221" s="177"/>
      <c r="C221" s="177"/>
      <c r="F221" s="182"/>
      <c r="G221" s="177"/>
      <c r="H221" s="177"/>
      <c r="I221" s="177"/>
      <c r="J221" s="177"/>
      <c r="K221" s="177"/>
      <c r="L221" s="177"/>
      <c r="M221" s="177"/>
      <c r="N221" s="177"/>
      <c r="O221" s="179"/>
      <c r="P221" s="179"/>
      <c r="Q221" s="179"/>
      <c r="R221" s="179"/>
      <c r="S221" s="179"/>
      <c r="T221" s="179"/>
      <c r="U221" s="179"/>
      <c r="V221" s="179"/>
      <c r="W221" s="179"/>
      <c r="CL221" s="35" t="s">
        <v>966</v>
      </c>
      <c r="CM221" s="35">
        <v>1</v>
      </c>
    </row>
    <row r="222" spans="1:91" x14ac:dyDescent="0.3">
      <c r="A222" s="177"/>
      <c r="B222" s="177"/>
      <c r="C222" s="177"/>
      <c r="F222" s="177"/>
      <c r="G222" s="177"/>
      <c r="H222" s="177"/>
      <c r="I222" s="177"/>
      <c r="J222" s="180"/>
      <c r="K222" s="180"/>
      <c r="L222" s="177"/>
      <c r="M222" s="177"/>
      <c r="N222" s="180"/>
      <c r="O222" s="179"/>
      <c r="P222" s="179"/>
      <c r="Q222" s="179"/>
      <c r="R222" s="179"/>
      <c r="S222" s="179"/>
      <c r="T222" s="179"/>
      <c r="U222" s="179"/>
      <c r="V222" s="179"/>
      <c r="W222" s="179"/>
      <c r="CL222" s="35" t="s">
        <v>967</v>
      </c>
      <c r="CM222" s="35">
        <v>1</v>
      </c>
    </row>
    <row r="223" spans="1:91" ht="21" x14ac:dyDescent="0.4">
      <c r="A223" s="177"/>
      <c r="B223" s="177"/>
      <c r="C223" s="177"/>
      <c r="E223" s="182"/>
      <c r="F223" s="177"/>
      <c r="G223" s="180"/>
      <c r="H223" s="177"/>
      <c r="I223" s="177"/>
      <c r="J223" s="177"/>
      <c r="K223" s="177"/>
      <c r="L223" s="177"/>
      <c r="M223" s="177"/>
      <c r="N223" s="177"/>
      <c r="O223" s="179"/>
      <c r="P223" s="179"/>
      <c r="Q223" s="179"/>
      <c r="R223" s="179"/>
      <c r="S223" s="179"/>
      <c r="T223" s="179"/>
      <c r="U223" s="179"/>
      <c r="V223" s="179"/>
      <c r="W223" s="179"/>
      <c r="CL223" s="35" t="s">
        <v>968</v>
      </c>
      <c r="CM223" s="35">
        <v>1</v>
      </c>
    </row>
    <row r="224" spans="1:91" x14ac:dyDescent="0.3">
      <c r="A224" s="177"/>
      <c r="B224" s="177"/>
      <c r="C224" s="177"/>
      <c r="F224" s="177"/>
      <c r="G224" s="177"/>
      <c r="H224" s="177"/>
      <c r="I224" s="177"/>
      <c r="J224" s="177"/>
      <c r="K224" s="177"/>
      <c r="L224" s="177"/>
      <c r="M224" s="170"/>
      <c r="N224" s="177"/>
      <c r="O224" s="179"/>
      <c r="P224" s="179"/>
      <c r="Q224" s="179"/>
      <c r="R224" s="179"/>
      <c r="S224" s="179"/>
      <c r="T224" s="179"/>
      <c r="U224" s="179"/>
      <c r="V224" s="179"/>
      <c r="W224" s="179"/>
      <c r="CL224" s="35" t="s">
        <v>969</v>
      </c>
      <c r="CM224" s="35">
        <v>1</v>
      </c>
    </row>
    <row r="225" spans="1:91" x14ac:dyDescent="0.3">
      <c r="A225" s="177"/>
      <c r="B225" s="177"/>
      <c r="C225" s="177"/>
      <c r="F225" s="177"/>
      <c r="G225" s="177"/>
      <c r="H225" s="177"/>
      <c r="I225" s="177"/>
      <c r="J225" s="177"/>
      <c r="K225" s="177"/>
      <c r="L225" s="177"/>
      <c r="M225" s="177"/>
      <c r="N225" s="177"/>
      <c r="O225" s="179"/>
      <c r="P225" s="179"/>
      <c r="Q225" s="179"/>
      <c r="R225" s="179"/>
      <c r="S225" s="179"/>
      <c r="T225" s="179"/>
      <c r="U225" s="179"/>
      <c r="V225" s="179"/>
      <c r="W225" s="179"/>
      <c r="CL225" s="35" t="s">
        <v>970</v>
      </c>
      <c r="CM225" s="35">
        <v>1</v>
      </c>
    </row>
    <row r="226" spans="1:91" x14ac:dyDescent="0.3">
      <c r="A226" s="177"/>
      <c r="B226" s="177"/>
      <c r="C226" s="177"/>
      <c r="F226" s="177"/>
      <c r="G226" s="177"/>
      <c r="H226" s="177"/>
      <c r="I226" s="177"/>
      <c r="J226" s="177"/>
      <c r="K226" s="177"/>
      <c r="L226" s="177"/>
      <c r="M226" s="177"/>
      <c r="N226" s="177"/>
      <c r="O226" s="179"/>
      <c r="P226" s="179"/>
      <c r="Q226" s="179"/>
      <c r="R226" s="179"/>
      <c r="S226" s="179"/>
      <c r="T226" s="179"/>
      <c r="U226" s="179"/>
      <c r="V226" s="179"/>
      <c r="W226" s="179"/>
      <c r="CL226" s="35" t="s">
        <v>971</v>
      </c>
      <c r="CM226" s="35">
        <v>1</v>
      </c>
    </row>
    <row r="227" spans="1:91" x14ac:dyDescent="0.3">
      <c r="A227" s="177"/>
      <c r="B227" s="177"/>
      <c r="C227" s="177"/>
      <c r="F227" s="177"/>
      <c r="G227" s="177"/>
      <c r="H227" s="177"/>
      <c r="I227" s="177"/>
      <c r="J227" s="177"/>
      <c r="K227" s="177"/>
      <c r="L227" s="177"/>
      <c r="M227" s="177"/>
      <c r="N227" s="177"/>
      <c r="O227" s="179"/>
      <c r="P227" s="179"/>
      <c r="Q227" s="179"/>
      <c r="R227" s="179"/>
      <c r="S227" s="179"/>
      <c r="T227" s="179"/>
      <c r="U227" s="179"/>
      <c r="V227" s="179"/>
      <c r="W227" s="179"/>
      <c r="CL227" s="35" t="s">
        <v>972</v>
      </c>
      <c r="CM227" s="35">
        <v>1</v>
      </c>
    </row>
    <row r="228" spans="1:91" x14ac:dyDescent="0.3">
      <c r="A228" s="177"/>
      <c r="B228" s="177"/>
      <c r="C228" s="180"/>
      <c r="F228" s="177"/>
      <c r="G228" s="177"/>
      <c r="H228" s="177"/>
      <c r="I228" s="177"/>
      <c r="J228" s="177"/>
      <c r="K228" s="177"/>
      <c r="L228" s="177"/>
      <c r="M228" s="177"/>
      <c r="N228" s="177"/>
      <c r="O228" s="179"/>
      <c r="P228" s="179"/>
      <c r="Q228" s="179"/>
      <c r="R228" s="179"/>
      <c r="S228" s="179"/>
      <c r="T228" s="179"/>
      <c r="U228" s="179"/>
      <c r="V228" s="179"/>
      <c r="W228" s="179"/>
      <c r="CL228" s="35" t="s">
        <v>973</v>
      </c>
      <c r="CM228" s="35">
        <v>1</v>
      </c>
    </row>
    <row r="229" spans="1:91" ht="21" x14ac:dyDescent="0.4">
      <c r="A229" s="177"/>
      <c r="B229" s="177"/>
      <c r="C229" s="177"/>
      <c r="F229" s="177"/>
      <c r="G229" s="182"/>
      <c r="H229" s="177"/>
      <c r="I229" s="177"/>
      <c r="J229" s="177"/>
      <c r="K229" s="177"/>
      <c r="L229" s="177"/>
      <c r="M229" s="177"/>
      <c r="N229" s="177"/>
      <c r="O229" s="179"/>
      <c r="P229" s="179"/>
      <c r="Q229" s="179"/>
      <c r="R229" s="179"/>
      <c r="S229" s="179"/>
      <c r="T229" s="179"/>
      <c r="U229" s="179"/>
      <c r="V229" s="179"/>
      <c r="W229" s="179"/>
      <c r="CL229" s="35" t="s">
        <v>974</v>
      </c>
      <c r="CM229" s="35">
        <v>1</v>
      </c>
    </row>
    <row r="230" spans="1:91" x14ac:dyDescent="0.3">
      <c r="A230" s="177"/>
      <c r="B230" s="177"/>
      <c r="C230" s="177"/>
      <c r="F230" s="177"/>
      <c r="G230" s="177"/>
      <c r="H230" s="177"/>
      <c r="I230" s="177"/>
      <c r="J230" s="177"/>
      <c r="K230" s="177"/>
      <c r="L230" s="177"/>
      <c r="M230" s="177"/>
      <c r="N230" s="177"/>
      <c r="O230" s="179"/>
      <c r="P230" s="179"/>
      <c r="Q230" s="179"/>
      <c r="R230" s="179"/>
      <c r="S230" s="179"/>
      <c r="T230" s="179"/>
      <c r="U230" s="179"/>
      <c r="V230" s="179"/>
      <c r="W230" s="179"/>
      <c r="CL230" s="35" t="s">
        <v>975</v>
      </c>
      <c r="CM230" s="35">
        <v>1</v>
      </c>
    </row>
    <row r="231" spans="1:91" ht="21" x14ac:dyDescent="0.4">
      <c r="A231" s="177"/>
      <c r="B231" s="177"/>
      <c r="C231" s="177"/>
      <c r="D231" s="182"/>
      <c r="F231" s="177"/>
      <c r="G231" s="177"/>
      <c r="H231" s="177"/>
      <c r="I231" s="177"/>
      <c r="J231" s="177"/>
      <c r="K231" s="177"/>
      <c r="L231" s="177"/>
      <c r="M231" s="177"/>
      <c r="N231" s="177"/>
      <c r="O231" s="179"/>
      <c r="P231" s="179"/>
      <c r="Q231" s="179"/>
      <c r="R231" s="179"/>
      <c r="S231" s="179"/>
      <c r="T231" s="179"/>
      <c r="U231" s="179"/>
      <c r="V231" s="179"/>
      <c r="W231" s="179"/>
      <c r="CL231" s="35" t="s">
        <v>976</v>
      </c>
      <c r="CM231" s="35">
        <v>1</v>
      </c>
    </row>
    <row r="232" spans="1:91" x14ac:dyDescent="0.3">
      <c r="A232" s="177"/>
      <c r="B232" s="177"/>
      <c r="C232" s="177"/>
      <c r="F232" s="177"/>
      <c r="G232" s="177"/>
      <c r="H232" s="177"/>
      <c r="I232" s="177"/>
      <c r="J232" s="177"/>
      <c r="K232" s="177"/>
      <c r="L232" s="177"/>
      <c r="M232" s="177"/>
      <c r="N232" s="177"/>
      <c r="O232" s="179"/>
      <c r="P232" s="179"/>
      <c r="Q232" s="179"/>
      <c r="R232" s="179"/>
      <c r="S232" s="179"/>
      <c r="T232" s="179"/>
      <c r="U232" s="179"/>
      <c r="V232" s="179"/>
      <c r="W232" s="179"/>
      <c r="CL232" s="35" t="s">
        <v>977</v>
      </c>
      <c r="CM232" s="35">
        <v>1</v>
      </c>
    </row>
    <row r="233" spans="1:91" x14ac:dyDescent="0.3">
      <c r="A233" s="177"/>
      <c r="B233" s="177"/>
      <c r="C233" s="177"/>
      <c r="F233" s="177"/>
      <c r="G233" s="177"/>
      <c r="H233" s="177"/>
      <c r="I233" s="177"/>
      <c r="J233" s="177"/>
      <c r="K233" s="177"/>
      <c r="L233" s="177"/>
      <c r="M233" s="177"/>
      <c r="N233" s="177"/>
      <c r="O233" s="179"/>
      <c r="P233" s="179"/>
      <c r="Q233" s="179"/>
      <c r="R233" s="179"/>
      <c r="S233" s="179"/>
      <c r="T233" s="179"/>
      <c r="U233" s="179"/>
      <c r="V233" s="179"/>
      <c r="W233" s="179"/>
      <c r="CL233" s="35" t="s">
        <v>978</v>
      </c>
      <c r="CM233" s="35">
        <v>1</v>
      </c>
    </row>
    <row r="234" spans="1:91" ht="21" x14ac:dyDescent="0.4">
      <c r="A234" s="177"/>
      <c r="B234" s="177"/>
      <c r="C234" s="182"/>
      <c r="F234" s="177"/>
      <c r="G234" s="177"/>
      <c r="H234" s="177"/>
      <c r="I234" s="177"/>
      <c r="J234" s="177"/>
      <c r="K234" s="177"/>
      <c r="L234" s="177"/>
      <c r="M234" s="177"/>
      <c r="N234" s="177"/>
      <c r="O234" s="179"/>
      <c r="P234" s="179"/>
      <c r="Q234" s="179"/>
      <c r="R234" s="179"/>
      <c r="S234" s="179"/>
      <c r="T234" s="179"/>
      <c r="U234" s="179"/>
      <c r="V234" s="179"/>
      <c r="W234" s="179"/>
      <c r="CL234" s="35" t="s">
        <v>979</v>
      </c>
      <c r="CM234" s="35">
        <v>1</v>
      </c>
    </row>
    <row r="235" spans="1:91" x14ac:dyDescent="0.3">
      <c r="A235" s="177"/>
      <c r="B235" s="177"/>
      <c r="C235" s="177"/>
      <c r="F235" s="177"/>
      <c r="G235" s="177"/>
      <c r="H235" s="177"/>
      <c r="I235" s="177"/>
      <c r="J235" s="177"/>
      <c r="K235" s="177"/>
      <c r="L235" s="177"/>
      <c r="M235" s="177"/>
      <c r="N235" s="177"/>
      <c r="O235" s="179"/>
      <c r="P235" s="179"/>
      <c r="Q235" s="179"/>
      <c r="R235" s="179"/>
      <c r="S235" s="179"/>
      <c r="T235" s="179"/>
      <c r="U235" s="179"/>
      <c r="V235" s="179"/>
      <c r="W235" s="179"/>
      <c r="CL235" s="35" t="s">
        <v>980</v>
      </c>
      <c r="CM235" s="35">
        <v>1</v>
      </c>
    </row>
    <row r="236" spans="1:91" x14ac:dyDescent="0.3">
      <c r="A236" s="177"/>
      <c r="B236" s="177"/>
      <c r="C236" s="177"/>
      <c r="F236" s="177"/>
      <c r="G236" s="177"/>
      <c r="H236" s="177"/>
      <c r="I236" s="177"/>
      <c r="J236" s="177"/>
      <c r="K236" s="177"/>
      <c r="L236" s="177"/>
      <c r="M236" s="177"/>
      <c r="N236" s="177"/>
      <c r="O236" s="179"/>
      <c r="P236" s="179"/>
      <c r="Q236" s="179"/>
      <c r="R236" s="179"/>
      <c r="S236" s="179"/>
      <c r="T236" s="179"/>
      <c r="U236" s="179"/>
      <c r="V236" s="179"/>
      <c r="W236" s="179"/>
      <c r="CL236" s="35" t="s">
        <v>981</v>
      </c>
      <c r="CM236" s="35">
        <v>1</v>
      </c>
    </row>
    <row r="237" spans="1:91" x14ac:dyDescent="0.3">
      <c r="A237" s="177"/>
      <c r="B237" s="177"/>
      <c r="C237" s="177"/>
      <c r="F237" s="177"/>
      <c r="G237" s="177"/>
      <c r="H237" s="177"/>
      <c r="I237" s="177"/>
      <c r="J237" s="177"/>
      <c r="K237" s="177"/>
      <c r="L237" s="177"/>
      <c r="M237" s="177"/>
      <c r="N237" s="177"/>
      <c r="O237" s="179"/>
      <c r="P237" s="179"/>
      <c r="Q237" s="179"/>
      <c r="R237" s="179"/>
      <c r="S237" s="179"/>
      <c r="T237" s="179"/>
      <c r="U237" s="179"/>
      <c r="V237" s="179"/>
      <c r="W237" s="179"/>
      <c r="CL237" s="35" t="s">
        <v>982</v>
      </c>
      <c r="CM237" s="35">
        <v>1</v>
      </c>
    </row>
    <row r="238" spans="1:91" x14ac:dyDescent="0.3">
      <c r="A238" s="177"/>
      <c r="B238" s="177"/>
      <c r="C238" s="177"/>
      <c r="F238" s="177"/>
      <c r="G238" s="177"/>
      <c r="H238" s="177"/>
      <c r="I238" s="177"/>
      <c r="J238" s="177"/>
      <c r="K238" s="177"/>
      <c r="L238" s="177"/>
      <c r="M238" s="177"/>
      <c r="N238" s="177"/>
      <c r="O238" s="179"/>
      <c r="P238" s="179"/>
      <c r="Q238" s="179"/>
      <c r="R238" s="179"/>
      <c r="S238" s="179"/>
      <c r="T238" s="179"/>
      <c r="U238" s="179"/>
      <c r="V238" s="179"/>
      <c r="W238" s="179"/>
      <c r="CL238" s="35" t="s">
        <v>983</v>
      </c>
      <c r="CM238" s="35">
        <v>1</v>
      </c>
    </row>
    <row r="239" spans="1:91" x14ac:dyDescent="0.3">
      <c r="A239" s="177"/>
      <c r="B239" s="177"/>
      <c r="C239" s="177"/>
      <c r="F239" s="177"/>
      <c r="G239" s="177"/>
      <c r="H239" s="177"/>
      <c r="I239" s="177"/>
      <c r="J239" s="177"/>
      <c r="K239" s="177"/>
      <c r="L239" s="177"/>
      <c r="M239" s="177"/>
      <c r="N239" s="177"/>
      <c r="O239" s="179"/>
      <c r="P239" s="179"/>
      <c r="Q239" s="179"/>
      <c r="R239" s="179"/>
      <c r="S239" s="179"/>
      <c r="T239" s="179"/>
      <c r="U239" s="179"/>
      <c r="V239" s="179"/>
      <c r="W239" s="179"/>
      <c r="CL239" s="35" t="s">
        <v>984</v>
      </c>
      <c r="CM239" s="35">
        <v>1</v>
      </c>
    </row>
    <row r="240" spans="1:91" x14ac:dyDescent="0.3">
      <c r="A240" s="177"/>
      <c r="B240" s="177"/>
      <c r="C240" s="177"/>
      <c r="F240" s="177"/>
      <c r="G240" s="177"/>
      <c r="H240" s="177"/>
      <c r="I240" s="177"/>
      <c r="J240" s="177"/>
      <c r="K240" s="177"/>
      <c r="L240" s="177"/>
      <c r="M240" s="177"/>
      <c r="N240" s="177"/>
      <c r="O240" s="179"/>
      <c r="P240" s="179"/>
      <c r="Q240" s="179"/>
      <c r="R240" s="179"/>
      <c r="S240" s="179"/>
      <c r="T240" s="179"/>
      <c r="U240" s="179"/>
      <c r="V240" s="179"/>
      <c r="W240" s="179"/>
      <c r="CL240" s="35" t="s">
        <v>985</v>
      </c>
      <c r="CM240" s="35">
        <v>1</v>
      </c>
    </row>
    <row r="241" spans="1:91" x14ac:dyDescent="0.3">
      <c r="A241" s="177"/>
      <c r="B241" s="177"/>
      <c r="C241" s="177"/>
      <c r="F241" s="177"/>
      <c r="G241" s="177"/>
      <c r="H241" s="177"/>
      <c r="I241" s="177"/>
      <c r="J241" s="177"/>
      <c r="K241" s="177"/>
      <c r="L241" s="177"/>
      <c r="M241" s="177"/>
      <c r="N241" s="177"/>
      <c r="O241" s="179"/>
      <c r="P241" s="179"/>
      <c r="Q241" s="179"/>
      <c r="R241" s="179"/>
      <c r="S241" s="179"/>
      <c r="T241" s="179"/>
      <c r="U241" s="179"/>
      <c r="V241" s="179"/>
      <c r="W241" s="179"/>
      <c r="CL241" s="35" t="s">
        <v>986</v>
      </c>
      <c r="CM241" s="35">
        <v>1</v>
      </c>
    </row>
    <row r="242" spans="1:91" x14ac:dyDescent="0.3">
      <c r="A242" s="177"/>
      <c r="B242" s="177"/>
      <c r="C242" s="177"/>
      <c r="F242" s="177"/>
      <c r="G242" s="177"/>
      <c r="H242" s="177"/>
      <c r="I242" s="177"/>
      <c r="J242" s="177"/>
      <c r="K242" s="177"/>
      <c r="L242" s="177"/>
      <c r="M242" s="177"/>
      <c r="N242" s="177"/>
      <c r="O242" s="179"/>
      <c r="P242" s="179"/>
      <c r="Q242" s="179"/>
      <c r="R242" s="179"/>
      <c r="S242" s="179"/>
      <c r="T242" s="179"/>
      <c r="U242" s="179"/>
      <c r="V242" s="179"/>
      <c r="W242" s="179"/>
      <c r="CL242" s="35" t="s">
        <v>987</v>
      </c>
      <c r="CM242" s="35">
        <v>1</v>
      </c>
    </row>
    <row r="243" spans="1:91" x14ac:dyDescent="0.3">
      <c r="A243" s="177"/>
      <c r="B243" s="177"/>
      <c r="C243" s="177"/>
      <c r="F243" s="177"/>
      <c r="G243" s="177"/>
      <c r="H243" s="177"/>
      <c r="I243" s="177"/>
      <c r="J243" s="177"/>
      <c r="K243" s="177"/>
      <c r="L243" s="177"/>
      <c r="M243" s="177"/>
      <c r="N243" s="177"/>
      <c r="O243" s="179"/>
      <c r="P243" s="179"/>
      <c r="Q243" s="179"/>
      <c r="R243" s="179"/>
      <c r="S243" s="179"/>
      <c r="T243" s="179"/>
      <c r="U243" s="179"/>
      <c r="V243" s="179"/>
      <c r="W243" s="179"/>
      <c r="CL243" s="35" t="s">
        <v>988</v>
      </c>
      <c r="CM243" s="35">
        <v>1</v>
      </c>
    </row>
    <row r="244" spans="1:91" x14ac:dyDescent="0.3">
      <c r="A244" s="177"/>
      <c r="B244" s="177"/>
      <c r="C244" s="177"/>
      <c r="F244" s="177"/>
      <c r="G244" s="177"/>
      <c r="H244" s="177"/>
      <c r="I244" s="177"/>
      <c r="J244" s="177"/>
      <c r="K244" s="177"/>
      <c r="L244" s="177"/>
      <c r="M244" s="177"/>
      <c r="N244" s="177"/>
      <c r="O244" s="179"/>
      <c r="P244" s="179"/>
      <c r="Q244" s="179"/>
      <c r="R244" s="179"/>
      <c r="S244" s="179"/>
      <c r="T244" s="179"/>
      <c r="U244" s="179"/>
      <c r="V244" s="179"/>
      <c r="W244" s="179"/>
      <c r="CL244" s="35" t="s">
        <v>989</v>
      </c>
      <c r="CM244" s="35">
        <v>1</v>
      </c>
    </row>
    <row r="245" spans="1:91" x14ac:dyDescent="0.3">
      <c r="A245" s="177"/>
      <c r="B245" s="177"/>
      <c r="C245" s="177"/>
      <c r="F245" s="177"/>
      <c r="G245" s="177"/>
      <c r="H245" s="177"/>
      <c r="I245" s="177"/>
      <c r="J245" s="177"/>
      <c r="K245" s="177"/>
      <c r="L245" s="177"/>
      <c r="M245" s="177"/>
      <c r="N245" s="177"/>
      <c r="O245" s="179"/>
      <c r="P245" s="179"/>
      <c r="Q245" s="179"/>
      <c r="R245" s="179"/>
      <c r="S245" s="179"/>
      <c r="T245" s="179"/>
      <c r="U245" s="179"/>
      <c r="V245" s="179"/>
      <c r="W245" s="179"/>
      <c r="CL245" s="35" t="s">
        <v>990</v>
      </c>
      <c r="CM245" s="35">
        <v>1</v>
      </c>
    </row>
    <row r="246" spans="1:91" x14ac:dyDescent="0.3">
      <c r="A246" s="177"/>
      <c r="B246" s="177"/>
      <c r="C246" s="177"/>
      <c r="F246" s="177"/>
      <c r="G246" s="177"/>
      <c r="H246" s="177"/>
      <c r="I246" s="177"/>
      <c r="J246" s="177"/>
      <c r="K246" s="177"/>
      <c r="L246" s="177"/>
      <c r="M246" s="177"/>
      <c r="N246" s="177"/>
      <c r="O246" s="179"/>
      <c r="P246" s="179"/>
      <c r="Q246" s="179"/>
      <c r="R246" s="179"/>
      <c r="S246" s="179"/>
      <c r="T246" s="179"/>
      <c r="U246" s="179"/>
      <c r="V246" s="179"/>
      <c r="W246" s="179"/>
      <c r="CL246" s="35" t="s">
        <v>991</v>
      </c>
      <c r="CM246" s="35">
        <v>1</v>
      </c>
    </row>
    <row r="247" spans="1:91" ht="21" x14ac:dyDescent="0.4">
      <c r="A247" s="177"/>
      <c r="B247" s="177"/>
      <c r="C247" s="177"/>
      <c r="F247" s="182"/>
      <c r="G247" s="177"/>
      <c r="H247" s="177"/>
      <c r="I247" s="177"/>
      <c r="J247" s="177"/>
      <c r="K247" s="177"/>
      <c r="L247" s="177"/>
      <c r="M247" s="177"/>
      <c r="N247" s="177"/>
      <c r="O247" s="179"/>
      <c r="P247" s="179"/>
      <c r="Q247" s="179"/>
      <c r="R247" s="179"/>
      <c r="S247" s="179"/>
      <c r="T247" s="179"/>
      <c r="U247" s="179"/>
      <c r="V247" s="179"/>
      <c r="W247" s="179"/>
      <c r="CL247" s="35" t="s">
        <v>992</v>
      </c>
      <c r="CM247" s="35">
        <v>1</v>
      </c>
    </row>
    <row r="248" spans="1:91" x14ac:dyDescent="0.3">
      <c r="A248" s="177"/>
      <c r="B248" s="177"/>
      <c r="C248" s="177"/>
      <c r="F248" s="177"/>
      <c r="G248" s="177"/>
      <c r="H248" s="171"/>
      <c r="I248" s="177"/>
      <c r="J248" s="177"/>
      <c r="K248" s="177"/>
      <c r="L248" s="177"/>
      <c r="M248" s="177"/>
      <c r="N248" s="177"/>
      <c r="O248" s="179"/>
      <c r="P248" s="179"/>
      <c r="Q248" s="179"/>
      <c r="R248" s="179"/>
      <c r="S248" s="179"/>
      <c r="T248" s="179"/>
      <c r="U248" s="179"/>
      <c r="V248" s="179"/>
      <c r="W248" s="179"/>
      <c r="CL248" s="35" t="s">
        <v>993</v>
      </c>
      <c r="CM248" s="35">
        <v>1</v>
      </c>
    </row>
    <row r="249" spans="1:91" ht="21" x14ac:dyDescent="0.4">
      <c r="A249" s="177"/>
      <c r="B249" s="177"/>
      <c r="C249" s="177"/>
      <c r="E249" s="182"/>
      <c r="F249" s="177"/>
      <c r="G249" s="177"/>
      <c r="H249" s="170"/>
      <c r="I249" s="177"/>
      <c r="J249" s="177"/>
      <c r="K249" s="177"/>
      <c r="L249" s="177"/>
      <c r="M249" s="177"/>
      <c r="N249" s="177"/>
      <c r="O249" s="179"/>
      <c r="P249" s="179"/>
      <c r="Q249" s="179"/>
      <c r="R249" s="179"/>
      <c r="S249" s="179"/>
      <c r="T249" s="179"/>
      <c r="U249" s="179"/>
      <c r="V249" s="179"/>
      <c r="W249" s="179"/>
      <c r="CL249" s="35" t="s">
        <v>994</v>
      </c>
      <c r="CM249" s="35">
        <v>1</v>
      </c>
    </row>
    <row r="250" spans="1:91" x14ac:dyDescent="0.3">
      <c r="A250" s="177"/>
      <c r="B250" s="177"/>
      <c r="C250" s="177"/>
      <c r="F250" s="177"/>
      <c r="G250" s="177"/>
      <c r="H250" s="170"/>
      <c r="I250" s="177"/>
      <c r="J250" s="177"/>
      <c r="K250" s="177"/>
      <c r="L250" s="177"/>
      <c r="M250" s="177"/>
      <c r="N250" s="177"/>
      <c r="O250" s="179"/>
      <c r="P250" s="179"/>
      <c r="Q250" s="179"/>
      <c r="R250" s="179"/>
      <c r="S250" s="179"/>
      <c r="T250" s="179"/>
      <c r="U250" s="179"/>
      <c r="V250" s="179"/>
      <c r="W250" s="179"/>
      <c r="CL250" s="35" t="s">
        <v>995</v>
      </c>
      <c r="CM250" s="35">
        <v>1</v>
      </c>
    </row>
    <row r="251" spans="1:91" x14ac:dyDescent="0.3">
      <c r="A251" s="177"/>
      <c r="B251" s="177"/>
      <c r="C251" s="177"/>
      <c r="F251" s="177"/>
      <c r="G251" s="177"/>
      <c r="H251" s="170"/>
      <c r="I251" s="177"/>
      <c r="J251" s="177"/>
      <c r="K251" s="177"/>
      <c r="L251" s="177"/>
      <c r="M251" s="177"/>
      <c r="N251" s="177"/>
      <c r="O251" s="179"/>
      <c r="P251" s="179"/>
      <c r="Q251" s="179"/>
      <c r="R251" s="179"/>
      <c r="S251" s="179"/>
      <c r="T251" s="179"/>
      <c r="U251" s="179"/>
      <c r="V251" s="179"/>
      <c r="W251" s="179"/>
      <c r="CL251" s="35" t="s">
        <v>996</v>
      </c>
      <c r="CM251" s="35">
        <v>1</v>
      </c>
    </row>
    <row r="252" spans="1:91" x14ac:dyDescent="0.3">
      <c r="A252" s="177"/>
      <c r="B252" s="177"/>
      <c r="C252" s="177"/>
      <c r="F252" s="177"/>
      <c r="G252" s="177"/>
      <c r="H252" s="177"/>
      <c r="I252" s="177"/>
      <c r="J252" s="177"/>
      <c r="K252" s="177"/>
      <c r="L252" s="177"/>
      <c r="M252" s="177"/>
      <c r="N252" s="177"/>
      <c r="O252" s="179"/>
      <c r="P252" s="179"/>
      <c r="Q252" s="179"/>
      <c r="R252" s="179"/>
      <c r="S252" s="179"/>
      <c r="T252" s="179"/>
      <c r="U252" s="179"/>
      <c r="V252" s="179"/>
      <c r="W252" s="179"/>
      <c r="CL252" s="35" t="s">
        <v>997</v>
      </c>
      <c r="CM252" s="35">
        <v>1</v>
      </c>
    </row>
    <row r="253" spans="1:91" x14ac:dyDescent="0.3">
      <c r="A253" s="177"/>
      <c r="B253" s="177"/>
      <c r="C253" s="177"/>
      <c r="F253" s="177"/>
      <c r="G253" s="177"/>
      <c r="H253" s="177"/>
      <c r="I253" s="177"/>
      <c r="J253" s="177"/>
      <c r="K253" s="177"/>
      <c r="L253" s="177"/>
      <c r="M253" s="177"/>
      <c r="N253" s="177"/>
      <c r="O253" s="179"/>
      <c r="P253" s="179"/>
      <c r="Q253" s="179"/>
      <c r="R253" s="179"/>
      <c r="S253" s="179"/>
      <c r="T253" s="179"/>
      <c r="U253" s="179"/>
      <c r="V253" s="179"/>
      <c r="W253" s="179"/>
      <c r="CL253" s="35" t="s">
        <v>998</v>
      </c>
      <c r="CM253" s="35">
        <v>1</v>
      </c>
    </row>
    <row r="254" spans="1:91" x14ac:dyDescent="0.3">
      <c r="A254" s="177"/>
      <c r="B254" s="177"/>
      <c r="C254" s="177"/>
      <c r="F254" s="177"/>
      <c r="G254" s="177"/>
      <c r="H254" s="177"/>
      <c r="I254" s="177"/>
      <c r="J254" s="177"/>
      <c r="K254" s="177"/>
      <c r="L254" s="177"/>
      <c r="M254" s="177"/>
      <c r="N254" s="177"/>
      <c r="O254" s="179"/>
      <c r="P254" s="179"/>
      <c r="Q254" s="179"/>
      <c r="R254" s="179"/>
      <c r="S254" s="179"/>
      <c r="T254" s="179"/>
      <c r="U254" s="179"/>
      <c r="V254" s="179"/>
      <c r="W254" s="179"/>
      <c r="CL254" s="35" t="s">
        <v>999</v>
      </c>
      <c r="CM254" s="35">
        <v>1</v>
      </c>
    </row>
    <row r="255" spans="1:91" ht="21" x14ac:dyDescent="0.4">
      <c r="A255" s="177"/>
      <c r="B255" s="177"/>
      <c r="C255" s="177"/>
      <c r="G255" s="182"/>
      <c r="H255" s="177"/>
      <c r="I255" s="177"/>
      <c r="J255" s="177"/>
      <c r="K255" s="177"/>
      <c r="L255" s="177"/>
      <c r="M255" s="177"/>
      <c r="N255" s="177"/>
      <c r="O255" s="179"/>
      <c r="P255" s="179"/>
      <c r="Q255" s="179"/>
      <c r="R255" s="179"/>
      <c r="S255" s="179"/>
      <c r="T255" s="179"/>
      <c r="U255" s="179"/>
      <c r="V255" s="179"/>
      <c r="W255" s="179"/>
      <c r="CL255" s="35" t="s">
        <v>1000</v>
      </c>
      <c r="CM255" s="35">
        <v>1</v>
      </c>
    </row>
    <row r="256" spans="1:91" x14ac:dyDescent="0.3">
      <c r="A256" s="177"/>
      <c r="B256" s="177"/>
      <c r="C256" s="180"/>
      <c r="G256" s="177"/>
      <c r="H256" s="177"/>
      <c r="J256" s="177"/>
      <c r="K256" s="177"/>
      <c r="L256" s="177"/>
      <c r="M256" s="177"/>
      <c r="N256" s="177"/>
      <c r="O256" s="179"/>
      <c r="P256" s="179"/>
      <c r="Q256" s="179"/>
      <c r="R256" s="179"/>
      <c r="S256" s="179"/>
      <c r="T256" s="179"/>
      <c r="U256" s="179"/>
      <c r="V256" s="179"/>
      <c r="W256" s="179"/>
      <c r="CL256" s="35" t="s">
        <v>1001</v>
      </c>
      <c r="CM256" s="35">
        <v>1</v>
      </c>
    </row>
    <row r="257" spans="1:91" ht="21" x14ac:dyDescent="0.4">
      <c r="A257" s="177"/>
      <c r="B257" s="177"/>
      <c r="C257" s="177"/>
      <c r="D257" s="182"/>
      <c r="G257" s="177"/>
      <c r="H257" s="177"/>
      <c r="J257" s="177"/>
      <c r="K257" s="177"/>
      <c r="L257" s="177"/>
      <c r="M257" s="177"/>
      <c r="N257" s="177"/>
      <c r="O257" s="179"/>
      <c r="P257" s="179"/>
      <c r="Q257" s="179"/>
      <c r="R257" s="179"/>
      <c r="S257" s="179"/>
      <c r="T257" s="179"/>
      <c r="U257" s="179"/>
      <c r="V257" s="179"/>
      <c r="W257" s="179"/>
      <c r="CL257" s="35" t="s">
        <v>1002</v>
      </c>
      <c r="CM257" s="35">
        <v>1</v>
      </c>
    </row>
    <row r="258" spans="1:91" x14ac:dyDescent="0.3">
      <c r="A258" s="177"/>
      <c r="B258" s="177"/>
      <c r="C258" s="177"/>
      <c r="G258" s="177"/>
      <c r="H258" s="177"/>
      <c r="J258" s="177"/>
      <c r="K258" s="177"/>
      <c r="L258" s="177"/>
      <c r="M258" s="177"/>
      <c r="N258" s="177"/>
      <c r="O258" s="179"/>
      <c r="P258" s="179"/>
      <c r="Q258" s="179"/>
      <c r="R258" s="179"/>
      <c r="S258" s="179"/>
      <c r="T258" s="179"/>
      <c r="U258" s="179"/>
      <c r="V258" s="179"/>
      <c r="W258" s="179"/>
      <c r="CL258" s="35" t="s">
        <v>1003</v>
      </c>
      <c r="CM258" s="35">
        <v>1</v>
      </c>
    </row>
    <row r="259" spans="1:91" x14ac:dyDescent="0.3">
      <c r="A259" s="177"/>
      <c r="B259" s="177"/>
      <c r="C259" s="177"/>
      <c r="G259" s="177"/>
      <c r="H259" s="177"/>
      <c r="J259" s="177"/>
      <c r="K259" s="177"/>
      <c r="L259" s="177"/>
      <c r="M259" s="177"/>
      <c r="N259" s="177"/>
      <c r="O259" s="179"/>
      <c r="P259" s="179"/>
      <c r="Q259" s="179"/>
      <c r="R259" s="179"/>
      <c r="S259" s="179"/>
      <c r="T259" s="179"/>
      <c r="U259" s="179"/>
      <c r="V259" s="179"/>
      <c r="W259" s="179"/>
      <c r="CL259" s="35" t="s">
        <v>1004</v>
      </c>
      <c r="CM259" s="35">
        <v>1</v>
      </c>
    </row>
    <row r="260" spans="1:91" ht="21" x14ac:dyDescent="0.4">
      <c r="A260" s="177"/>
      <c r="B260" s="177"/>
      <c r="C260" s="182"/>
      <c r="G260" s="177"/>
      <c r="J260" s="177"/>
      <c r="K260" s="177"/>
      <c r="L260" s="177"/>
      <c r="M260" s="177"/>
      <c r="N260" s="177"/>
      <c r="O260" s="179"/>
      <c r="P260" s="179"/>
      <c r="Q260" s="179"/>
      <c r="R260" s="179"/>
      <c r="S260" s="179"/>
      <c r="T260" s="179"/>
      <c r="U260" s="179"/>
      <c r="V260" s="179"/>
      <c r="W260" s="179"/>
      <c r="CL260" s="35" t="s">
        <v>1005</v>
      </c>
      <c r="CM260" s="35">
        <v>1</v>
      </c>
    </row>
    <row r="261" spans="1:91" x14ac:dyDescent="0.3">
      <c r="A261" s="177"/>
      <c r="B261" s="177"/>
      <c r="C261" s="177"/>
      <c r="G261" s="177"/>
      <c r="J261" s="177"/>
      <c r="K261" s="177"/>
      <c r="L261" s="177"/>
      <c r="M261" s="177"/>
      <c r="N261" s="177"/>
      <c r="O261" s="179"/>
      <c r="P261" s="179"/>
      <c r="Q261" s="179"/>
      <c r="R261" s="179"/>
      <c r="S261" s="179"/>
      <c r="T261" s="179"/>
      <c r="U261" s="179"/>
      <c r="V261" s="179"/>
      <c r="W261" s="179"/>
      <c r="CL261" s="35" t="s">
        <v>1006</v>
      </c>
      <c r="CM261" s="35">
        <v>1</v>
      </c>
    </row>
    <row r="262" spans="1:91" x14ac:dyDescent="0.3">
      <c r="A262" s="177"/>
      <c r="B262" s="177"/>
      <c r="C262" s="177"/>
      <c r="G262" s="177"/>
      <c r="CL262" s="35" t="s">
        <v>1007</v>
      </c>
      <c r="CM262" s="35">
        <v>1</v>
      </c>
    </row>
    <row r="263" spans="1:91" x14ac:dyDescent="0.3">
      <c r="A263" s="177"/>
      <c r="B263" s="177"/>
      <c r="C263" s="177"/>
      <c r="CL263" s="35" t="s">
        <v>1008</v>
      </c>
      <c r="CM263" s="35">
        <v>1</v>
      </c>
    </row>
    <row r="264" spans="1:91" x14ac:dyDescent="0.3">
      <c r="A264" s="177"/>
      <c r="B264" s="177"/>
      <c r="C264" s="177"/>
      <c r="CL264" s="35" t="s">
        <v>1009</v>
      </c>
      <c r="CM264" s="35">
        <v>1</v>
      </c>
    </row>
    <row r="265" spans="1:91" x14ac:dyDescent="0.3">
      <c r="A265" s="177"/>
      <c r="B265" s="177"/>
      <c r="C265" s="177"/>
      <c r="CL265" s="35" t="s">
        <v>1010</v>
      </c>
      <c r="CM265" s="35">
        <v>1</v>
      </c>
    </row>
    <row r="266" spans="1:91" x14ac:dyDescent="0.3">
      <c r="A266" s="177"/>
      <c r="B266" s="177"/>
      <c r="C266" s="177"/>
      <c r="CL266" s="35" t="s">
        <v>1011</v>
      </c>
      <c r="CM266" s="35">
        <v>1</v>
      </c>
    </row>
    <row r="267" spans="1:91" x14ac:dyDescent="0.3">
      <c r="A267" s="177"/>
      <c r="B267" s="177"/>
      <c r="C267" s="177"/>
      <c r="CL267" s="35" t="s">
        <v>1012</v>
      </c>
      <c r="CM267" s="35">
        <v>1</v>
      </c>
    </row>
    <row r="268" spans="1:91" x14ac:dyDescent="0.3">
      <c r="A268" s="177"/>
      <c r="B268" s="177"/>
      <c r="CL268" s="35" t="s">
        <v>1013</v>
      </c>
      <c r="CM268" s="35">
        <v>1</v>
      </c>
    </row>
    <row r="269" spans="1:91" x14ac:dyDescent="0.3">
      <c r="A269" s="177"/>
      <c r="B269" s="177"/>
      <c r="CL269" s="35" t="s">
        <v>1014</v>
      </c>
      <c r="CM269" s="35">
        <v>1</v>
      </c>
    </row>
    <row r="270" spans="1:91" x14ac:dyDescent="0.3">
      <c r="A270" s="177"/>
      <c r="B270" s="177"/>
      <c r="CL270" s="35" t="s">
        <v>1015</v>
      </c>
      <c r="CM270" s="35">
        <v>1</v>
      </c>
    </row>
    <row r="271" spans="1:91" x14ac:dyDescent="0.3">
      <c r="CL271" s="35" t="s">
        <v>1016</v>
      </c>
      <c r="CM271" s="35">
        <v>1</v>
      </c>
    </row>
    <row r="272" spans="1:91" x14ac:dyDescent="0.3">
      <c r="CL272" s="35" t="s">
        <v>1017</v>
      </c>
      <c r="CM272" s="35">
        <v>1</v>
      </c>
    </row>
    <row r="273" spans="90:91" x14ac:dyDescent="0.3">
      <c r="CL273" s="35" t="s">
        <v>1018</v>
      </c>
      <c r="CM273" s="35">
        <v>1</v>
      </c>
    </row>
    <row r="274" spans="90:91" x14ac:dyDescent="0.3">
      <c r="CL274" s="35" t="s">
        <v>1019</v>
      </c>
      <c r="CM274" s="35">
        <v>1</v>
      </c>
    </row>
    <row r="275" spans="90:91" x14ac:dyDescent="0.3">
      <c r="CL275" s="35" t="s">
        <v>1020</v>
      </c>
      <c r="CM275" s="35">
        <v>1</v>
      </c>
    </row>
    <row r="276" spans="90:91" x14ac:dyDescent="0.3">
      <c r="CL276" s="35" t="s">
        <v>1021</v>
      </c>
      <c r="CM276" s="35">
        <v>1</v>
      </c>
    </row>
    <row r="277" spans="90:91" x14ac:dyDescent="0.3">
      <c r="CL277" s="35" t="s">
        <v>1022</v>
      </c>
      <c r="CM277" s="35">
        <v>1</v>
      </c>
    </row>
    <row r="278" spans="90:91" x14ac:dyDescent="0.3">
      <c r="CL278" s="35" t="s">
        <v>1023</v>
      </c>
      <c r="CM278" s="35">
        <v>1</v>
      </c>
    </row>
    <row r="279" spans="90:91" x14ac:dyDescent="0.3">
      <c r="CL279" s="35" t="s">
        <v>1024</v>
      </c>
      <c r="CM279" s="35">
        <v>1</v>
      </c>
    </row>
    <row r="280" spans="90:91" x14ac:dyDescent="0.3">
      <c r="CL280" s="35" t="s">
        <v>1025</v>
      </c>
      <c r="CM280" s="35">
        <v>1</v>
      </c>
    </row>
    <row r="281" spans="90:91" x14ac:dyDescent="0.3">
      <c r="CL281" s="35" t="s">
        <v>1026</v>
      </c>
      <c r="CM281" s="35">
        <v>1</v>
      </c>
    </row>
    <row r="282" spans="90:91" x14ac:dyDescent="0.3">
      <c r="CL282" s="35" t="s">
        <v>1027</v>
      </c>
      <c r="CM282" s="35">
        <v>1</v>
      </c>
    </row>
    <row r="283" spans="90:91" x14ac:dyDescent="0.3">
      <c r="CL283" s="35" t="s">
        <v>1028</v>
      </c>
      <c r="CM283" s="35">
        <v>1</v>
      </c>
    </row>
    <row r="284" spans="90:91" x14ac:dyDescent="0.3">
      <c r="CL284" s="35" t="s">
        <v>1029</v>
      </c>
      <c r="CM284" s="35">
        <v>1</v>
      </c>
    </row>
    <row r="285" spans="90:91" x14ac:dyDescent="0.3">
      <c r="CL285" s="35" t="s">
        <v>1030</v>
      </c>
      <c r="CM285" s="35">
        <v>1</v>
      </c>
    </row>
    <row r="286" spans="90:91" x14ac:dyDescent="0.3">
      <c r="CL286" s="35" t="s">
        <v>1031</v>
      </c>
      <c r="CM286" s="35">
        <v>1</v>
      </c>
    </row>
    <row r="287" spans="90:91" x14ac:dyDescent="0.3">
      <c r="CL287" s="35" t="s">
        <v>1032</v>
      </c>
      <c r="CM287" s="35">
        <v>1</v>
      </c>
    </row>
    <row r="288" spans="90:91" x14ac:dyDescent="0.3">
      <c r="CL288" s="35" t="s">
        <v>1033</v>
      </c>
      <c r="CM288" s="35">
        <v>1</v>
      </c>
    </row>
    <row r="289" spans="4:91" x14ac:dyDescent="0.3">
      <c r="CL289" s="35" t="s">
        <v>1034</v>
      </c>
      <c r="CM289" s="35">
        <v>1</v>
      </c>
    </row>
    <row r="290" spans="4:91" x14ac:dyDescent="0.3">
      <c r="CL290" s="35" t="s">
        <v>1035</v>
      </c>
      <c r="CM290" s="35">
        <v>1</v>
      </c>
    </row>
    <row r="291" spans="4:91" x14ac:dyDescent="0.3">
      <c r="CL291" s="35" t="s">
        <v>1036</v>
      </c>
      <c r="CM291" s="35">
        <v>1</v>
      </c>
    </row>
    <row r="292" spans="4:91" x14ac:dyDescent="0.3">
      <c r="E292" s="164"/>
      <c r="CL292" s="35" t="s">
        <v>1037</v>
      </c>
      <c r="CM292" s="35">
        <v>1</v>
      </c>
    </row>
    <row r="293" spans="4:91" x14ac:dyDescent="0.3">
      <c r="E293" s="164"/>
      <c r="CL293" s="35" t="s">
        <v>1038</v>
      </c>
      <c r="CM293" s="35">
        <v>1</v>
      </c>
    </row>
    <row r="294" spans="4:91" x14ac:dyDescent="0.3">
      <c r="E294" s="164"/>
      <c r="CL294" s="35" t="s">
        <v>1039</v>
      </c>
      <c r="CM294" s="35">
        <v>1</v>
      </c>
    </row>
    <row r="295" spans="4:91" x14ac:dyDescent="0.3">
      <c r="E295" s="164"/>
      <c r="CL295" s="35" t="s">
        <v>1040</v>
      </c>
      <c r="CM295" s="35">
        <v>1</v>
      </c>
    </row>
    <row r="296" spans="4:91" x14ac:dyDescent="0.3">
      <c r="E296" s="164"/>
      <c r="CL296" s="35" t="s">
        <v>1041</v>
      </c>
      <c r="CM296" s="35">
        <v>1</v>
      </c>
    </row>
    <row r="297" spans="4:91" x14ac:dyDescent="0.3">
      <c r="E297" s="164"/>
      <c r="O297" s="164"/>
      <c r="P297" s="164"/>
      <c r="Q297" s="164"/>
      <c r="R297" s="164"/>
      <c r="CL297" s="35" t="s">
        <v>1042</v>
      </c>
      <c r="CM297" s="35">
        <v>1</v>
      </c>
    </row>
    <row r="298" spans="4:91" x14ac:dyDescent="0.3">
      <c r="E298" s="164"/>
      <c r="O298" s="164"/>
      <c r="P298" s="164"/>
      <c r="Q298" s="164"/>
      <c r="R298" s="164"/>
      <c r="CL298" s="35" t="s">
        <v>1043</v>
      </c>
      <c r="CM298" s="35">
        <v>1</v>
      </c>
    </row>
    <row r="299" spans="4:91" x14ac:dyDescent="0.3">
      <c r="E299" s="164"/>
      <c r="O299" s="164"/>
      <c r="P299" s="164"/>
      <c r="Q299" s="164"/>
      <c r="R299" s="164"/>
      <c r="CL299" s="35" t="s">
        <v>1044</v>
      </c>
      <c r="CM299" s="35">
        <v>1</v>
      </c>
    </row>
    <row r="300" spans="4:91" x14ac:dyDescent="0.3">
      <c r="D300" s="164"/>
      <c r="E300" s="164"/>
      <c r="O300" s="164"/>
      <c r="P300" s="164"/>
      <c r="Q300" s="164"/>
      <c r="R300" s="164"/>
      <c r="CL300" s="35" t="s">
        <v>1045</v>
      </c>
      <c r="CM300" s="35">
        <v>1</v>
      </c>
    </row>
    <row r="301" spans="4:91" x14ac:dyDescent="0.3">
      <c r="D301" s="164"/>
      <c r="E301" s="164"/>
      <c r="O301" s="164"/>
      <c r="P301" s="164"/>
      <c r="Q301" s="164"/>
      <c r="R301" s="164"/>
      <c r="CL301" s="35" t="s">
        <v>1046</v>
      </c>
      <c r="CM301" s="35">
        <v>1</v>
      </c>
    </row>
    <row r="302" spans="4:91" x14ac:dyDescent="0.3">
      <c r="D302" s="164"/>
      <c r="E302" s="164"/>
      <c r="O302" s="164"/>
      <c r="P302" s="164"/>
      <c r="Q302" s="164"/>
      <c r="R302" s="164"/>
      <c r="CL302" s="35" t="s">
        <v>1047</v>
      </c>
      <c r="CM302" s="35">
        <v>1</v>
      </c>
    </row>
    <row r="303" spans="4:91" x14ac:dyDescent="0.3">
      <c r="D303" s="164"/>
      <c r="E303" s="164"/>
      <c r="O303" s="164"/>
      <c r="P303" s="164"/>
      <c r="Q303" s="164"/>
      <c r="R303" s="164"/>
      <c r="CL303" s="35" t="s">
        <v>1048</v>
      </c>
      <c r="CM303" s="35">
        <v>1</v>
      </c>
    </row>
    <row r="304" spans="4:91" x14ac:dyDescent="0.3">
      <c r="D304" s="164"/>
      <c r="E304" s="164"/>
      <c r="O304" s="164"/>
      <c r="P304" s="164"/>
      <c r="Q304" s="164"/>
      <c r="R304" s="164"/>
      <c r="CL304" s="35" t="s">
        <v>1049</v>
      </c>
      <c r="CM304" s="35">
        <v>1</v>
      </c>
    </row>
    <row r="305" spans="4:91" x14ac:dyDescent="0.3">
      <c r="D305" s="164"/>
      <c r="E305" s="164"/>
      <c r="O305" s="164"/>
      <c r="P305" s="164"/>
      <c r="Q305" s="164"/>
      <c r="R305" s="164"/>
      <c r="CL305" s="35" t="s">
        <v>1050</v>
      </c>
      <c r="CM305" s="35">
        <v>1</v>
      </c>
    </row>
    <row r="306" spans="4:91" x14ac:dyDescent="0.3">
      <c r="D306" s="164"/>
      <c r="E306" s="164"/>
      <c r="O306" s="164"/>
      <c r="P306" s="164"/>
      <c r="Q306" s="164"/>
      <c r="R306" s="164"/>
      <c r="CL306" s="35" t="s">
        <v>1051</v>
      </c>
      <c r="CM306" s="35">
        <v>1</v>
      </c>
    </row>
    <row r="307" spans="4:91" x14ac:dyDescent="0.3">
      <c r="D307" s="164"/>
      <c r="E307" s="164"/>
      <c r="O307" s="164"/>
      <c r="P307" s="164"/>
      <c r="Q307" s="164"/>
      <c r="R307" s="164"/>
      <c r="CL307" s="35" t="s">
        <v>1052</v>
      </c>
      <c r="CM307" s="35">
        <v>1</v>
      </c>
    </row>
    <row r="308" spans="4:91" x14ac:dyDescent="0.3">
      <c r="D308" s="164"/>
      <c r="E308" s="164"/>
      <c r="O308" s="164"/>
      <c r="P308" s="164"/>
      <c r="Q308" s="164"/>
      <c r="R308" s="164"/>
      <c r="CL308" s="35" t="s">
        <v>1053</v>
      </c>
      <c r="CM308" s="35">
        <v>1</v>
      </c>
    </row>
    <row r="309" spans="4:91" x14ac:dyDescent="0.3">
      <c r="D309" s="164"/>
      <c r="E309" s="164"/>
      <c r="O309" s="164"/>
      <c r="P309" s="164"/>
      <c r="Q309" s="164"/>
      <c r="R309" s="164"/>
      <c r="CL309" s="35" t="s">
        <v>1054</v>
      </c>
      <c r="CM309" s="35">
        <v>1</v>
      </c>
    </row>
    <row r="310" spans="4:91" x14ac:dyDescent="0.3">
      <c r="D310" s="164"/>
      <c r="E310" s="164"/>
      <c r="O310" s="164"/>
      <c r="P310" s="164"/>
      <c r="Q310" s="164"/>
      <c r="R310" s="164"/>
      <c r="CL310" s="35" t="s">
        <v>1055</v>
      </c>
      <c r="CM310" s="35">
        <v>1</v>
      </c>
    </row>
    <row r="311" spans="4:91" x14ac:dyDescent="0.3">
      <c r="D311" s="164"/>
      <c r="E311" s="164"/>
      <c r="O311" s="164"/>
      <c r="P311" s="164"/>
      <c r="Q311" s="164"/>
      <c r="R311" s="164"/>
      <c r="CL311" s="35" t="s">
        <v>1056</v>
      </c>
      <c r="CM311" s="35">
        <v>1</v>
      </c>
    </row>
    <row r="312" spans="4:91" x14ac:dyDescent="0.3">
      <c r="D312" s="164"/>
      <c r="E312" s="164"/>
      <c r="O312" s="164"/>
      <c r="P312" s="164"/>
      <c r="Q312" s="164"/>
      <c r="R312" s="164"/>
      <c r="CL312" s="35" t="s">
        <v>1057</v>
      </c>
      <c r="CM312" s="35">
        <v>1</v>
      </c>
    </row>
    <row r="313" spans="4:91" x14ac:dyDescent="0.3">
      <c r="D313" s="164"/>
      <c r="E313" s="164"/>
      <c r="O313" s="164"/>
      <c r="P313" s="164"/>
      <c r="Q313" s="164"/>
      <c r="R313" s="164"/>
      <c r="CL313" s="35" t="s">
        <v>1058</v>
      </c>
      <c r="CM313" s="35">
        <v>1</v>
      </c>
    </row>
    <row r="314" spans="4:91" x14ac:dyDescent="0.3">
      <c r="D314" s="164"/>
      <c r="E314" s="164"/>
      <c r="O314" s="164"/>
      <c r="P314" s="164"/>
      <c r="Q314" s="164"/>
      <c r="R314" s="164"/>
      <c r="CL314" s="35" t="s">
        <v>1059</v>
      </c>
      <c r="CM314" s="35">
        <v>1</v>
      </c>
    </row>
    <row r="315" spans="4:91" x14ac:dyDescent="0.3">
      <c r="D315" s="164"/>
      <c r="E315" s="164"/>
      <c r="O315" s="164"/>
      <c r="P315" s="164"/>
      <c r="Q315" s="164"/>
      <c r="R315" s="164"/>
      <c r="CL315" s="35" t="s">
        <v>1060</v>
      </c>
      <c r="CM315" s="35">
        <v>1</v>
      </c>
    </row>
    <row r="316" spans="4:91" x14ac:dyDescent="0.3">
      <c r="D316" s="164"/>
      <c r="E316" s="164"/>
      <c r="O316" s="164"/>
      <c r="P316" s="164"/>
      <c r="Q316" s="164"/>
      <c r="R316" s="164"/>
      <c r="CL316" s="35" t="s">
        <v>1061</v>
      </c>
      <c r="CM316" s="35">
        <v>1</v>
      </c>
    </row>
    <row r="317" spans="4:91" x14ac:dyDescent="0.3">
      <c r="D317" s="164"/>
      <c r="E317" s="164"/>
      <c r="O317" s="164"/>
      <c r="P317" s="164"/>
      <c r="Q317" s="164"/>
      <c r="R317" s="164"/>
      <c r="CL317" s="35" t="s">
        <v>1062</v>
      </c>
      <c r="CM317" s="35">
        <v>1</v>
      </c>
    </row>
    <row r="318" spans="4:91" x14ac:dyDescent="0.3">
      <c r="D318" s="164"/>
      <c r="E318" s="164"/>
      <c r="O318" s="164"/>
      <c r="P318" s="164"/>
      <c r="Q318" s="164"/>
      <c r="R318" s="164"/>
      <c r="CL318" s="35" t="s">
        <v>1063</v>
      </c>
      <c r="CM318" s="35">
        <v>1</v>
      </c>
    </row>
    <row r="319" spans="4:91" x14ac:dyDescent="0.3">
      <c r="D319" s="164"/>
      <c r="E319" s="164"/>
      <c r="O319" s="164"/>
      <c r="P319" s="164"/>
      <c r="Q319" s="164"/>
      <c r="R319" s="164"/>
      <c r="CL319" s="35" t="s">
        <v>1064</v>
      </c>
      <c r="CM319" s="35">
        <v>1</v>
      </c>
    </row>
    <row r="320" spans="4:91" x14ac:dyDescent="0.3">
      <c r="D320" s="164"/>
      <c r="E320" s="164"/>
      <c r="O320" s="164"/>
      <c r="P320" s="164"/>
      <c r="Q320" s="164"/>
      <c r="R320" s="164"/>
      <c r="CL320" s="35" t="s">
        <v>1065</v>
      </c>
      <c r="CM320" s="35">
        <v>1</v>
      </c>
    </row>
    <row r="321" spans="4:91" x14ac:dyDescent="0.3">
      <c r="D321" s="164"/>
      <c r="E321" s="164"/>
      <c r="O321" s="164"/>
      <c r="P321" s="164"/>
      <c r="Q321" s="164"/>
      <c r="R321" s="164"/>
      <c r="CL321" s="35" t="s">
        <v>1066</v>
      </c>
      <c r="CM321" s="35">
        <v>1</v>
      </c>
    </row>
    <row r="322" spans="4:91" x14ac:dyDescent="0.3">
      <c r="D322" s="164"/>
      <c r="E322" s="164"/>
      <c r="O322" s="164"/>
      <c r="P322" s="164"/>
      <c r="Q322" s="164"/>
      <c r="R322" s="164"/>
      <c r="CL322" s="35" t="s">
        <v>1067</v>
      </c>
      <c r="CM322" s="35">
        <v>1</v>
      </c>
    </row>
    <row r="323" spans="4:91" x14ac:dyDescent="0.3">
      <c r="D323" s="164"/>
      <c r="O323" s="164"/>
      <c r="P323" s="164"/>
      <c r="Q323" s="164"/>
      <c r="R323" s="164"/>
      <c r="CL323" s="35" t="s">
        <v>1068</v>
      </c>
      <c r="CM323" s="35">
        <v>1</v>
      </c>
    </row>
    <row r="324" spans="4:91" x14ac:dyDescent="0.3">
      <c r="D324" s="164"/>
      <c r="O324" s="164"/>
      <c r="P324" s="164"/>
      <c r="Q324" s="164"/>
      <c r="R324" s="164"/>
      <c r="CL324" s="35" t="s">
        <v>1069</v>
      </c>
      <c r="CM324" s="35">
        <v>1</v>
      </c>
    </row>
    <row r="325" spans="4:91" x14ac:dyDescent="0.3">
      <c r="D325" s="164"/>
      <c r="O325" s="164"/>
      <c r="P325" s="164"/>
      <c r="Q325" s="164"/>
      <c r="R325" s="164"/>
      <c r="CL325" s="35" t="s">
        <v>1070</v>
      </c>
      <c r="CM325" s="35">
        <v>1</v>
      </c>
    </row>
    <row r="326" spans="4:91" x14ac:dyDescent="0.3">
      <c r="D326" s="164"/>
      <c r="O326" s="164"/>
      <c r="P326" s="164"/>
      <c r="Q326" s="164"/>
      <c r="R326" s="164"/>
      <c r="CL326" s="35" t="s">
        <v>1071</v>
      </c>
      <c r="CM326" s="35">
        <v>1</v>
      </c>
    </row>
    <row r="327" spans="4:91" x14ac:dyDescent="0.3">
      <c r="D327" s="164"/>
      <c r="O327" s="164"/>
      <c r="P327" s="164"/>
      <c r="Q327" s="164"/>
      <c r="R327" s="164"/>
      <c r="CL327" s="35" t="s">
        <v>1072</v>
      </c>
      <c r="CM327" s="35">
        <v>1</v>
      </c>
    </row>
    <row r="328" spans="4:91" x14ac:dyDescent="0.3">
      <c r="D328" s="164"/>
      <c r="CL328" s="35" t="s">
        <v>1073</v>
      </c>
      <c r="CM328" s="35">
        <v>1</v>
      </c>
    </row>
    <row r="329" spans="4:91" x14ac:dyDescent="0.3">
      <c r="D329" s="164"/>
      <c r="CL329" s="35" t="s">
        <v>1074</v>
      </c>
      <c r="CM329" s="35">
        <v>1</v>
      </c>
    </row>
    <row r="330" spans="4:91" x14ac:dyDescent="0.3">
      <c r="D330" s="164"/>
      <c r="CL330" s="35" t="s">
        <v>1075</v>
      </c>
      <c r="CM330" s="35">
        <v>1</v>
      </c>
    </row>
    <row r="331" spans="4:91" x14ac:dyDescent="0.3">
      <c r="CL331" s="35" t="s">
        <v>1076</v>
      </c>
      <c r="CM331" s="35">
        <v>1</v>
      </c>
    </row>
    <row r="332" spans="4:91" x14ac:dyDescent="0.3">
      <c r="CL332" s="35" t="s">
        <v>1077</v>
      </c>
      <c r="CM332" s="35">
        <v>1</v>
      </c>
    </row>
    <row r="333" spans="4:91" x14ac:dyDescent="0.3">
      <c r="CL333" s="35" t="s">
        <v>1078</v>
      </c>
      <c r="CM333" s="35">
        <v>1</v>
      </c>
    </row>
    <row r="334" spans="4:91" x14ac:dyDescent="0.3">
      <c r="CL334" s="35" t="s">
        <v>1079</v>
      </c>
      <c r="CM334" s="35">
        <v>1</v>
      </c>
    </row>
    <row r="335" spans="4:91" x14ac:dyDescent="0.3">
      <c r="CL335" s="35" t="s">
        <v>1080</v>
      </c>
      <c r="CM335" s="35">
        <v>1</v>
      </c>
    </row>
    <row r="336" spans="4:91" x14ac:dyDescent="0.3">
      <c r="CL336" s="35" t="s">
        <v>1081</v>
      </c>
      <c r="CM336" s="35">
        <v>1</v>
      </c>
    </row>
    <row r="337" spans="90:91" x14ac:dyDescent="0.3">
      <c r="CL337" s="35" t="s">
        <v>1082</v>
      </c>
      <c r="CM337" s="35">
        <v>1</v>
      </c>
    </row>
    <row r="338" spans="90:91" x14ac:dyDescent="0.3">
      <c r="CL338" s="35" t="s">
        <v>1083</v>
      </c>
      <c r="CM338" s="35">
        <v>1</v>
      </c>
    </row>
    <row r="339" spans="90:91" x14ac:dyDescent="0.3">
      <c r="CL339" s="35" t="s">
        <v>1084</v>
      </c>
      <c r="CM339" s="35">
        <v>1</v>
      </c>
    </row>
    <row r="340" spans="90:91" x14ac:dyDescent="0.3">
      <c r="CL340" s="35" t="s">
        <v>1085</v>
      </c>
      <c r="CM340" s="35">
        <v>1</v>
      </c>
    </row>
    <row r="341" spans="90:91" x14ac:dyDescent="0.3">
      <c r="CL341" s="35" t="s">
        <v>1086</v>
      </c>
      <c r="CM341" s="35">
        <v>1</v>
      </c>
    </row>
    <row r="342" spans="90:91" x14ac:dyDescent="0.3">
      <c r="CL342" s="35" t="s">
        <v>1087</v>
      </c>
      <c r="CM342" s="35">
        <v>1</v>
      </c>
    </row>
    <row r="343" spans="90:91" x14ac:dyDescent="0.3">
      <c r="CL343" s="35" t="s">
        <v>1088</v>
      </c>
      <c r="CM343" s="35">
        <v>1</v>
      </c>
    </row>
    <row r="344" spans="90:91" x14ac:dyDescent="0.3">
      <c r="CL344" s="35" t="s">
        <v>1089</v>
      </c>
      <c r="CM344" s="35">
        <v>1</v>
      </c>
    </row>
    <row r="345" spans="90:91" x14ac:dyDescent="0.3">
      <c r="CL345" s="35" t="s">
        <v>1090</v>
      </c>
      <c r="CM345" s="35">
        <v>1</v>
      </c>
    </row>
    <row r="346" spans="90:91" x14ac:dyDescent="0.3">
      <c r="CL346" s="35" t="s">
        <v>1091</v>
      </c>
      <c r="CM346" s="35">
        <v>1</v>
      </c>
    </row>
    <row r="347" spans="90:91" x14ac:dyDescent="0.3">
      <c r="CL347" s="35" t="s">
        <v>1092</v>
      </c>
      <c r="CM347" s="35">
        <v>1</v>
      </c>
    </row>
    <row r="348" spans="90:91" x14ac:dyDescent="0.3">
      <c r="CL348" s="35" t="s">
        <v>1093</v>
      </c>
      <c r="CM348" s="35">
        <v>1</v>
      </c>
    </row>
    <row r="349" spans="90:91" x14ac:dyDescent="0.3">
      <c r="CL349" s="35" t="s">
        <v>1094</v>
      </c>
      <c r="CM349" s="35">
        <v>1</v>
      </c>
    </row>
    <row r="350" spans="90:91" x14ac:dyDescent="0.3">
      <c r="CL350" s="35" t="s">
        <v>1095</v>
      </c>
      <c r="CM350" s="35">
        <v>1</v>
      </c>
    </row>
    <row r="351" spans="90:91" x14ac:dyDescent="0.3">
      <c r="CL351" s="35" t="s">
        <v>1096</v>
      </c>
      <c r="CM351" s="35">
        <v>1</v>
      </c>
    </row>
    <row r="352" spans="90:91" x14ac:dyDescent="0.3">
      <c r="CL352" s="35" t="s">
        <v>1097</v>
      </c>
      <c r="CM352" s="35">
        <v>1</v>
      </c>
    </row>
    <row r="353" spans="90:91" x14ac:dyDescent="0.3">
      <c r="CL353" s="35" t="s">
        <v>1098</v>
      </c>
      <c r="CM353" s="35">
        <v>1</v>
      </c>
    </row>
    <row r="354" spans="90:91" x14ac:dyDescent="0.3">
      <c r="CL354" s="35" t="s">
        <v>1099</v>
      </c>
      <c r="CM354" s="35">
        <v>1</v>
      </c>
    </row>
    <row r="355" spans="90:91" x14ac:dyDescent="0.3">
      <c r="CL355" s="35" t="s">
        <v>1100</v>
      </c>
      <c r="CM355" s="35">
        <v>1</v>
      </c>
    </row>
    <row r="356" spans="90:91" x14ac:dyDescent="0.3">
      <c r="CL356" s="35" t="s">
        <v>1101</v>
      </c>
      <c r="CM356" s="35">
        <v>1</v>
      </c>
    </row>
    <row r="357" spans="90:91" x14ac:dyDescent="0.3">
      <c r="CL357" s="35" t="s">
        <v>1102</v>
      </c>
      <c r="CM357" s="35">
        <v>1</v>
      </c>
    </row>
    <row r="358" spans="90:91" x14ac:dyDescent="0.3">
      <c r="CL358" s="35" t="s">
        <v>1103</v>
      </c>
      <c r="CM358" s="35">
        <v>1</v>
      </c>
    </row>
    <row r="359" spans="90:91" x14ac:dyDescent="0.3">
      <c r="CL359" s="35" t="s">
        <v>1104</v>
      </c>
      <c r="CM359" s="35">
        <v>1</v>
      </c>
    </row>
    <row r="360" spans="90:91" x14ac:dyDescent="0.3">
      <c r="CL360" s="35" t="s">
        <v>1105</v>
      </c>
      <c r="CM360" s="35">
        <v>1</v>
      </c>
    </row>
    <row r="361" spans="90:91" x14ac:dyDescent="0.3">
      <c r="CL361" s="35" t="s">
        <v>1106</v>
      </c>
      <c r="CM361" s="35">
        <v>1</v>
      </c>
    </row>
    <row r="362" spans="90:91" x14ac:dyDescent="0.3">
      <c r="CL362" s="35" t="s">
        <v>1107</v>
      </c>
      <c r="CM362" s="35">
        <v>1</v>
      </c>
    </row>
    <row r="363" spans="90:91" x14ac:dyDescent="0.3">
      <c r="CL363" s="35" t="s">
        <v>1108</v>
      </c>
      <c r="CM363" s="35">
        <v>1</v>
      </c>
    </row>
    <row r="364" spans="90:91" x14ac:dyDescent="0.3">
      <c r="CL364" s="35" t="s">
        <v>1109</v>
      </c>
      <c r="CM364" s="35">
        <v>1</v>
      </c>
    </row>
    <row r="365" spans="90:91" x14ac:dyDescent="0.3">
      <c r="CL365" s="35" t="s">
        <v>1110</v>
      </c>
      <c r="CM365" s="35">
        <v>1</v>
      </c>
    </row>
    <row r="366" spans="90:91" x14ac:dyDescent="0.3">
      <c r="CL366" s="35" t="s">
        <v>1111</v>
      </c>
      <c r="CM366" s="35">
        <v>1</v>
      </c>
    </row>
    <row r="367" spans="90:91" x14ac:dyDescent="0.3">
      <c r="CL367" s="35" t="s">
        <v>1112</v>
      </c>
      <c r="CM367" s="35">
        <v>1</v>
      </c>
    </row>
    <row r="368" spans="90:91" x14ac:dyDescent="0.3">
      <c r="CL368" s="35" t="s">
        <v>1113</v>
      </c>
      <c r="CM368" s="35">
        <v>1</v>
      </c>
    </row>
    <row r="369" spans="90:91" x14ac:dyDescent="0.3">
      <c r="CL369" s="35" t="s">
        <v>1114</v>
      </c>
      <c r="CM369" s="35">
        <v>1</v>
      </c>
    </row>
    <row r="370" spans="90:91" x14ac:dyDescent="0.3">
      <c r="CL370" s="35" t="s">
        <v>1115</v>
      </c>
      <c r="CM370" s="35">
        <v>1</v>
      </c>
    </row>
    <row r="371" spans="90:91" x14ac:dyDescent="0.3">
      <c r="CL371" s="35" t="s">
        <v>1116</v>
      </c>
      <c r="CM371" s="35">
        <v>1</v>
      </c>
    </row>
    <row r="372" spans="90:91" x14ac:dyDescent="0.3">
      <c r="CL372" s="35" t="s">
        <v>1117</v>
      </c>
      <c r="CM372" s="35">
        <v>1</v>
      </c>
    </row>
    <row r="373" spans="90:91" x14ac:dyDescent="0.3">
      <c r="CL373" s="35" t="s">
        <v>1118</v>
      </c>
      <c r="CM373" s="35">
        <v>1</v>
      </c>
    </row>
    <row r="374" spans="90:91" x14ac:dyDescent="0.3">
      <c r="CL374" s="35" t="s">
        <v>1119</v>
      </c>
      <c r="CM374" s="35">
        <v>1</v>
      </c>
    </row>
    <row r="375" spans="90:91" x14ac:dyDescent="0.3">
      <c r="CL375" s="35" t="s">
        <v>1120</v>
      </c>
      <c r="CM375" s="35">
        <v>1</v>
      </c>
    </row>
    <row r="376" spans="90:91" x14ac:dyDescent="0.3">
      <c r="CL376" s="35" t="s">
        <v>1121</v>
      </c>
      <c r="CM376" s="35">
        <v>1</v>
      </c>
    </row>
    <row r="377" spans="90:91" x14ac:dyDescent="0.3">
      <c r="CL377" s="35" t="s">
        <v>1122</v>
      </c>
      <c r="CM377" s="35">
        <v>1</v>
      </c>
    </row>
    <row r="378" spans="90:91" x14ac:dyDescent="0.3">
      <c r="CL378" s="35" t="s">
        <v>1123</v>
      </c>
      <c r="CM378" s="35">
        <v>1</v>
      </c>
    </row>
    <row r="379" spans="90:91" x14ac:dyDescent="0.3">
      <c r="CL379" s="35" t="s">
        <v>1124</v>
      </c>
      <c r="CM379" s="35">
        <v>1</v>
      </c>
    </row>
    <row r="380" spans="90:91" x14ac:dyDescent="0.3">
      <c r="CL380" s="35" t="s">
        <v>1125</v>
      </c>
      <c r="CM380" s="35">
        <v>1</v>
      </c>
    </row>
    <row r="381" spans="90:91" x14ac:dyDescent="0.3">
      <c r="CL381" s="35" t="s">
        <v>1126</v>
      </c>
      <c r="CM381" s="35">
        <v>1</v>
      </c>
    </row>
    <row r="382" spans="90:91" x14ac:dyDescent="0.3">
      <c r="CL382" s="35" t="s">
        <v>1127</v>
      </c>
      <c r="CM382" s="35">
        <v>1</v>
      </c>
    </row>
    <row r="383" spans="90:91" x14ac:dyDescent="0.3">
      <c r="CL383" s="35" t="s">
        <v>1128</v>
      </c>
      <c r="CM383" s="35">
        <v>1</v>
      </c>
    </row>
    <row r="384" spans="90:91" x14ac:dyDescent="0.3">
      <c r="CL384" s="35" t="s">
        <v>1129</v>
      </c>
      <c r="CM384" s="35">
        <v>1</v>
      </c>
    </row>
    <row r="385" spans="3:91" x14ac:dyDescent="0.3">
      <c r="CL385" s="35" t="s">
        <v>1130</v>
      </c>
      <c r="CM385" s="35">
        <v>1</v>
      </c>
    </row>
    <row r="386" spans="3:91" x14ac:dyDescent="0.3">
      <c r="CL386" s="35" t="s">
        <v>1131</v>
      </c>
      <c r="CM386" s="35">
        <v>1</v>
      </c>
    </row>
    <row r="387" spans="3:91" x14ac:dyDescent="0.3">
      <c r="CL387" s="35" t="s">
        <v>1132</v>
      </c>
      <c r="CM387" s="35">
        <v>1</v>
      </c>
    </row>
    <row r="388" spans="3:91" x14ac:dyDescent="0.3">
      <c r="CL388" s="35" t="s">
        <v>1133</v>
      </c>
      <c r="CM388" s="35">
        <v>1</v>
      </c>
    </row>
    <row r="389" spans="3:91" x14ac:dyDescent="0.3">
      <c r="CL389" s="35" t="s">
        <v>1134</v>
      </c>
      <c r="CM389" s="35">
        <v>1</v>
      </c>
    </row>
    <row r="390" spans="3:91" x14ac:dyDescent="0.3">
      <c r="CL390" s="35" t="s">
        <v>1135</v>
      </c>
      <c r="CM390" s="35">
        <v>1</v>
      </c>
    </row>
    <row r="391" spans="3:91" x14ac:dyDescent="0.3">
      <c r="CL391" s="35" t="s">
        <v>1136</v>
      </c>
      <c r="CM391" s="35">
        <v>1</v>
      </c>
    </row>
    <row r="392" spans="3:91" ht="15" customHeight="1" x14ac:dyDescent="0.3">
      <c r="CL392" s="35" t="s">
        <v>1137</v>
      </c>
      <c r="CM392" s="35">
        <v>1</v>
      </c>
    </row>
    <row r="393" spans="3:91" x14ac:dyDescent="0.3">
      <c r="CL393" s="35" t="s">
        <v>1138</v>
      </c>
      <c r="CM393" s="35">
        <v>1</v>
      </c>
    </row>
    <row r="394" spans="3:91" x14ac:dyDescent="0.3">
      <c r="CL394" s="35" t="s">
        <v>1139</v>
      </c>
      <c r="CM394" s="35">
        <v>1</v>
      </c>
    </row>
    <row r="395" spans="3:91" x14ac:dyDescent="0.3">
      <c r="CL395" s="35" t="s">
        <v>1140</v>
      </c>
      <c r="CM395" s="35">
        <v>1</v>
      </c>
    </row>
    <row r="396" spans="3:91" x14ac:dyDescent="0.3">
      <c r="CL396" s="35" t="s">
        <v>1141</v>
      </c>
      <c r="CM396" s="35">
        <v>1</v>
      </c>
    </row>
    <row r="397" spans="3:91" x14ac:dyDescent="0.3">
      <c r="CL397" s="35" t="s">
        <v>1142</v>
      </c>
      <c r="CM397" s="35">
        <v>1</v>
      </c>
    </row>
    <row r="398" spans="3:91" ht="18" x14ac:dyDescent="0.35">
      <c r="C398" s="167"/>
      <c r="CL398" s="35" t="s">
        <v>1143</v>
      </c>
      <c r="CM398" s="35">
        <v>1</v>
      </c>
    </row>
    <row r="399" spans="3:91" x14ac:dyDescent="0.3">
      <c r="CL399" s="35" t="s">
        <v>1144</v>
      </c>
      <c r="CM399" s="35">
        <v>1</v>
      </c>
    </row>
    <row r="400" spans="3:91" x14ac:dyDescent="0.3">
      <c r="CL400" s="35" t="s">
        <v>1145</v>
      </c>
      <c r="CM400" s="35">
        <v>1</v>
      </c>
    </row>
    <row r="401" spans="3:91" x14ac:dyDescent="0.3">
      <c r="CL401" s="35" t="s">
        <v>1146</v>
      </c>
      <c r="CM401" s="35">
        <v>1</v>
      </c>
    </row>
    <row r="402" spans="3:91" x14ac:dyDescent="0.3">
      <c r="CL402" s="35" t="s">
        <v>1147</v>
      </c>
      <c r="CM402" s="35">
        <v>1</v>
      </c>
    </row>
    <row r="403" spans="3:91" ht="18" x14ac:dyDescent="0.35">
      <c r="C403" s="167"/>
      <c r="CL403" s="35" t="s">
        <v>1148</v>
      </c>
      <c r="CM403" s="35">
        <v>1</v>
      </c>
    </row>
    <row r="404" spans="3:91" x14ac:dyDescent="0.3">
      <c r="F404" s="183"/>
      <c r="CL404" s="35" t="s">
        <v>1149</v>
      </c>
      <c r="CM404" s="35">
        <v>1</v>
      </c>
    </row>
    <row r="405" spans="3:91" x14ac:dyDescent="0.3">
      <c r="F405" s="183"/>
      <c r="I405" s="183"/>
      <c r="CL405" s="35" t="s">
        <v>1150</v>
      </c>
      <c r="CM405" s="35">
        <v>1</v>
      </c>
    </row>
    <row r="406" spans="3:91" x14ac:dyDescent="0.3">
      <c r="E406" s="184"/>
      <c r="F406" s="183"/>
      <c r="I406" s="183"/>
      <c r="CL406" s="35" t="s">
        <v>1151</v>
      </c>
      <c r="CM406" s="35">
        <v>1</v>
      </c>
    </row>
    <row r="407" spans="3:91" x14ac:dyDescent="0.3">
      <c r="E407" s="184"/>
      <c r="F407" s="183"/>
      <c r="I407" s="183"/>
      <c r="CL407" s="35" t="s">
        <v>1152</v>
      </c>
      <c r="CM407" s="35">
        <v>1</v>
      </c>
    </row>
    <row r="408" spans="3:91" x14ac:dyDescent="0.3">
      <c r="E408" s="184"/>
      <c r="F408" s="183"/>
      <c r="I408" s="183"/>
      <c r="CL408" s="35" t="s">
        <v>1153</v>
      </c>
      <c r="CM408" s="35">
        <v>1</v>
      </c>
    </row>
    <row r="409" spans="3:91" x14ac:dyDescent="0.3">
      <c r="E409" s="184"/>
      <c r="F409" s="183"/>
      <c r="H409" s="183"/>
      <c r="I409" s="183"/>
      <c r="CL409" s="35" t="s">
        <v>1154</v>
      </c>
      <c r="CM409" s="35">
        <v>1</v>
      </c>
    </row>
    <row r="410" spans="3:91" x14ac:dyDescent="0.3">
      <c r="E410" s="184"/>
      <c r="F410" s="183"/>
      <c r="H410" s="183"/>
      <c r="I410" s="183"/>
      <c r="CL410" s="35" t="s">
        <v>1155</v>
      </c>
      <c r="CM410" s="35">
        <v>1</v>
      </c>
    </row>
    <row r="411" spans="3:91" x14ac:dyDescent="0.3">
      <c r="E411" s="184"/>
      <c r="F411" s="183"/>
      <c r="H411" s="183"/>
      <c r="I411" s="183"/>
      <c r="J411" s="183"/>
      <c r="K411" s="183"/>
      <c r="L411" s="183"/>
      <c r="M411" s="183"/>
      <c r="N411" s="183"/>
      <c r="O411" s="185"/>
      <c r="P411" s="185"/>
      <c r="Q411" s="185"/>
      <c r="R411" s="185"/>
      <c r="S411" s="185"/>
      <c r="T411" s="185"/>
      <c r="CL411" s="35" t="s">
        <v>1156</v>
      </c>
      <c r="CM411" s="35">
        <v>1</v>
      </c>
    </row>
    <row r="412" spans="3:91" ht="21" x14ac:dyDescent="0.4">
      <c r="E412" s="184"/>
      <c r="G412" s="183"/>
      <c r="H412" s="183"/>
      <c r="I412" s="183"/>
      <c r="J412" s="187"/>
      <c r="K412" s="183"/>
      <c r="L412" s="183"/>
      <c r="M412" s="183"/>
      <c r="N412" s="183"/>
      <c r="O412" s="185"/>
      <c r="P412" s="185"/>
      <c r="Q412" s="186"/>
      <c r="R412" s="185"/>
      <c r="S412" s="185"/>
      <c r="T412" s="185"/>
      <c r="CL412" s="35" t="s">
        <v>1157</v>
      </c>
      <c r="CM412" s="35">
        <v>1</v>
      </c>
    </row>
    <row r="413" spans="3:91" x14ac:dyDescent="0.3">
      <c r="E413" s="184"/>
      <c r="G413" s="183"/>
      <c r="H413" s="183"/>
      <c r="J413" s="183"/>
      <c r="K413" s="183"/>
      <c r="L413" s="183"/>
      <c r="M413" s="183"/>
      <c r="N413" s="183"/>
      <c r="O413" s="185"/>
      <c r="P413" s="185"/>
      <c r="Q413" s="185"/>
      <c r="R413" s="185"/>
      <c r="S413" s="185"/>
      <c r="T413" s="185"/>
      <c r="CL413" s="35" t="s">
        <v>1158</v>
      </c>
      <c r="CM413" s="35">
        <v>1</v>
      </c>
    </row>
    <row r="414" spans="3:91" ht="21" x14ac:dyDescent="0.4">
      <c r="D414" s="184"/>
      <c r="G414" s="183"/>
      <c r="H414" s="183"/>
      <c r="I414" s="400"/>
      <c r="J414" s="183"/>
      <c r="K414" s="183"/>
      <c r="L414" s="183"/>
      <c r="M414" s="183"/>
      <c r="N414" s="183"/>
      <c r="O414" s="185"/>
      <c r="P414" s="185"/>
      <c r="Q414" s="185"/>
      <c r="R414" s="185"/>
      <c r="S414" s="185"/>
      <c r="T414" s="185"/>
      <c r="CL414" s="35" t="s">
        <v>1159</v>
      </c>
      <c r="CM414" s="35">
        <v>1</v>
      </c>
    </row>
    <row r="415" spans="3:91" x14ac:dyDescent="0.3">
      <c r="D415" s="184"/>
      <c r="G415" s="183"/>
      <c r="H415" s="183"/>
      <c r="J415" s="183"/>
      <c r="K415" s="183"/>
      <c r="L415" s="183"/>
      <c r="M415" s="183"/>
      <c r="N415" s="183"/>
      <c r="O415" s="185"/>
      <c r="P415" s="185"/>
      <c r="Q415" s="185"/>
      <c r="R415" s="185"/>
      <c r="S415" s="185"/>
      <c r="T415" s="185"/>
      <c r="CL415" s="35" t="s">
        <v>1160</v>
      </c>
      <c r="CM415" s="35">
        <v>1</v>
      </c>
    </row>
    <row r="416" spans="3:91" x14ac:dyDescent="0.3">
      <c r="D416" s="184"/>
      <c r="G416" s="183"/>
      <c r="H416" s="183"/>
      <c r="J416" s="183"/>
      <c r="K416" s="183"/>
      <c r="L416" s="183"/>
      <c r="M416" s="183"/>
      <c r="N416" s="183"/>
      <c r="O416" s="185"/>
      <c r="P416" s="185"/>
      <c r="Q416" s="185"/>
      <c r="R416" s="185"/>
      <c r="S416" s="185"/>
      <c r="T416" s="185"/>
      <c r="CL416" s="35" t="s">
        <v>1161</v>
      </c>
      <c r="CM416" s="35">
        <v>1</v>
      </c>
    </row>
    <row r="417" spans="1:91" x14ac:dyDescent="0.3">
      <c r="C417" s="183"/>
      <c r="D417" s="184"/>
      <c r="G417" s="183"/>
      <c r="J417" s="183"/>
      <c r="K417" s="183"/>
      <c r="L417" s="183"/>
      <c r="M417" s="183"/>
      <c r="N417" s="183"/>
      <c r="O417" s="185"/>
      <c r="P417" s="185"/>
      <c r="Q417" s="185"/>
      <c r="R417" s="185"/>
      <c r="S417" s="185"/>
      <c r="T417" s="185"/>
      <c r="CL417" s="35" t="s">
        <v>1162</v>
      </c>
      <c r="CM417" s="35">
        <v>1</v>
      </c>
    </row>
    <row r="418" spans="1:91" ht="21" x14ac:dyDescent="0.4">
      <c r="C418" s="186"/>
      <c r="D418" s="184"/>
      <c r="G418" s="183"/>
      <c r="H418" s="400"/>
      <c r="J418" s="183"/>
      <c r="K418" s="183"/>
      <c r="L418" s="183"/>
      <c r="M418" s="183"/>
      <c r="N418" s="183"/>
      <c r="O418" s="185"/>
      <c r="P418" s="185"/>
      <c r="Q418" s="185"/>
      <c r="R418" s="185"/>
      <c r="S418" s="185"/>
      <c r="T418" s="185"/>
      <c r="CL418" s="35" t="s">
        <v>1163</v>
      </c>
      <c r="CM418" s="35">
        <v>1</v>
      </c>
    </row>
    <row r="419" spans="1:91" x14ac:dyDescent="0.3">
      <c r="C419" s="183"/>
      <c r="D419" s="184"/>
      <c r="G419" s="183"/>
      <c r="CL419" s="35" t="s">
        <v>1164</v>
      </c>
      <c r="CM419" s="35">
        <v>1</v>
      </c>
    </row>
    <row r="420" spans="1:91" ht="21" x14ac:dyDescent="0.4">
      <c r="A420" s="183"/>
      <c r="B420" s="183"/>
      <c r="C420" s="183"/>
      <c r="D420" s="184"/>
      <c r="J420" s="400"/>
      <c r="CL420" s="35" t="s">
        <v>1165</v>
      </c>
      <c r="CM420" s="35">
        <v>1</v>
      </c>
    </row>
    <row r="421" spans="1:91" ht="21" x14ac:dyDescent="0.4">
      <c r="A421" s="183"/>
      <c r="B421" s="183"/>
      <c r="C421" s="183"/>
      <c r="D421" s="184"/>
      <c r="G421" s="400"/>
      <c r="O421" s="164"/>
      <c r="CL421" s="35" t="s">
        <v>1166</v>
      </c>
      <c r="CM421" s="35">
        <v>1</v>
      </c>
    </row>
    <row r="422" spans="1:91" x14ac:dyDescent="0.3">
      <c r="A422" s="183"/>
      <c r="B422" s="183"/>
      <c r="C422" s="183"/>
      <c r="O422" s="164"/>
      <c r="CL422" s="35" t="s">
        <v>1167</v>
      </c>
      <c r="CM422" s="35">
        <v>1</v>
      </c>
    </row>
    <row r="423" spans="1:91" ht="15" customHeight="1" x14ac:dyDescent="0.3">
      <c r="A423" s="183"/>
      <c r="B423" s="183"/>
      <c r="C423" s="183"/>
      <c r="O423" s="164"/>
      <c r="CL423" s="35" t="s">
        <v>1168</v>
      </c>
      <c r="CM423" s="35">
        <v>1</v>
      </c>
    </row>
    <row r="424" spans="1:91" x14ac:dyDescent="0.3">
      <c r="A424" s="183"/>
      <c r="B424" s="183"/>
      <c r="C424" s="183"/>
      <c r="O424" s="164"/>
      <c r="CL424" s="35" t="s">
        <v>1169</v>
      </c>
      <c r="CM424" s="35">
        <v>1</v>
      </c>
    </row>
    <row r="425" spans="1:91" x14ac:dyDescent="0.3">
      <c r="A425" s="183"/>
      <c r="B425" s="183"/>
      <c r="O425" s="164"/>
      <c r="CL425" s="35" t="s">
        <v>1170</v>
      </c>
      <c r="CM425" s="35">
        <v>1</v>
      </c>
    </row>
    <row r="426" spans="1:91" x14ac:dyDescent="0.3">
      <c r="A426" s="183"/>
      <c r="B426" s="183"/>
      <c r="O426" s="164"/>
      <c r="CL426" s="35" t="s">
        <v>1171</v>
      </c>
      <c r="CM426" s="35">
        <v>1</v>
      </c>
    </row>
    <row r="427" spans="1:91" x14ac:dyDescent="0.3">
      <c r="A427" s="183"/>
      <c r="B427" s="183"/>
      <c r="O427" s="164"/>
      <c r="CL427" s="35" t="s">
        <v>1172</v>
      </c>
      <c r="CM427" s="35">
        <v>1</v>
      </c>
    </row>
    <row r="428" spans="1:91" x14ac:dyDescent="0.3">
      <c r="O428" s="164"/>
      <c r="CL428" s="35" t="s">
        <v>1173</v>
      </c>
      <c r="CM428" s="35">
        <v>1</v>
      </c>
    </row>
    <row r="429" spans="1:91" x14ac:dyDescent="0.3">
      <c r="O429" s="164"/>
      <c r="CL429" s="35" t="s">
        <v>1174</v>
      </c>
      <c r="CM429" s="35">
        <v>1</v>
      </c>
    </row>
    <row r="430" spans="1:91" ht="18.75" customHeight="1" x14ac:dyDescent="0.35">
      <c r="O430" s="164"/>
      <c r="P430" s="164"/>
      <c r="Q430" s="167"/>
      <c r="R430" s="164"/>
      <c r="CL430" s="35" t="s">
        <v>1175</v>
      </c>
      <c r="CM430" s="35">
        <v>1</v>
      </c>
    </row>
    <row r="431" spans="1:91" x14ac:dyDescent="0.3">
      <c r="O431" s="164"/>
      <c r="P431" s="183"/>
      <c r="Q431" s="183"/>
      <c r="R431" s="183"/>
      <c r="S431" s="185"/>
      <c r="T431" s="185"/>
      <c r="U431" s="185"/>
      <c r="V431" s="185"/>
      <c r="W431" s="185"/>
      <c r="X431" s="185"/>
      <c r="Y431" s="185"/>
      <c r="Z431" s="185"/>
      <c r="AA431" s="185"/>
      <c r="AB431" s="185"/>
      <c r="AC431" s="185"/>
      <c r="CL431" s="35" t="s">
        <v>1176</v>
      </c>
      <c r="CM431" s="35">
        <v>1</v>
      </c>
    </row>
    <row r="432" spans="1:91" x14ac:dyDescent="0.3">
      <c r="O432" s="164"/>
      <c r="P432" s="183"/>
      <c r="Q432" s="183"/>
      <c r="R432" s="183"/>
      <c r="S432" s="185"/>
      <c r="T432" s="185"/>
      <c r="U432" s="185"/>
      <c r="V432" s="185"/>
      <c r="W432" s="185"/>
      <c r="X432" s="185"/>
      <c r="Y432" s="185"/>
      <c r="Z432" s="185"/>
      <c r="AA432" s="185"/>
      <c r="AB432" s="185"/>
      <c r="AC432" s="185"/>
      <c r="CL432" s="35" t="s">
        <v>1177</v>
      </c>
      <c r="CM432" s="35">
        <v>1</v>
      </c>
    </row>
    <row r="433" spans="4:91" x14ac:dyDescent="0.3">
      <c r="O433" s="164"/>
      <c r="P433" s="164"/>
      <c r="Q433" s="164"/>
      <c r="R433" s="164"/>
      <c r="CL433" s="35" t="s">
        <v>1178</v>
      </c>
      <c r="CM433" s="35">
        <v>1</v>
      </c>
    </row>
    <row r="434" spans="4:91" x14ac:dyDescent="0.3">
      <c r="E434" s="164"/>
      <c r="O434" s="164"/>
      <c r="P434" s="164"/>
      <c r="Q434" s="164"/>
      <c r="R434" s="164"/>
      <c r="CL434" s="35" t="s">
        <v>1179</v>
      </c>
      <c r="CM434" s="35">
        <v>1</v>
      </c>
    </row>
    <row r="435" spans="4:91" x14ac:dyDescent="0.3">
      <c r="E435" s="164"/>
      <c r="AD435" s="185"/>
      <c r="CL435" s="35" t="s">
        <v>1180</v>
      </c>
      <c r="CM435" s="35">
        <v>1</v>
      </c>
    </row>
    <row r="436" spans="4:91" x14ac:dyDescent="0.3">
      <c r="E436" s="164"/>
      <c r="AD436" s="185"/>
      <c r="CL436" s="35" t="s">
        <v>1181</v>
      </c>
      <c r="CM436" s="35">
        <v>1</v>
      </c>
    </row>
    <row r="437" spans="4:91" x14ac:dyDescent="0.3">
      <c r="E437" s="164"/>
      <c r="K437" s="401"/>
      <c r="CL437" s="35" t="s">
        <v>1182</v>
      </c>
      <c r="CM437" s="35">
        <v>1</v>
      </c>
    </row>
    <row r="438" spans="4:91" x14ac:dyDescent="0.3">
      <c r="E438" s="164"/>
      <c r="K438" s="402"/>
      <c r="CL438" s="35" t="s">
        <v>1183</v>
      </c>
      <c r="CM438" s="35">
        <v>1</v>
      </c>
    </row>
    <row r="439" spans="4:91" x14ac:dyDescent="0.3">
      <c r="E439" s="164"/>
      <c r="K439" s="402"/>
      <c r="AE439" s="39"/>
      <c r="CL439" s="35" t="s">
        <v>1184</v>
      </c>
      <c r="CM439" s="35">
        <v>1</v>
      </c>
    </row>
    <row r="440" spans="4:91" x14ac:dyDescent="0.3">
      <c r="K440" s="402"/>
      <c r="AE440" s="39"/>
      <c r="CL440" s="35" t="s">
        <v>1185</v>
      </c>
      <c r="CM440" s="35">
        <v>1</v>
      </c>
    </row>
    <row r="441" spans="4:91" ht="21" x14ac:dyDescent="0.4">
      <c r="I441" s="400"/>
      <c r="CL441" s="35" t="s">
        <v>1186</v>
      </c>
      <c r="CM441" s="35">
        <v>1</v>
      </c>
    </row>
    <row r="442" spans="4:91" ht="15.6" x14ac:dyDescent="0.3">
      <c r="D442" s="164"/>
      <c r="K442" s="403"/>
      <c r="CL442" s="35" t="s">
        <v>1187</v>
      </c>
      <c r="CM442" s="35">
        <v>1</v>
      </c>
    </row>
    <row r="443" spans="4:91" ht="15.6" x14ac:dyDescent="0.3">
      <c r="D443" s="164"/>
      <c r="K443" s="403"/>
      <c r="CL443" s="35" t="s">
        <v>1188</v>
      </c>
      <c r="CM443" s="35">
        <v>1</v>
      </c>
    </row>
    <row r="444" spans="4:91" ht="15.6" x14ac:dyDescent="0.3">
      <c r="D444" s="164"/>
      <c r="K444" s="403"/>
      <c r="CL444" s="35" t="s">
        <v>1189</v>
      </c>
      <c r="CM444" s="35">
        <v>1</v>
      </c>
    </row>
    <row r="445" spans="4:91" ht="21" x14ac:dyDescent="0.4">
      <c r="D445" s="164"/>
      <c r="H445" s="400"/>
      <c r="CL445" s="35" t="s">
        <v>1190</v>
      </c>
      <c r="CM445" s="35">
        <v>1</v>
      </c>
    </row>
    <row r="446" spans="4:91" x14ac:dyDescent="0.3">
      <c r="D446" s="164"/>
      <c r="CL446" s="35" t="s">
        <v>1191</v>
      </c>
      <c r="CM446" s="35">
        <v>1</v>
      </c>
    </row>
    <row r="447" spans="4:91" ht="21" x14ac:dyDescent="0.4">
      <c r="D447" s="164"/>
      <c r="J447" s="400"/>
      <c r="CL447" s="35" t="s">
        <v>1192</v>
      </c>
      <c r="CM447" s="35">
        <v>1</v>
      </c>
    </row>
    <row r="448" spans="4:91" ht="21" x14ac:dyDescent="0.4">
      <c r="G448" s="400"/>
      <c r="CL448" s="35" t="s">
        <v>1193</v>
      </c>
      <c r="CM448" s="35">
        <v>1</v>
      </c>
    </row>
    <row r="449" spans="90:91" x14ac:dyDescent="0.3">
      <c r="CL449" s="35" t="s">
        <v>1194</v>
      </c>
      <c r="CM449" s="35">
        <v>1</v>
      </c>
    </row>
    <row r="450" spans="90:91" x14ac:dyDescent="0.3">
      <c r="CL450" s="35" t="s">
        <v>1195</v>
      </c>
      <c r="CM450" s="35">
        <v>1</v>
      </c>
    </row>
    <row r="451" spans="90:91" x14ac:dyDescent="0.3">
      <c r="CL451" s="35" t="s">
        <v>1196</v>
      </c>
      <c r="CM451" s="35">
        <v>1</v>
      </c>
    </row>
    <row r="452" spans="90:91" x14ac:dyDescent="0.3">
      <c r="CL452" s="35" t="s">
        <v>1197</v>
      </c>
      <c r="CM452" s="35">
        <v>1</v>
      </c>
    </row>
    <row r="453" spans="90:91" x14ac:dyDescent="0.3">
      <c r="CL453" s="35" t="s">
        <v>1198</v>
      </c>
      <c r="CM453" s="35">
        <v>1</v>
      </c>
    </row>
    <row r="454" spans="90:91" x14ac:dyDescent="0.3">
      <c r="CL454" s="35" t="s">
        <v>1199</v>
      </c>
      <c r="CM454" s="35">
        <v>1</v>
      </c>
    </row>
    <row r="455" spans="90:91" x14ac:dyDescent="0.3">
      <c r="CL455" s="35" t="s">
        <v>1200</v>
      </c>
      <c r="CM455" s="35">
        <v>1</v>
      </c>
    </row>
    <row r="456" spans="90:91" x14ac:dyDescent="0.3">
      <c r="CL456" s="35" t="s">
        <v>1201</v>
      </c>
      <c r="CM456" s="35">
        <v>1</v>
      </c>
    </row>
    <row r="457" spans="90:91" x14ac:dyDescent="0.3">
      <c r="CL457" s="35" t="s">
        <v>1999</v>
      </c>
      <c r="CM457" s="35">
        <v>1</v>
      </c>
    </row>
    <row r="458" spans="90:91" x14ac:dyDescent="0.3">
      <c r="CL458" s="35" t="s">
        <v>2000</v>
      </c>
      <c r="CM458" s="35">
        <v>1</v>
      </c>
    </row>
    <row r="459" spans="90:91" x14ac:dyDescent="0.3">
      <c r="CL459" s="35" t="s">
        <v>2001</v>
      </c>
      <c r="CM459" s="35">
        <v>1</v>
      </c>
    </row>
    <row r="460" spans="90:91" x14ac:dyDescent="0.3">
      <c r="CL460" s="35" t="s">
        <v>2002</v>
      </c>
      <c r="CM460" s="35">
        <v>1</v>
      </c>
    </row>
    <row r="461" spans="90:91" x14ac:dyDescent="0.3">
      <c r="CL461" s="35" t="s">
        <v>2003</v>
      </c>
      <c r="CM461" s="35">
        <v>1</v>
      </c>
    </row>
    <row r="462" spans="90:91" x14ac:dyDescent="0.3">
      <c r="CL462" s="35" t="s">
        <v>2004</v>
      </c>
      <c r="CM462" s="35">
        <v>1</v>
      </c>
    </row>
    <row r="463" spans="90:91" x14ac:dyDescent="0.3">
      <c r="CL463" s="35" t="s">
        <v>2005</v>
      </c>
      <c r="CM463" s="35">
        <v>1</v>
      </c>
    </row>
    <row r="464" spans="90:91" x14ac:dyDescent="0.3">
      <c r="CL464" s="35" t="s">
        <v>2006</v>
      </c>
      <c r="CM464" s="35">
        <v>1</v>
      </c>
    </row>
    <row r="465" spans="90:91" x14ac:dyDescent="0.3">
      <c r="CL465" s="35" t="s">
        <v>2007</v>
      </c>
      <c r="CM465" s="35">
        <v>1</v>
      </c>
    </row>
    <row r="466" spans="90:91" x14ac:dyDescent="0.3">
      <c r="CL466" s="35" t="s">
        <v>2008</v>
      </c>
      <c r="CM466" s="35">
        <v>1</v>
      </c>
    </row>
    <row r="467" spans="90:91" x14ac:dyDescent="0.3">
      <c r="CL467" s="35" t="s">
        <v>2009</v>
      </c>
      <c r="CM467" s="35">
        <v>1</v>
      </c>
    </row>
    <row r="468" spans="90:91" x14ac:dyDescent="0.3">
      <c r="CL468" s="35" t="s">
        <v>2010</v>
      </c>
      <c r="CM468" s="35">
        <v>1</v>
      </c>
    </row>
    <row r="469" spans="90:91" x14ac:dyDescent="0.3">
      <c r="CL469" s="35" t="s">
        <v>2011</v>
      </c>
      <c r="CM469" s="35">
        <v>1</v>
      </c>
    </row>
    <row r="470" spans="90:91" x14ac:dyDescent="0.3">
      <c r="CL470" s="35" t="s">
        <v>2012</v>
      </c>
      <c r="CM470" s="35">
        <v>1</v>
      </c>
    </row>
    <row r="471" spans="90:91" x14ac:dyDescent="0.3">
      <c r="CL471" s="35" t="s">
        <v>2013</v>
      </c>
      <c r="CM471" s="35">
        <v>1</v>
      </c>
    </row>
    <row r="472" spans="90:91" x14ac:dyDescent="0.3">
      <c r="CL472" s="35" t="s">
        <v>2014</v>
      </c>
      <c r="CM472" s="35">
        <v>1</v>
      </c>
    </row>
    <row r="473" spans="90:91" x14ac:dyDescent="0.3">
      <c r="CL473" s="35" t="s">
        <v>2015</v>
      </c>
      <c r="CM473" s="35">
        <v>1</v>
      </c>
    </row>
    <row r="474" spans="90:91" x14ac:dyDescent="0.3">
      <c r="CL474" s="35" t="s">
        <v>2016</v>
      </c>
      <c r="CM474" s="35">
        <v>1</v>
      </c>
    </row>
    <row r="475" spans="90:91" x14ac:dyDescent="0.3">
      <c r="CL475" s="35" t="s">
        <v>2017</v>
      </c>
      <c r="CM475" s="35">
        <v>1</v>
      </c>
    </row>
    <row r="476" spans="90:91" x14ac:dyDescent="0.3">
      <c r="CL476" s="35" t="s">
        <v>2018</v>
      </c>
      <c r="CM476" s="35">
        <v>1</v>
      </c>
    </row>
    <row r="477" spans="90:91" x14ac:dyDescent="0.3">
      <c r="CL477" s="35" t="s">
        <v>2019</v>
      </c>
      <c r="CM477" s="35">
        <v>1</v>
      </c>
    </row>
    <row r="478" spans="90:91" x14ac:dyDescent="0.3">
      <c r="CL478" s="35" t="s">
        <v>2020</v>
      </c>
      <c r="CM478" s="35">
        <v>1</v>
      </c>
    </row>
    <row r="479" spans="90:91" x14ac:dyDescent="0.3">
      <c r="CL479" s="35" t="s">
        <v>2021</v>
      </c>
      <c r="CM479" s="35">
        <v>1</v>
      </c>
    </row>
    <row r="480" spans="90:91" x14ac:dyDescent="0.3">
      <c r="CL480" s="35" t="s">
        <v>2022</v>
      </c>
      <c r="CM480" s="35">
        <v>1</v>
      </c>
    </row>
    <row r="481" spans="90:91" x14ac:dyDescent="0.3">
      <c r="CL481" s="35" t="s">
        <v>2023</v>
      </c>
      <c r="CM481" s="35">
        <v>1</v>
      </c>
    </row>
    <row r="482" spans="90:91" x14ac:dyDescent="0.3">
      <c r="CL482" s="35" t="s">
        <v>2024</v>
      </c>
      <c r="CM482" s="35">
        <v>1</v>
      </c>
    </row>
    <row r="483" spans="90:91" x14ac:dyDescent="0.3">
      <c r="CL483" s="35" t="s">
        <v>2025</v>
      </c>
      <c r="CM483" s="35">
        <v>1</v>
      </c>
    </row>
    <row r="484" spans="90:91" x14ac:dyDescent="0.3">
      <c r="CL484" s="35" t="s">
        <v>2026</v>
      </c>
      <c r="CM484" s="35">
        <v>1</v>
      </c>
    </row>
    <row r="485" spans="90:91" x14ac:dyDescent="0.3">
      <c r="CL485" s="35" t="s">
        <v>1202</v>
      </c>
      <c r="CM485" s="35">
        <v>1</v>
      </c>
    </row>
    <row r="486" spans="90:91" x14ac:dyDescent="0.3">
      <c r="CL486" s="35" t="s">
        <v>1203</v>
      </c>
      <c r="CM486" s="35">
        <v>1</v>
      </c>
    </row>
    <row r="487" spans="90:91" x14ac:dyDescent="0.3">
      <c r="CL487" s="35" t="s">
        <v>1204</v>
      </c>
      <c r="CM487" s="35">
        <v>1</v>
      </c>
    </row>
    <row r="488" spans="90:91" x14ac:dyDescent="0.3">
      <c r="CL488" s="35" t="s">
        <v>1205</v>
      </c>
      <c r="CM488" s="35">
        <v>1</v>
      </c>
    </row>
    <row r="489" spans="90:91" x14ac:dyDescent="0.3">
      <c r="CL489" s="35" t="s">
        <v>1206</v>
      </c>
      <c r="CM489" s="35">
        <v>1</v>
      </c>
    </row>
    <row r="490" spans="90:91" x14ac:dyDescent="0.3">
      <c r="CL490" s="35" t="s">
        <v>1207</v>
      </c>
      <c r="CM490" s="35">
        <v>1</v>
      </c>
    </row>
    <row r="491" spans="90:91" x14ac:dyDescent="0.3">
      <c r="CL491" s="35" t="s">
        <v>1208</v>
      </c>
      <c r="CM491" s="35">
        <v>1</v>
      </c>
    </row>
    <row r="492" spans="90:91" x14ac:dyDescent="0.3">
      <c r="CL492" s="35" t="s">
        <v>1209</v>
      </c>
      <c r="CM492" s="35">
        <v>1</v>
      </c>
    </row>
    <row r="493" spans="90:91" x14ac:dyDescent="0.3">
      <c r="CL493" s="35" t="s">
        <v>1210</v>
      </c>
      <c r="CM493" s="35">
        <v>1</v>
      </c>
    </row>
    <row r="494" spans="90:91" x14ac:dyDescent="0.3">
      <c r="CL494" s="35" t="s">
        <v>1211</v>
      </c>
      <c r="CM494" s="35">
        <v>1</v>
      </c>
    </row>
    <row r="495" spans="90:91" x14ac:dyDescent="0.3">
      <c r="CL495" s="35" t="s">
        <v>1212</v>
      </c>
      <c r="CM495" s="35">
        <v>1</v>
      </c>
    </row>
    <row r="496" spans="90:91" x14ac:dyDescent="0.3">
      <c r="CL496" s="35" t="s">
        <v>1213</v>
      </c>
      <c r="CM496" s="35">
        <v>1</v>
      </c>
    </row>
    <row r="497" spans="3:91" x14ac:dyDescent="0.3">
      <c r="CL497" s="35" t="s">
        <v>1214</v>
      </c>
      <c r="CM497" s="35">
        <v>1</v>
      </c>
    </row>
    <row r="498" spans="3:91" x14ac:dyDescent="0.3">
      <c r="CL498" s="35" t="s">
        <v>1215</v>
      </c>
      <c r="CM498" s="35">
        <v>1</v>
      </c>
    </row>
    <row r="499" spans="3:91" x14ac:dyDescent="0.3">
      <c r="CL499" s="35" t="s">
        <v>2027</v>
      </c>
      <c r="CM499" s="35">
        <v>1</v>
      </c>
    </row>
    <row r="500" spans="3:91" x14ac:dyDescent="0.3">
      <c r="CL500" s="35" t="s">
        <v>2028</v>
      </c>
      <c r="CM500" s="35">
        <v>1</v>
      </c>
    </row>
    <row r="501" spans="3:91" x14ac:dyDescent="0.3">
      <c r="CL501" s="35" t="s">
        <v>2029</v>
      </c>
      <c r="CM501" s="35">
        <v>1</v>
      </c>
    </row>
    <row r="502" spans="3:91" x14ac:dyDescent="0.3">
      <c r="CL502" s="35" t="s">
        <v>2030</v>
      </c>
      <c r="CM502" s="35">
        <v>1</v>
      </c>
    </row>
    <row r="503" spans="3:91" ht="18" x14ac:dyDescent="0.35">
      <c r="C503" s="167"/>
      <c r="CL503" s="35" t="s">
        <v>2031</v>
      </c>
      <c r="CM503" s="35">
        <v>1</v>
      </c>
    </row>
    <row r="504" spans="3:91" x14ac:dyDescent="0.3">
      <c r="CL504" s="35" t="s">
        <v>2032</v>
      </c>
      <c r="CM504" s="35">
        <v>1</v>
      </c>
    </row>
    <row r="505" spans="3:91" x14ac:dyDescent="0.3">
      <c r="CL505" s="35" t="s">
        <v>2033</v>
      </c>
      <c r="CM505" s="35">
        <v>1</v>
      </c>
    </row>
    <row r="506" spans="3:91" x14ac:dyDescent="0.3">
      <c r="CL506" s="35" t="s">
        <v>2034</v>
      </c>
      <c r="CM506" s="35">
        <v>1</v>
      </c>
    </row>
    <row r="507" spans="3:91" x14ac:dyDescent="0.3">
      <c r="CL507" s="35" t="s">
        <v>2035</v>
      </c>
      <c r="CM507" s="35">
        <v>1</v>
      </c>
    </row>
    <row r="508" spans="3:91" x14ac:dyDescent="0.3">
      <c r="CL508" s="35" t="s">
        <v>2036</v>
      </c>
      <c r="CM508" s="35">
        <v>1</v>
      </c>
    </row>
    <row r="509" spans="3:91" x14ac:dyDescent="0.3">
      <c r="CL509" s="35" t="s">
        <v>2037</v>
      </c>
      <c r="CM509" s="35">
        <v>1</v>
      </c>
    </row>
    <row r="510" spans="3:91" x14ac:dyDescent="0.3">
      <c r="CL510" s="35" t="s">
        <v>2038</v>
      </c>
      <c r="CM510" s="35">
        <v>1</v>
      </c>
    </row>
    <row r="511" spans="3:91" ht="21" x14ac:dyDescent="0.4">
      <c r="F511" s="400"/>
      <c r="CL511" s="35" t="s">
        <v>2039</v>
      </c>
      <c r="CM511" s="35">
        <v>1</v>
      </c>
    </row>
    <row r="512" spans="3:91" x14ac:dyDescent="0.3">
      <c r="CL512" s="35" t="s">
        <v>2040</v>
      </c>
      <c r="CM512" s="35">
        <v>1</v>
      </c>
    </row>
    <row r="513" spans="3:91" ht="21" x14ac:dyDescent="0.4">
      <c r="E513" s="400"/>
      <c r="CL513" s="35" t="s">
        <v>2041</v>
      </c>
      <c r="CM513" s="35">
        <v>1</v>
      </c>
    </row>
    <row r="514" spans="3:91" x14ac:dyDescent="0.3">
      <c r="CL514" s="35" t="s">
        <v>2042</v>
      </c>
      <c r="CM514" s="35">
        <v>1</v>
      </c>
    </row>
    <row r="515" spans="3:91" x14ac:dyDescent="0.3">
      <c r="CL515" s="35" t="s">
        <v>2043</v>
      </c>
      <c r="CM515" s="35">
        <v>1</v>
      </c>
    </row>
    <row r="516" spans="3:91" x14ac:dyDescent="0.3">
      <c r="CL516" s="35" t="s">
        <v>2044</v>
      </c>
      <c r="CM516" s="35">
        <v>1</v>
      </c>
    </row>
    <row r="517" spans="3:91" x14ac:dyDescent="0.3">
      <c r="CL517" s="35" t="s">
        <v>2045</v>
      </c>
      <c r="CM517" s="35">
        <v>1</v>
      </c>
    </row>
    <row r="518" spans="3:91" ht="15" customHeight="1" x14ac:dyDescent="0.3">
      <c r="CL518" s="35" t="s">
        <v>2046</v>
      </c>
      <c r="CM518" s="35">
        <v>1</v>
      </c>
    </row>
    <row r="519" spans="3:91" ht="21" x14ac:dyDescent="0.4">
      <c r="G519" s="400"/>
      <c r="CL519" s="35" t="s">
        <v>2047</v>
      </c>
      <c r="CM519" s="35">
        <v>1</v>
      </c>
    </row>
    <row r="520" spans="3:91" x14ac:dyDescent="0.3">
      <c r="CL520" s="35" t="s">
        <v>2048</v>
      </c>
      <c r="CM520" s="35">
        <v>1</v>
      </c>
    </row>
    <row r="521" spans="3:91" ht="21" x14ac:dyDescent="0.4">
      <c r="D521" s="400"/>
      <c r="CL521" s="35" t="s">
        <v>2049</v>
      </c>
      <c r="CM521" s="35">
        <v>1</v>
      </c>
    </row>
    <row r="522" spans="3:91" x14ac:dyDescent="0.3">
      <c r="CL522" s="35" t="s">
        <v>2050</v>
      </c>
      <c r="CM522" s="35">
        <v>1</v>
      </c>
    </row>
    <row r="523" spans="3:91" x14ac:dyDescent="0.3">
      <c r="CL523" s="35" t="s">
        <v>2051</v>
      </c>
      <c r="CM523" s="35">
        <v>1</v>
      </c>
    </row>
    <row r="524" spans="3:91" ht="21" x14ac:dyDescent="0.4">
      <c r="C524" s="400"/>
      <c r="CL524" s="35" t="s">
        <v>2052</v>
      </c>
      <c r="CM524" s="35">
        <v>1</v>
      </c>
    </row>
    <row r="525" spans="3:91" x14ac:dyDescent="0.3">
      <c r="CL525" s="35" t="s">
        <v>2053</v>
      </c>
      <c r="CM525" s="35">
        <v>1</v>
      </c>
    </row>
    <row r="526" spans="3:91" x14ac:dyDescent="0.3">
      <c r="CL526" s="35" t="s">
        <v>2054</v>
      </c>
      <c r="CM526" s="35">
        <v>1</v>
      </c>
    </row>
    <row r="527" spans="3:91" x14ac:dyDescent="0.3">
      <c r="CL527" s="35" t="s">
        <v>1216</v>
      </c>
      <c r="CM527" s="35">
        <v>1</v>
      </c>
    </row>
    <row r="528" spans="3:91" x14ac:dyDescent="0.3">
      <c r="CL528" s="35" t="s">
        <v>1217</v>
      </c>
      <c r="CM528" s="35">
        <v>1</v>
      </c>
    </row>
    <row r="529" spans="90:91" x14ac:dyDescent="0.3">
      <c r="CL529" s="35" t="s">
        <v>1218</v>
      </c>
      <c r="CM529" s="35">
        <v>1</v>
      </c>
    </row>
    <row r="530" spans="90:91" x14ac:dyDescent="0.3">
      <c r="CL530" s="35" t="s">
        <v>1219</v>
      </c>
      <c r="CM530" s="35">
        <v>1</v>
      </c>
    </row>
    <row r="531" spans="90:91" x14ac:dyDescent="0.3">
      <c r="CL531" s="35" t="s">
        <v>1220</v>
      </c>
      <c r="CM531" s="35">
        <v>1</v>
      </c>
    </row>
    <row r="532" spans="90:91" x14ac:dyDescent="0.3">
      <c r="CL532" s="35" t="s">
        <v>1221</v>
      </c>
      <c r="CM532" s="35">
        <v>1</v>
      </c>
    </row>
    <row r="533" spans="90:91" x14ac:dyDescent="0.3">
      <c r="CL533" s="35" t="s">
        <v>1222</v>
      </c>
      <c r="CM533" s="35">
        <v>1</v>
      </c>
    </row>
    <row r="534" spans="90:91" x14ac:dyDescent="0.3">
      <c r="CL534" s="35" t="s">
        <v>1223</v>
      </c>
      <c r="CM534" s="35">
        <v>1</v>
      </c>
    </row>
    <row r="535" spans="90:91" x14ac:dyDescent="0.3">
      <c r="CL535" s="35" t="s">
        <v>1224</v>
      </c>
      <c r="CM535" s="35">
        <v>1</v>
      </c>
    </row>
    <row r="536" spans="90:91" x14ac:dyDescent="0.3">
      <c r="CL536" s="35" t="s">
        <v>1225</v>
      </c>
      <c r="CM536" s="35">
        <v>1</v>
      </c>
    </row>
    <row r="537" spans="90:91" x14ac:dyDescent="0.3">
      <c r="CL537" s="35" t="s">
        <v>1226</v>
      </c>
      <c r="CM537" s="35">
        <v>1</v>
      </c>
    </row>
    <row r="538" spans="90:91" x14ac:dyDescent="0.3">
      <c r="CL538" s="35" t="s">
        <v>1227</v>
      </c>
      <c r="CM538" s="35">
        <v>1</v>
      </c>
    </row>
    <row r="539" spans="90:91" x14ac:dyDescent="0.3">
      <c r="CL539" s="35" t="s">
        <v>1228</v>
      </c>
      <c r="CM539" s="35">
        <v>1</v>
      </c>
    </row>
    <row r="540" spans="90:91" x14ac:dyDescent="0.3">
      <c r="CL540" s="35" t="s">
        <v>1229</v>
      </c>
      <c r="CM540" s="35">
        <v>1</v>
      </c>
    </row>
    <row r="541" spans="90:91" x14ac:dyDescent="0.3">
      <c r="CL541" s="35" t="s">
        <v>1230</v>
      </c>
      <c r="CM541" s="35">
        <v>1</v>
      </c>
    </row>
    <row r="542" spans="90:91" x14ac:dyDescent="0.3">
      <c r="CL542" s="35" t="s">
        <v>1231</v>
      </c>
      <c r="CM542" s="35">
        <v>1</v>
      </c>
    </row>
    <row r="543" spans="90:91" x14ac:dyDescent="0.3">
      <c r="CL543" s="35" t="s">
        <v>1232</v>
      </c>
      <c r="CM543" s="35">
        <v>1</v>
      </c>
    </row>
    <row r="544" spans="90:91" x14ac:dyDescent="0.3">
      <c r="CL544" s="35" t="s">
        <v>1233</v>
      </c>
      <c r="CM544" s="35">
        <v>1</v>
      </c>
    </row>
    <row r="545" spans="90:91" x14ac:dyDescent="0.3">
      <c r="CL545" s="35" t="s">
        <v>1234</v>
      </c>
      <c r="CM545" s="35">
        <v>1</v>
      </c>
    </row>
    <row r="546" spans="90:91" x14ac:dyDescent="0.3">
      <c r="CL546" s="35" t="s">
        <v>1235</v>
      </c>
      <c r="CM546" s="35">
        <v>1</v>
      </c>
    </row>
    <row r="547" spans="90:91" x14ac:dyDescent="0.3">
      <c r="CL547" s="35" t="s">
        <v>1236</v>
      </c>
      <c r="CM547" s="35">
        <v>1</v>
      </c>
    </row>
    <row r="548" spans="90:91" x14ac:dyDescent="0.3">
      <c r="CL548" s="35" t="s">
        <v>1237</v>
      </c>
      <c r="CM548" s="35">
        <v>1</v>
      </c>
    </row>
    <row r="549" spans="90:91" x14ac:dyDescent="0.3">
      <c r="CL549" s="35" t="s">
        <v>1238</v>
      </c>
      <c r="CM549" s="35">
        <v>1</v>
      </c>
    </row>
    <row r="550" spans="90:91" x14ac:dyDescent="0.3">
      <c r="CL550" s="35" t="s">
        <v>1239</v>
      </c>
      <c r="CM550" s="35">
        <v>1</v>
      </c>
    </row>
    <row r="551" spans="90:91" x14ac:dyDescent="0.3">
      <c r="CL551" s="35" t="s">
        <v>1240</v>
      </c>
      <c r="CM551" s="35">
        <v>1</v>
      </c>
    </row>
    <row r="552" spans="90:91" x14ac:dyDescent="0.3">
      <c r="CL552" s="35" t="s">
        <v>1241</v>
      </c>
      <c r="CM552" s="35">
        <v>1</v>
      </c>
    </row>
    <row r="553" spans="90:91" x14ac:dyDescent="0.3">
      <c r="CL553" s="35" t="s">
        <v>1242</v>
      </c>
      <c r="CM553" s="35">
        <v>1</v>
      </c>
    </row>
    <row r="554" spans="90:91" x14ac:dyDescent="0.3">
      <c r="CL554" s="35" t="s">
        <v>1243</v>
      </c>
      <c r="CM554" s="35">
        <v>1</v>
      </c>
    </row>
    <row r="555" spans="90:91" x14ac:dyDescent="0.3">
      <c r="CL555" s="35" t="s">
        <v>1244</v>
      </c>
      <c r="CM555" s="35">
        <v>1</v>
      </c>
    </row>
    <row r="556" spans="90:91" x14ac:dyDescent="0.3">
      <c r="CL556" s="35" t="s">
        <v>1245</v>
      </c>
      <c r="CM556" s="35">
        <v>1</v>
      </c>
    </row>
    <row r="557" spans="90:91" x14ac:dyDescent="0.3">
      <c r="CL557" s="35" t="s">
        <v>1246</v>
      </c>
      <c r="CM557" s="35">
        <v>1</v>
      </c>
    </row>
    <row r="558" spans="90:91" x14ac:dyDescent="0.3">
      <c r="CL558" s="35" t="s">
        <v>1247</v>
      </c>
      <c r="CM558" s="35">
        <v>1</v>
      </c>
    </row>
    <row r="559" spans="90:91" x14ac:dyDescent="0.3">
      <c r="CL559" s="35" t="s">
        <v>1248</v>
      </c>
      <c r="CM559" s="35">
        <v>1</v>
      </c>
    </row>
    <row r="560" spans="90:91" x14ac:dyDescent="0.3">
      <c r="CL560" s="35" t="s">
        <v>1249</v>
      </c>
      <c r="CM560" s="35">
        <v>1</v>
      </c>
    </row>
    <row r="561" spans="90:91" x14ac:dyDescent="0.3">
      <c r="CL561" s="35" t="s">
        <v>1250</v>
      </c>
      <c r="CM561" s="35">
        <v>1</v>
      </c>
    </row>
    <row r="562" spans="90:91" x14ac:dyDescent="0.3">
      <c r="CL562" s="35" t="s">
        <v>1251</v>
      </c>
      <c r="CM562" s="35">
        <v>1</v>
      </c>
    </row>
    <row r="563" spans="90:91" x14ac:dyDescent="0.3">
      <c r="CL563" s="35" t="s">
        <v>1252</v>
      </c>
      <c r="CM563" s="35">
        <v>1</v>
      </c>
    </row>
    <row r="564" spans="90:91" x14ac:dyDescent="0.3">
      <c r="CL564" s="35" t="s">
        <v>1253</v>
      </c>
      <c r="CM564" s="35">
        <v>1</v>
      </c>
    </row>
    <row r="565" spans="90:91" x14ac:dyDescent="0.3">
      <c r="CL565" s="35" t="s">
        <v>1254</v>
      </c>
      <c r="CM565" s="35">
        <v>1</v>
      </c>
    </row>
    <row r="566" spans="90:91" x14ac:dyDescent="0.3">
      <c r="CL566" s="35" t="s">
        <v>1255</v>
      </c>
      <c r="CM566" s="35">
        <v>1</v>
      </c>
    </row>
    <row r="567" spans="90:91" x14ac:dyDescent="0.3">
      <c r="CL567" s="35" t="s">
        <v>1256</v>
      </c>
      <c r="CM567" s="35">
        <v>1</v>
      </c>
    </row>
    <row r="568" spans="90:91" x14ac:dyDescent="0.3">
      <c r="CL568" s="35" t="s">
        <v>1257</v>
      </c>
      <c r="CM568" s="35">
        <v>1</v>
      </c>
    </row>
    <row r="569" spans="90:91" x14ac:dyDescent="0.3">
      <c r="CL569" s="35" t="s">
        <v>1258</v>
      </c>
      <c r="CM569" s="35">
        <v>1</v>
      </c>
    </row>
    <row r="570" spans="90:91" x14ac:dyDescent="0.3">
      <c r="CL570" s="35" t="s">
        <v>1259</v>
      </c>
      <c r="CM570" s="35">
        <v>1</v>
      </c>
    </row>
    <row r="571" spans="90:91" x14ac:dyDescent="0.3">
      <c r="CL571" s="35" t="s">
        <v>1260</v>
      </c>
      <c r="CM571" s="35">
        <v>1</v>
      </c>
    </row>
    <row r="572" spans="90:91" x14ac:dyDescent="0.3">
      <c r="CL572" s="35" t="s">
        <v>1261</v>
      </c>
      <c r="CM572" s="35">
        <v>1</v>
      </c>
    </row>
    <row r="573" spans="90:91" x14ac:dyDescent="0.3">
      <c r="CL573" s="35" t="s">
        <v>1262</v>
      </c>
      <c r="CM573" s="35">
        <v>1</v>
      </c>
    </row>
    <row r="574" spans="90:91" x14ac:dyDescent="0.3">
      <c r="CL574" s="35" t="s">
        <v>1263</v>
      </c>
      <c r="CM574" s="35">
        <v>1</v>
      </c>
    </row>
    <row r="575" spans="90:91" x14ac:dyDescent="0.3">
      <c r="CL575" s="35" t="s">
        <v>1264</v>
      </c>
      <c r="CM575" s="35">
        <v>1</v>
      </c>
    </row>
    <row r="576" spans="90:91" x14ac:dyDescent="0.3">
      <c r="CL576" s="35" t="s">
        <v>1265</v>
      </c>
      <c r="CM576" s="35">
        <v>1</v>
      </c>
    </row>
    <row r="577" spans="90:91" x14ac:dyDescent="0.3">
      <c r="CL577" s="35" t="s">
        <v>1266</v>
      </c>
      <c r="CM577" s="35">
        <v>1</v>
      </c>
    </row>
    <row r="578" spans="90:91" x14ac:dyDescent="0.3">
      <c r="CL578" s="35" t="s">
        <v>1267</v>
      </c>
      <c r="CM578" s="35">
        <v>1</v>
      </c>
    </row>
    <row r="579" spans="90:91" x14ac:dyDescent="0.3">
      <c r="CL579" s="35" t="s">
        <v>1268</v>
      </c>
      <c r="CM579" s="35">
        <v>1</v>
      </c>
    </row>
    <row r="580" spans="90:91" x14ac:dyDescent="0.3">
      <c r="CL580" s="35" t="s">
        <v>1269</v>
      </c>
      <c r="CM580" s="35">
        <v>1</v>
      </c>
    </row>
    <row r="581" spans="90:91" x14ac:dyDescent="0.3">
      <c r="CL581" s="35" t="s">
        <v>1270</v>
      </c>
      <c r="CM581" s="35">
        <v>1</v>
      </c>
    </row>
    <row r="582" spans="90:91" x14ac:dyDescent="0.3">
      <c r="CL582" s="35" t="s">
        <v>1271</v>
      </c>
      <c r="CM582" s="35">
        <v>1</v>
      </c>
    </row>
    <row r="583" spans="90:91" x14ac:dyDescent="0.3">
      <c r="CL583" s="35" t="s">
        <v>1272</v>
      </c>
      <c r="CM583" s="35">
        <v>1</v>
      </c>
    </row>
    <row r="584" spans="90:91" x14ac:dyDescent="0.3">
      <c r="CL584" s="35" t="s">
        <v>1273</v>
      </c>
      <c r="CM584" s="35">
        <v>1</v>
      </c>
    </row>
    <row r="585" spans="90:91" x14ac:dyDescent="0.3">
      <c r="CL585" s="35" t="s">
        <v>1274</v>
      </c>
      <c r="CM585" s="35">
        <v>1</v>
      </c>
    </row>
    <row r="586" spans="90:91" x14ac:dyDescent="0.3">
      <c r="CL586" s="35" t="s">
        <v>1275</v>
      </c>
      <c r="CM586" s="35">
        <v>1</v>
      </c>
    </row>
    <row r="587" spans="90:91" x14ac:dyDescent="0.3">
      <c r="CL587" s="35" t="s">
        <v>1276</v>
      </c>
      <c r="CM587" s="35">
        <v>1</v>
      </c>
    </row>
    <row r="588" spans="90:91" x14ac:dyDescent="0.3">
      <c r="CL588" s="35" t="s">
        <v>1277</v>
      </c>
      <c r="CM588" s="35">
        <v>1</v>
      </c>
    </row>
    <row r="589" spans="90:91" x14ac:dyDescent="0.3">
      <c r="CL589" s="35" t="s">
        <v>1278</v>
      </c>
      <c r="CM589" s="35">
        <v>1</v>
      </c>
    </row>
    <row r="590" spans="90:91" x14ac:dyDescent="0.3">
      <c r="CL590" s="35" t="s">
        <v>1279</v>
      </c>
      <c r="CM590" s="35">
        <v>1</v>
      </c>
    </row>
    <row r="591" spans="90:91" x14ac:dyDescent="0.3">
      <c r="CL591" s="35" t="s">
        <v>1280</v>
      </c>
      <c r="CM591" s="35">
        <v>1</v>
      </c>
    </row>
    <row r="592" spans="90:91" x14ac:dyDescent="0.3">
      <c r="CL592" s="35" t="s">
        <v>1281</v>
      </c>
      <c r="CM592" s="35">
        <v>1</v>
      </c>
    </row>
    <row r="593" spans="90:91" x14ac:dyDescent="0.3">
      <c r="CL593" s="35" t="s">
        <v>1282</v>
      </c>
      <c r="CM593" s="35">
        <v>1</v>
      </c>
    </row>
    <row r="594" spans="90:91" x14ac:dyDescent="0.3">
      <c r="CL594" s="35" t="s">
        <v>1283</v>
      </c>
      <c r="CM594" s="35">
        <v>1</v>
      </c>
    </row>
    <row r="595" spans="90:91" x14ac:dyDescent="0.3">
      <c r="CL595" s="35" t="s">
        <v>1284</v>
      </c>
      <c r="CM595" s="35">
        <v>1</v>
      </c>
    </row>
    <row r="596" spans="90:91" x14ac:dyDescent="0.3">
      <c r="CL596" s="35" t="s">
        <v>1285</v>
      </c>
      <c r="CM596" s="35">
        <v>1</v>
      </c>
    </row>
    <row r="597" spans="90:91" x14ac:dyDescent="0.3">
      <c r="CL597" s="35" t="s">
        <v>1286</v>
      </c>
      <c r="CM597" s="35">
        <v>1</v>
      </c>
    </row>
    <row r="598" spans="90:91" x14ac:dyDescent="0.3">
      <c r="CL598" s="35" t="s">
        <v>1287</v>
      </c>
      <c r="CM598" s="35">
        <v>1</v>
      </c>
    </row>
    <row r="599" spans="90:91" x14ac:dyDescent="0.3">
      <c r="CL599" s="35" t="s">
        <v>1288</v>
      </c>
      <c r="CM599" s="35">
        <v>1</v>
      </c>
    </row>
    <row r="600" spans="90:91" x14ac:dyDescent="0.3">
      <c r="CL600" s="35" t="s">
        <v>1289</v>
      </c>
      <c r="CM600" s="35">
        <v>1</v>
      </c>
    </row>
    <row r="601" spans="90:91" x14ac:dyDescent="0.3">
      <c r="CL601" s="35" t="s">
        <v>1290</v>
      </c>
      <c r="CM601" s="35">
        <v>1</v>
      </c>
    </row>
    <row r="602" spans="90:91" x14ac:dyDescent="0.3">
      <c r="CL602" s="35" t="s">
        <v>1291</v>
      </c>
      <c r="CM602" s="35">
        <v>1</v>
      </c>
    </row>
    <row r="603" spans="90:91" x14ac:dyDescent="0.3">
      <c r="CL603" s="35" t="s">
        <v>1292</v>
      </c>
      <c r="CM603" s="35">
        <v>1</v>
      </c>
    </row>
    <row r="604" spans="90:91" x14ac:dyDescent="0.3">
      <c r="CL604" s="35" t="s">
        <v>1293</v>
      </c>
      <c r="CM604" s="35">
        <v>1</v>
      </c>
    </row>
    <row r="605" spans="90:91" x14ac:dyDescent="0.3">
      <c r="CL605" s="35" t="s">
        <v>1294</v>
      </c>
      <c r="CM605" s="35">
        <v>1</v>
      </c>
    </row>
    <row r="606" spans="90:91" x14ac:dyDescent="0.3">
      <c r="CL606" s="35" t="s">
        <v>1295</v>
      </c>
      <c r="CM606" s="35">
        <v>1</v>
      </c>
    </row>
    <row r="607" spans="90:91" x14ac:dyDescent="0.3">
      <c r="CL607" s="35" t="s">
        <v>1296</v>
      </c>
      <c r="CM607" s="35">
        <v>1</v>
      </c>
    </row>
    <row r="608" spans="90:91" x14ac:dyDescent="0.3">
      <c r="CL608" s="35" t="s">
        <v>1297</v>
      </c>
      <c r="CM608" s="35">
        <v>1</v>
      </c>
    </row>
    <row r="609" spans="15:91" x14ac:dyDescent="0.3">
      <c r="CL609" s="35" t="s">
        <v>1298</v>
      </c>
      <c r="CM609" s="35">
        <v>1</v>
      </c>
    </row>
    <row r="610" spans="15:91" x14ac:dyDescent="0.3">
      <c r="CL610" s="35" t="s">
        <v>1299</v>
      </c>
      <c r="CM610" s="35">
        <v>1</v>
      </c>
    </row>
    <row r="611" spans="15:91" x14ac:dyDescent="0.3">
      <c r="CL611" s="35" t="s">
        <v>1300</v>
      </c>
      <c r="CM611" s="35">
        <v>1</v>
      </c>
    </row>
    <row r="612" spans="15:91" x14ac:dyDescent="0.3">
      <c r="CL612" s="35" t="s">
        <v>1301</v>
      </c>
      <c r="CM612" s="35">
        <v>1</v>
      </c>
    </row>
    <row r="613" spans="15:91" x14ac:dyDescent="0.3">
      <c r="CL613" s="35" t="s">
        <v>1302</v>
      </c>
      <c r="CM613" s="35">
        <v>1</v>
      </c>
    </row>
    <row r="614" spans="15:91" x14ac:dyDescent="0.3">
      <c r="CL614" s="35" t="s">
        <v>1303</v>
      </c>
      <c r="CM614" s="35">
        <v>1</v>
      </c>
    </row>
    <row r="615" spans="15:91" x14ac:dyDescent="0.3">
      <c r="CL615" s="35" t="s">
        <v>1304</v>
      </c>
      <c r="CM615" s="35">
        <v>1</v>
      </c>
    </row>
    <row r="616" spans="15:91" x14ac:dyDescent="0.3">
      <c r="CL616" s="35" t="s">
        <v>1305</v>
      </c>
      <c r="CM616" s="35">
        <v>1</v>
      </c>
    </row>
    <row r="617" spans="15:91" x14ac:dyDescent="0.3">
      <c r="O617" s="164"/>
      <c r="P617" s="164"/>
      <c r="Q617" s="164"/>
      <c r="R617" s="164"/>
      <c r="S617" s="164"/>
      <c r="CL617" s="35" t="s">
        <v>1306</v>
      </c>
      <c r="CM617" s="35">
        <v>1</v>
      </c>
    </row>
    <row r="618" spans="15:91" x14ac:dyDescent="0.3">
      <c r="O618" s="164"/>
      <c r="P618" s="164"/>
      <c r="Q618" s="164"/>
      <c r="R618" s="164"/>
      <c r="S618" s="164"/>
      <c r="CL618" s="35" t="s">
        <v>1307</v>
      </c>
      <c r="CM618" s="35">
        <v>1</v>
      </c>
    </row>
    <row r="619" spans="15:91" x14ac:dyDescent="0.3">
      <c r="O619" s="164"/>
      <c r="P619" s="164"/>
      <c r="Q619" s="164"/>
      <c r="R619" s="164"/>
      <c r="S619" s="164"/>
      <c r="CL619" s="35" t="s">
        <v>1308</v>
      </c>
      <c r="CM619" s="35">
        <v>1</v>
      </c>
    </row>
    <row r="620" spans="15:91" x14ac:dyDescent="0.3">
      <c r="O620" s="164"/>
      <c r="P620" s="164"/>
      <c r="Q620" s="164"/>
      <c r="R620" s="164"/>
      <c r="S620" s="164"/>
      <c r="CL620" s="35" t="s">
        <v>1309</v>
      </c>
      <c r="CM620" s="35">
        <v>1</v>
      </c>
    </row>
    <row r="621" spans="15:91" x14ac:dyDescent="0.3">
      <c r="O621" s="164"/>
      <c r="P621" s="164"/>
      <c r="Q621" s="164"/>
      <c r="R621" s="164"/>
      <c r="S621" s="164"/>
      <c r="CL621" s="35" t="s">
        <v>1310</v>
      </c>
      <c r="CM621" s="35">
        <v>1</v>
      </c>
    </row>
    <row r="622" spans="15:91" x14ac:dyDescent="0.3">
      <c r="O622" s="164"/>
      <c r="P622" s="164"/>
      <c r="Q622" s="164"/>
      <c r="R622" s="164"/>
      <c r="S622" s="164"/>
      <c r="CL622" s="35" t="s">
        <v>1311</v>
      </c>
      <c r="CM622" s="35">
        <v>1</v>
      </c>
    </row>
    <row r="623" spans="15:91" x14ac:dyDescent="0.3">
      <c r="O623" s="164"/>
      <c r="P623" s="164"/>
      <c r="Q623" s="164"/>
      <c r="R623" s="164"/>
      <c r="S623" s="164"/>
      <c r="CL623" s="35" t="s">
        <v>1312</v>
      </c>
      <c r="CM623" s="35">
        <v>1</v>
      </c>
    </row>
    <row r="624" spans="15:91" x14ac:dyDescent="0.3">
      <c r="CL624" s="35" t="s">
        <v>1313</v>
      </c>
      <c r="CM624" s="35">
        <v>1</v>
      </c>
    </row>
    <row r="625" spans="90:91" x14ac:dyDescent="0.3">
      <c r="CL625" s="35" t="s">
        <v>1314</v>
      </c>
      <c r="CM625" s="35">
        <v>1</v>
      </c>
    </row>
    <row r="626" spans="90:91" x14ac:dyDescent="0.3">
      <c r="CL626" s="35" t="s">
        <v>1315</v>
      </c>
      <c r="CM626" s="35">
        <v>1</v>
      </c>
    </row>
    <row r="627" spans="90:91" x14ac:dyDescent="0.3">
      <c r="CL627" s="35" t="s">
        <v>1316</v>
      </c>
      <c r="CM627" s="35">
        <v>1</v>
      </c>
    </row>
    <row r="628" spans="90:91" x14ac:dyDescent="0.3">
      <c r="CL628" s="35" t="s">
        <v>1317</v>
      </c>
      <c r="CM628" s="35">
        <v>1</v>
      </c>
    </row>
    <row r="629" spans="90:91" x14ac:dyDescent="0.3">
      <c r="CL629" s="35" t="s">
        <v>1318</v>
      </c>
      <c r="CM629" s="35">
        <v>1</v>
      </c>
    </row>
    <row r="630" spans="90:91" x14ac:dyDescent="0.3">
      <c r="CL630" s="35" t="s">
        <v>1319</v>
      </c>
      <c r="CM630" s="35">
        <v>1</v>
      </c>
    </row>
    <row r="631" spans="90:91" x14ac:dyDescent="0.3">
      <c r="CL631" s="35" t="s">
        <v>1320</v>
      </c>
      <c r="CM631" s="35">
        <v>1</v>
      </c>
    </row>
    <row r="632" spans="90:91" x14ac:dyDescent="0.3">
      <c r="CL632" s="35" t="s">
        <v>1321</v>
      </c>
      <c r="CM632" s="35">
        <v>1</v>
      </c>
    </row>
    <row r="633" spans="90:91" x14ac:dyDescent="0.3">
      <c r="CL633" s="35" t="s">
        <v>1322</v>
      </c>
      <c r="CM633" s="35">
        <v>1</v>
      </c>
    </row>
    <row r="634" spans="90:91" x14ac:dyDescent="0.3">
      <c r="CL634" s="35" t="s">
        <v>1323</v>
      </c>
      <c r="CM634" s="35">
        <v>1</v>
      </c>
    </row>
    <row r="635" spans="90:91" x14ac:dyDescent="0.3">
      <c r="CL635" s="35" t="s">
        <v>1324</v>
      </c>
      <c r="CM635" s="35">
        <v>1</v>
      </c>
    </row>
    <row r="636" spans="90:91" x14ac:dyDescent="0.3">
      <c r="CL636" s="35" t="s">
        <v>1325</v>
      </c>
      <c r="CM636" s="35">
        <v>1</v>
      </c>
    </row>
    <row r="637" spans="90:91" x14ac:dyDescent="0.3">
      <c r="CL637" s="35" t="s">
        <v>1326</v>
      </c>
      <c r="CM637" s="35">
        <v>1</v>
      </c>
    </row>
    <row r="638" spans="90:91" x14ac:dyDescent="0.3">
      <c r="CL638" s="35" t="s">
        <v>1327</v>
      </c>
      <c r="CM638" s="35">
        <v>1</v>
      </c>
    </row>
    <row r="639" spans="90:91" x14ac:dyDescent="0.3">
      <c r="CL639" s="35" t="s">
        <v>1328</v>
      </c>
      <c r="CM639" s="35">
        <v>1</v>
      </c>
    </row>
    <row r="640" spans="90:91" x14ac:dyDescent="0.3">
      <c r="CL640" s="35" t="s">
        <v>1329</v>
      </c>
      <c r="CM640" s="35">
        <v>1</v>
      </c>
    </row>
    <row r="641" spans="90:91" x14ac:dyDescent="0.3">
      <c r="CL641" s="35" t="s">
        <v>1330</v>
      </c>
      <c r="CM641" s="35">
        <v>1</v>
      </c>
    </row>
    <row r="642" spans="90:91" x14ac:dyDescent="0.3">
      <c r="CL642" s="35" t="s">
        <v>1331</v>
      </c>
      <c r="CM642" s="35">
        <v>1</v>
      </c>
    </row>
    <row r="643" spans="90:91" x14ac:dyDescent="0.3">
      <c r="CL643" s="35" t="s">
        <v>1332</v>
      </c>
      <c r="CM643" s="35">
        <v>1</v>
      </c>
    </row>
    <row r="644" spans="90:91" x14ac:dyDescent="0.3">
      <c r="CL644" s="35" t="s">
        <v>1333</v>
      </c>
      <c r="CM644" s="35">
        <v>1</v>
      </c>
    </row>
    <row r="645" spans="90:91" x14ac:dyDescent="0.3">
      <c r="CL645" s="35" t="s">
        <v>1334</v>
      </c>
      <c r="CM645" s="35">
        <v>1</v>
      </c>
    </row>
    <row r="646" spans="90:91" x14ac:dyDescent="0.3">
      <c r="CL646" s="35" t="s">
        <v>1335</v>
      </c>
      <c r="CM646" s="35">
        <v>1</v>
      </c>
    </row>
    <row r="647" spans="90:91" x14ac:dyDescent="0.3">
      <c r="CL647" s="35" t="s">
        <v>1336</v>
      </c>
      <c r="CM647" s="35">
        <v>1</v>
      </c>
    </row>
    <row r="648" spans="90:91" x14ac:dyDescent="0.3">
      <c r="CL648" s="35" t="s">
        <v>1337</v>
      </c>
      <c r="CM648" s="35">
        <v>1</v>
      </c>
    </row>
    <row r="649" spans="90:91" x14ac:dyDescent="0.3">
      <c r="CL649" s="35" t="s">
        <v>1338</v>
      </c>
      <c r="CM649" s="35">
        <v>1</v>
      </c>
    </row>
    <row r="650" spans="90:91" x14ac:dyDescent="0.3">
      <c r="CL650" s="35" t="s">
        <v>1339</v>
      </c>
      <c r="CM650" s="35">
        <v>1</v>
      </c>
    </row>
    <row r="651" spans="90:91" x14ac:dyDescent="0.3">
      <c r="CL651" s="35" t="s">
        <v>1340</v>
      </c>
      <c r="CM651" s="35">
        <v>1</v>
      </c>
    </row>
    <row r="652" spans="90:91" x14ac:dyDescent="0.3">
      <c r="CL652" s="35" t="s">
        <v>1341</v>
      </c>
      <c r="CM652" s="35">
        <v>1</v>
      </c>
    </row>
    <row r="653" spans="90:91" x14ac:dyDescent="0.3">
      <c r="CL653" s="35" t="s">
        <v>1342</v>
      </c>
      <c r="CM653" s="35">
        <v>1</v>
      </c>
    </row>
    <row r="654" spans="90:91" x14ac:dyDescent="0.3">
      <c r="CL654" s="35" t="s">
        <v>1343</v>
      </c>
      <c r="CM654" s="35">
        <v>1</v>
      </c>
    </row>
    <row r="655" spans="90:91" x14ac:dyDescent="0.3">
      <c r="CL655" s="35" t="s">
        <v>1344</v>
      </c>
      <c r="CM655" s="35">
        <v>1</v>
      </c>
    </row>
    <row r="656" spans="90:91" x14ac:dyDescent="0.3">
      <c r="CL656" s="35" t="s">
        <v>1345</v>
      </c>
      <c r="CM656" s="35">
        <v>1</v>
      </c>
    </row>
    <row r="657" spans="90:91" x14ac:dyDescent="0.3">
      <c r="CL657" s="35" t="s">
        <v>1346</v>
      </c>
      <c r="CM657" s="35">
        <v>1</v>
      </c>
    </row>
    <row r="658" spans="90:91" x14ac:dyDescent="0.3">
      <c r="CL658" s="35" t="s">
        <v>1347</v>
      </c>
      <c r="CM658" s="35">
        <v>1</v>
      </c>
    </row>
    <row r="659" spans="90:91" x14ac:dyDescent="0.3">
      <c r="CL659" s="35" t="s">
        <v>1348</v>
      </c>
      <c r="CM659" s="35">
        <v>1</v>
      </c>
    </row>
    <row r="660" spans="90:91" x14ac:dyDescent="0.3">
      <c r="CL660" s="35" t="s">
        <v>1349</v>
      </c>
      <c r="CM660" s="35">
        <v>1</v>
      </c>
    </row>
    <row r="661" spans="90:91" x14ac:dyDescent="0.3">
      <c r="CL661" s="35" t="s">
        <v>1350</v>
      </c>
      <c r="CM661" s="35">
        <v>1</v>
      </c>
    </row>
    <row r="662" spans="90:91" x14ac:dyDescent="0.3">
      <c r="CL662" s="35" t="s">
        <v>1351</v>
      </c>
      <c r="CM662" s="35">
        <v>1</v>
      </c>
    </row>
    <row r="663" spans="90:91" x14ac:dyDescent="0.3">
      <c r="CL663" s="35" t="s">
        <v>1352</v>
      </c>
      <c r="CM663" s="35">
        <v>1</v>
      </c>
    </row>
    <row r="664" spans="90:91" x14ac:dyDescent="0.3">
      <c r="CL664" s="35" t="s">
        <v>1353</v>
      </c>
      <c r="CM664" s="35">
        <v>1</v>
      </c>
    </row>
    <row r="665" spans="90:91" x14ac:dyDescent="0.3">
      <c r="CL665" s="35" t="s">
        <v>1354</v>
      </c>
      <c r="CM665" s="35">
        <v>1</v>
      </c>
    </row>
    <row r="666" spans="90:91" x14ac:dyDescent="0.3">
      <c r="CL666" s="35" t="s">
        <v>1355</v>
      </c>
      <c r="CM666" s="35">
        <v>1</v>
      </c>
    </row>
    <row r="667" spans="90:91" x14ac:dyDescent="0.3">
      <c r="CL667" s="35" t="s">
        <v>1356</v>
      </c>
      <c r="CM667" s="35">
        <v>1</v>
      </c>
    </row>
    <row r="668" spans="90:91" x14ac:dyDescent="0.3">
      <c r="CL668" s="35" t="s">
        <v>1357</v>
      </c>
      <c r="CM668" s="35">
        <v>1</v>
      </c>
    </row>
    <row r="669" spans="90:91" x14ac:dyDescent="0.3">
      <c r="CL669" s="35" t="s">
        <v>1358</v>
      </c>
      <c r="CM669" s="35">
        <v>1</v>
      </c>
    </row>
    <row r="670" spans="90:91" x14ac:dyDescent="0.3">
      <c r="CL670" s="35" t="s">
        <v>1359</v>
      </c>
      <c r="CM670" s="35">
        <v>1</v>
      </c>
    </row>
    <row r="671" spans="90:91" x14ac:dyDescent="0.3">
      <c r="CL671" s="35" t="s">
        <v>1360</v>
      </c>
      <c r="CM671" s="35">
        <v>1</v>
      </c>
    </row>
    <row r="672" spans="90:91" x14ac:dyDescent="0.3">
      <c r="CL672" s="35" t="s">
        <v>1361</v>
      </c>
      <c r="CM672" s="35">
        <v>1</v>
      </c>
    </row>
    <row r="673" spans="90:91" x14ac:dyDescent="0.3">
      <c r="CL673" s="35" t="s">
        <v>1362</v>
      </c>
      <c r="CM673" s="35">
        <v>1</v>
      </c>
    </row>
    <row r="674" spans="90:91" x14ac:dyDescent="0.3">
      <c r="CL674" s="35" t="s">
        <v>1363</v>
      </c>
      <c r="CM674" s="35">
        <v>1</v>
      </c>
    </row>
    <row r="675" spans="90:91" x14ac:dyDescent="0.3">
      <c r="CL675" s="35" t="s">
        <v>1364</v>
      </c>
      <c r="CM675" s="35">
        <v>1</v>
      </c>
    </row>
    <row r="676" spans="90:91" x14ac:dyDescent="0.3">
      <c r="CL676" s="35" t="s">
        <v>1365</v>
      </c>
      <c r="CM676" s="35">
        <v>1</v>
      </c>
    </row>
    <row r="677" spans="90:91" x14ac:dyDescent="0.3">
      <c r="CL677" s="35" t="s">
        <v>1366</v>
      </c>
      <c r="CM677" s="35">
        <v>1</v>
      </c>
    </row>
    <row r="678" spans="90:91" x14ac:dyDescent="0.3">
      <c r="CL678" s="35" t="s">
        <v>1367</v>
      </c>
      <c r="CM678" s="35">
        <v>1</v>
      </c>
    </row>
    <row r="679" spans="90:91" x14ac:dyDescent="0.3">
      <c r="CL679" s="35" t="s">
        <v>1368</v>
      </c>
      <c r="CM679" s="35">
        <v>1</v>
      </c>
    </row>
    <row r="680" spans="90:91" x14ac:dyDescent="0.3">
      <c r="CL680" s="35" t="s">
        <v>1369</v>
      </c>
      <c r="CM680" s="35">
        <v>1</v>
      </c>
    </row>
    <row r="681" spans="90:91" x14ac:dyDescent="0.3">
      <c r="CL681" s="35" t="s">
        <v>1370</v>
      </c>
      <c r="CM681" s="35">
        <v>1</v>
      </c>
    </row>
    <row r="682" spans="90:91" x14ac:dyDescent="0.3">
      <c r="CL682" s="35" t="s">
        <v>1371</v>
      </c>
      <c r="CM682" s="35">
        <v>1</v>
      </c>
    </row>
    <row r="683" spans="90:91" x14ac:dyDescent="0.3">
      <c r="CL683" s="35" t="s">
        <v>1372</v>
      </c>
      <c r="CM683" s="35">
        <v>1</v>
      </c>
    </row>
    <row r="684" spans="90:91" x14ac:dyDescent="0.3">
      <c r="CL684" s="35" t="s">
        <v>1373</v>
      </c>
      <c r="CM684" s="35">
        <v>1</v>
      </c>
    </row>
    <row r="685" spans="90:91" x14ac:dyDescent="0.3">
      <c r="CL685" s="35" t="s">
        <v>1374</v>
      </c>
      <c r="CM685" s="35">
        <v>1</v>
      </c>
    </row>
    <row r="686" spans="90:91" x14ac:dyDescent="0.3">
      <c r="CL686" s="35" t="s">
        <v>1375</v>
      </c>
      <c r="CM686" s="35">
        <v>1</v>
      </c>
    </row>
    <row r="687" spans="90:91" x14ac:dyDescent="0.3">
      <c r="CL687" s="35" t="s">
        <v>1376</v>
      </c>
      <c r="CM687" s="35">
        <v>1</v>
      </c>
    </row>
    <row r="688" spans="90:91" x14ac:dyDescent="0.3">
      <c r="CL688" s="35" t="s">
        <v>1377</v>
      </c>
      <c r="CM688" s="35">
        <v>1</v>
      </c>
    </row>
    <row r="689" spans="3:91" x14ac:dyDescent="0.3">
      <c r="CL689" s="35" t="s">
        <v>1378</v>
      </c>
      <c r="CM689" s="35">
        <v>1</v>
      </c>
    </row>
    <row r="690" spans="3:91" x14ac:dyDescent="0.3">
      <c r="CL690" s="35" t="s">
        <v>1379</v>
      </c>
      <c r="CM690" s="35">
        <v>1</v>
      </c>
    </row>
    <row r="691" spans="3:91" x14ac:dyDescent="0.3">
      <c r="CL691" s="35" t="s">
        <v>1380</v>
      </c>
      <c r="CM691" s="35">
        <v>1</v>
      </c>
    </row>
    <row r="692" spans="3:91" x14ac:dyDescent="0.3">
      <c r="CL692" s="35" t="s">
        <v>1381</v>
      </c>
      <c r="CM692" s="35">
        <v>1</v>
      </c>
    </row>
    <row r="693" spans="3:91" x14ac:dyDescent="0.3">
      <c r="CL693" s="35" t="s">
        <v>1382</v>
      </c>
      <c r="CM693" s="35">
        <v>1</v>
      </c>
    </row>
    <row r="694" spans="3:91" x14ac:dyDescent="0.3">
      <c r="CL694" s="35" t="s">
        <v>1383</v>
      </c>
      <c r="CM694" s="35">
        <v>1</v>
      </c>
    </row>
    <row r="695" spans="3:91" x14ac:dyDescent="0.3">
      <c r="CL695" s="35" t="s">
        <v>1384</v>
      </c>
      <c r="CM695" s="35">
        <v>1</v>
      </c>
    </row>
    <row r="696" spans="3:91" x14ac:dyDescent="0.3">
      <c r="CL696" s="35" t="s">
        <v>1385</v>
      </c>
      <c r="CM696" s="35">
        <v>1</v>
      </c>
    </row>
    <row r="697" spans="3:91" x14ac:dyDescent="0.3">
      <c r="CL697" s="35" t="s">
        <v>1386</v>
      </c>
      <c r="CM697" s="35">
        <v>1</v>
      </c>
    </row>
    <row r="698" spans="3:91" x14ac:dyDescent="0.3">
      <c r="CL698" s="35" t="s">
        <v>1387</v>
      </c>
      <c r="CM698" s="35">
        <v>1</v>
      </c>
    </row>
    <row r="699" spans="3:91" x14ac:dyDescent="0.3">
      <c r="CL699" s="35" t="s">
        <v>1388</v>
      </c>
      <c r="CM699" s="35">
        <v>1</v>
      </c>
    </row>
    <row r="700" spans="3:91" ht="15.6" x14ac:dyDescent="0.3">
      <c r="L700" s="404"/>
      <c r="CL700" s="35" t="s">
        <v>1389</v>
      </c>
      <c r="CM700" s="35">
        <v>1</v>
      </c>
    </row>
    <row r="701" spans="3:91" x14ac:dyDescent="0.3">
      <c r="CL701" s="35" t="s">
        <v>1390</v>
      </c>
      <c r="CM701" s="35">
        <v>1</v>
      </c>
    </row>
    <row r="702" spans="3:91" x14ac:dyDescent="0.3">
      <c r="CL702" s="35" t="s">
        <v>1391</v>
      </c>
      <c r="CM702" s="35">
        <v>1</v>
      </c>
    </row>
    <row r="703" spans="3:91" x14ac:dyDescent="0.3">
      <c r="CL703" s="35" t="s">
        <v>1392</v>
      </c>
      <c r="CM703" s="35">
        <v>1</v>
      </c>
    </row>
    <row r="704" spans="3:91" ht="18" x14ac:dyDescent="0.35">
      <c r="C704" s="167"/>
      <c r="CL704" s="35" t="s">
        <v>1393</v>
      </c>
      <c r="CM704" s="35">
        <v>1</v>
      </c>
    </row>
    <row r="705" spans="3:91" x14ac:dyDescent="0.3">
      <c r="CL705" s="35" t="s">
        <v>1394</v>
      </c>
      <c r="CM705" s="35">
        <v>1</v>
      </c>
    </row>
    <row r="706" spans="3:91" ht="15.6" x14ac:dyDescent="0.3">
      <c r="C706" s="404"/>
      <c r="CL706" s="35" t="s">
        <v>1395</v>
      </c>
      <c r="CM706" s="35">
        <v>1</v>
      </c>
    </row>
    <row r="707" spans="3:91" x14ac:dyDescent="0.3">
      <c r="CL707" s="35" t="s">
        <v>1396</v>
      </c>
      <c r="CM707" s="35">
        <v>1</v>
      </c>
    </row>
    <row r="708" spans="3:91" x14ac:dyDescent="0.3">
      <c r="CL708" s="35" t="s">
        <v>1397</v>
      </c>
      <c r="CM708" s="35">
        <v>1</v>
      </c>
    </row>
    <row r="709" spans="3:91" x14ac:dyDescent="0.3">
      <c r="CL709" s="35" t="s">
        <v>1398</v>
      </c>
      <c r="CM709" s="35">
        <v>1</v>
      </c>
    </row>
    <row r="710" spans="3:91" x14ac:dyDescent="0.3">
      <c r="CL710" s="35" t="s">
        <v>1399</v>
      </c>
      <c r="CM710" s="35">
        <v>1</v>
      </c>
    </row>
    <row r="711" spans="3:91" x14ac:dyDescent="0.3">
      <c r="CL711" s="35" t="s">
        <v>1400</v>
      </c>
      <c r="CM711" s="35">
        <v>1</v>
      </c>
    </row>
    <row r="712" spans="3:91" x14ac:dyDescent="0.3">
      <c r="O712" s="168"/>
      <c r="CL712" s="35" t="s">
        <v>1401</v>
      </c>
      <c r="CM712" s="35">
        <v>1</v>
      </c>
    </row>
    <row r="713" spans="3:91" x14ac:dyDescent="0.3">
      <c r="O713" s="168"/>
      <c r="CL713" s="35" t="s">
        <v>1402</v>
      </c>
      <c r="CM713" s="35">
        <v>1</v>
      </c>
    </row>
    <row r="714" spans="3:91" x14ac:dyDescent="0.3">
      <c r="O714" s="168"/>
      <c r="CL714" s="35" t="s">
        <v>1403</v>
      </c>
      <c r="CM714" s="35">
        <v>1</v>
      </c>
    </row>
    <row r="715" spans="3:91" x14ac:dyDescent="0.3">
      <c r="O715" s="168"/>
      <c r="CL715" s="35" t="s">
        <v>1404</v>
      </c>
      <c r="CM715" s="35">
        <v>1</v>
      </c>
    </row>
    <row r="716" spans="3:91" x14ac:dyDescent="0.3">
      <c r="O716" s="168"/>
      <c r="CL716" s="35" t="s">
        <v>1405</v>
      </c>
      <c r="CM716" s="35">
        <v>1</v>
      </c>
    </row>
    <row r="717" spans="3:91" x14ac:dyDescent="0.3">
      <c r="L717" s="168"/>
      <c r="O717" s="168"/>
      <c r="CL717" s="35" t="s">
        <v>1406</v>
      </c>
      <c r="CM717" s="35">
        <v>1</v>
      </c>
    </row>
    <row r="718" spans="3:91" x14ac:dyDescent="0.3">
      <c r="O718" s="168"/>
      <c r="R718" s="169"/>
      <c r="CL718" s="35" t="s">
        <v>1407</v>
      </c>
      <c r="CM718" s="35">
        <v>1</v>
      </c>
    </row>
    <row r="719" spans="3:91" x14ac:dyDescent="0.3">
      <c r="O719" s="168"/>
      <c r="CL719" s="35" t="s">
        <v>1408</v>
      </c>
      <c r="CM719" s="35">
        <v>1</v>
      </c>
    </row>
    <row r="720" spans="3:91" x14ac:dyDescent="0.3">
      <c r="CL720" s="35" t="s">
        <v>1409</v>
      </c>
      <c r="CM720" s="35">
        <v>1</v>
      </c>
    </row>
    <row r="721" spans="3:91" x14ac:dyDescent="0.3">
      <c r="CL721" s="35" t="s">
        <v>1410</v>
      </c>
      <c r="CM721" s="35">
        <v>1</v>
      </c>
    </row>
    <row r="722" spans="3:91" x14ac:dyDescent="0.3">
      <c r="CL722" s="35" t="s">
        <v>1411</v>
      </c>
      <c r="CM722" s="35">
        <v>1</v>
      </c>
    </row>
    <row r="723" spans="3:91" x14ac:dyDescent="0.3">
      <c r="CL723" s="35" t="s">
        <v>1412</v>
      </c>
      <c r="CM723" s="35">
        <v>1</v>
      </c>
    </row>
    <row r="724" spans="3:91" x14ac:dyDescent="0.3">
      <c r="CL724" s="35" t="s">
        <v>1413</v>
      </c>
      <c r="CM724" s="35">
        <v>1</v>
      </c>
    </row>
    <row r="725" spans="3:91" x14ac:dyDescent="0.3">
      <c r="C725" s="168"/>
      <c r="CL725" s="35" t="s">
        <v>1414</v>
      </c>
      <c r="CM725" s="35">
        <v>1</v>
      </c>
    </row>
    <row r="726" spans="3:91" x14ac:dyDescent="0.3">
      <c r="CL726" s="35" t="s">
        <v>1415</v>
      </c>
      <c r="CM726" s="35">
        <v>1</v>
      </c>
    </row>
    <row r="727" spans="3:91" x14ac:dyDescent="0.3">
      <c r="CL727" s="35" t="s">
        <v>1416</v>
      </c>
      <c r="CM727" s="35">
        <v>1</v>
      </c>
    </row>
    <row r="728" spans="3:91" x14ac:dyDescent="0.3">
      <c r="CL728" s="35" t="s">
        <v>1417</v>
      </c>
      <c r="CM728" s="35">
        <v>1</v>
      </c>
    </row>
    <row r="729" spans="3:91" ht="15.6" x14ac:dyDescent="0.3">
      <c r="C729" s="405"/>
      <c r="CL729" s="35" t="s">
        <v>1418</v>
      </c>
      <c r="CM729" s="35">
        <v>1</v>
      </c>
    </row>
    <row r="730" spans="3:91" x14ac:dyDescent="0.3">
      <c r="CL730" s="35" t="s">
        <v>1419</v>
      </c>
      <c r="CM730" s="35">
        <v>1</v>
      </c>
    </row>
    <row r="731" spans="3:91" ht="15.6" x14ac:dyDescent="0.3">
      <c r="O731" s="404"/>
      <c r="CL731" s="35" t="s">
        <v>1420</v>
      </c>
      <c r="CM731" s="35">
        <v>1</v>
      </c>
    </row>
    <row r="732" spans="3:91" x14ac:dyDescent="0.3">
      <c r="CL732" s="35" t="s">
        <v>1421</v>
      </c>
      <c r="CM732" s="35">
        <v>1</v>
      </c>
    </row>
    <row r="733" spans="3:91" x14ac:dyDescent="0.3">
      <c r="CL733" s="35" t="s">
        <v>1422</v>
      </c>
      <c r="CM733" s="35">
        <v>1</v>
      </c>
    </row>
    <row r="734" spans="3:91" x14ac:dyDescent="0.3">
      <c r="CL734" s="35" t="s">
        <v>1423</v>
      </c>
      <c r="CM734" s="35">
        <v>1</v>
      </c>
    </row>
    <row r="735" spans="3:91" x14ac:dyDescent="0.3">
      <c r="CL735" s="35" t="s">
        <v>1424</v>
      </c>
      <c r="CM735" s="35">
        <v>1</v>
      </c>
    </row>
    <row r="736" spans="3:91" x14ac:dyDescent="0.3">
      <c r="CL736" s="35" t="s">
        <v>1425</v>
      </c>
      <c r="CM736" s="35">
        <v>1</v>
      </c>
    </row>
    <row r="737" spans="3:91" x14ac:dyDescent="0.3">
      <c r="CL737" s="35" t="s">
        <v>1426</v>
      </c>
      <c r="CM737" s="35">
        <v>1</v>
      </c>
    </row>
    <row r="738" spans="3:91" x14ac:dyDescent="0.3">
      <c r="CL738" s="35" t="s">
        <v>1427</v>
      </c>
      <c r="CM738" s="35">
        <v>1</v>
      </c>
    </row>
    <row r="739" spans="3:91" x14ac:dyDescent="0.3">
      <c r="CL739" s="35" t="s">
        <v>1428</v>
      </c>
      <c r="CM739" s="35">
        <v>1</v>
      </c>
    </row>
    <row r="740" spans="3:91" x14ac:dyDescent="0.3">
      <c r="CL740" s="35" t="s">
        <v>1429</v>
      </c>
      <c r="CM740" s="35">
        <v>1</v>
      </c>
    </row>
    <row r="741" spans="3:91" x14ac:dyDescent="0.3">
      <c r="CL741" s="35" t="s">
        <v>1430</v>
      </c>
      <c r="CM741" s="35">
        <v>1</v>
      </c>
    </row>
    <row r="742" spans="3:91" x14ac:dyDescent="0.3">
      <c r="CL742" s="35" t="s">
        <v>1431</v>
      </c>
      <c r="CM742" s="35">
        <v>1</v>
      </c>
    </row>
    <row r="743" spans="3:91" x14ac:dyDescent="0.3">
      <c r="CL743" s="35" t="s">
        <v>1432</v>
      </c>
      <c r="CM743" s="35">
        <v>1</v>
      </c>
    </row>
    <row r="744" spans="3:91" x14ac:dyDescent="0.3">
      <c r="CL744" s="35" t="s">
        <v>1433</v>
      </c>
      <c r="CM744" s="35">
        <v>1</v>
      </c>
    </row>
    <row r="745" spans="3:91" x14ac:dyDescent="0.3">
      <c r="CL745" s="35" t="s">
        <v>1434</v>
      </c>
      <c r="CM745" s="35">
        <v>1</v>
      </c>
    </row>
    <row r="746" spans="3:91" x14ac:dyDescent="0.3">
      <c r="CL746" s="35" t="s">
        <v>1435</v>
      </c>
      <c r="CM746" s="35">
        <v>1</v>
      </c>
    </row>
    <row r="747" spans="3:91" x14ac:dyDescent="0.3">
      <c r="C747" s="168"/>
      <c r="P747" s="169"/>
      <c r="CL747" s="35" t="s">
        <v>1436</v>
      </c>
      <c r="CM747" s="35">
        <v>1</v>
      </c>
    </row>
    <row r="748" spans="3:91" x14ac:dyDescent="0.3">
      <c r="CL748" s="35" t="s">
        <v>1437</v>
      </c>
      <c r="CM748" s="35">
        <v>1</v>
      </c>
    </row>
    <row r="749" spans="3:91" x14ac:dyDescent="0.3">
      <c r="CL749" s="35" t="s">
        <v>1438</v>
      </c>
      <c r="CM749" s="35">
        <v>1</v>
      </c>
    </row>
    <row r="750" spans="3:91" x14ac:dyDescent="0.3">
      <c r="CL750" s="35" t="s">
        <v>1439</v>
      </c>
      <c r="CM750" s="35">
        <v>1</v>
      </c>
    </row>
    <row r="751" spans="3:91" x14ac:dyDescent="0.3">
      <c r="CL751" s="35" t="s">
        <v>1440</v>
      </c>
      <c r="CM751" s="35">
        <v>1</v>
      </c>
    </row>
    <row r="752" spans="3:91" x14ac:dyDescent="0.3">
      <c r="CL752" s="35" t="s">
        <v>1441</v>
      </c>
      <c r="CM752" s="35">
        <v>1</v>
      </c>
    </row>
    <row r="753" spans="90:91" x14ac:dyDescent="0.3">
      <c r="CL753" s="35" t="s">
        <v>1442</v>
      </c>
      <c r="CM753" s="35">
        <v>1</v>
      </c>
    </row>
    <row r="754" spans="90:91" x14ac:dyDescent="0.3">
      <c r="CL754" s="35" t="s">
        <v>1443</v>
      </c>
      <c r="CM754" s="35">
        <v>1</v>
      </c>
    </row>
    <row r="755" spans="90:91" x14ac:dyDescent="0.3">
      <c r="CL755" s="35" t="s">
        <v>1444</v>
      </c>
      <c r="CM755" s="35">
        <v>1</v>
      </c>
    </row>
    <row r="756" spans="90:91" x14ac:dyDescent="0.3">
      <c r="CL756" s="35" t="s">
        <v>1445</v>
      </c>
      <c r="CM756" s="35">
        <v>1</v>
      </c>
    </row>
    <row r="757" spans="90:91" x14ac:dyDescent="0.3">
      <c r="CL757" s="35" t="s">
        <v>1446</v>
      </c>
      <c r="CM757" s="35">
        <v>1</v>
      </c>
    </row>
    <row r="758" spans="90:91" x14ac:dyDescent="0.3">
      <c r="CL758" s="35" t="s">
        <v>1447</v>
      </c>
      <c r="CM758" s="35">
        <v>1</v>
      </c>
    </row>
    <row r="759" spans="90:91" x14ac:dyDescent="0.3">
      <c r="CL759" s="35" t="s">
        <v>1448</v>
      </c>
      <c r="CM759" s="35">
        <v>1</v>
      </c>
    </row>
    <row r="760" spans="90:91" x14ac:dyDescent="0.3">
      <c r="CL760" s="35" t="s">
        <v>1449</v>
      </c>
      <c r="CM760" s="35">
        <v>1</v>
      </c>
    </row>
    <row r="761" spans="90:91" x14ac:dyDescent="0.3">
      <c r="CL761" s="35" t="s">
        <v>1450</v>
      </c>
      <c r="CM761" s="35">
        <v>1</v>
      </c>
    </row>
    <row r="762" spans="90:91" x14ac:dyDescent="0.3">
      <c r="CL762" s="35" t="s">
        <v>1451</v>
      </c>
      <c r="CM762" s="35">
        <v>1</v>
      </c>
    </row>
    <row r="763" spans="90:91" x14ac:dyDescent="0.3">
      <c r="CL763" s="35" t="s">
        <v>1452</v>
      </c>
      <c r="CM763" s="35">
        <v>1</v>
      </c>
    </row>
    <row r="764" spans="90:91" x14ac:dyDescent="0.3">
      <c r="CL764" s="35" t="s">
        <v>1453</v>
      </c>
      <c r="CM764" s="35">
        <v>1</v>
      </c>
    </row>
    <row r="765" spans="90:91" x14ac:dyDescent="0.3">
      <c r="CL765" s="35" t="s">
        <v>1454</v>
      </c>
      <c r="CM765" s="35">
        <v>1</v>
      </c>
    </row>
    <row r="766" spans="90:91" x14ac:dyDescent="0.3">
      <c r="CL766" s="35" t="s">
        <v>1455</v>
      </c>
      <c r="CM766" s="35">
        <v>1</v>
      </c>
    </row>
    <row r="767" spans="90:91" x14ac:dyDescent="0.3">
      <c r="CL767" s="35" t="s">
        <v>1456</v>
      </c>
      <c r="CM767" s="35">
        <v>1</v>
      </c>
    </row>
    <row r="768" spans="90:91" x14ac:dyDescent="0.3">
      <c r="CL768" s="35" t="s">
        <v>1457</v>
      </c>
      <c r="CM768" s="35">
        <v>1</v>
      </c>
    </row>
    <row r="769" spans="90:91" x14ac:dyDescent="0.3">
      <c r="CL769" s="35" t="s">
        <v>1458</v>
      </c>
      <c r="CM769" s="35">
        <v>1</v>
      </c>
    </row>
    <row r="770" spans="90:91" x14ac:dyDescent="0.3">
      <c r="CL770" s="35" t="s">
        <v>1459</v>
      </c>
      <c r="CM770" s="35">
        <v>1</v>
      </c>
    </row>
    <row r="771" spans="90:91" x14ac:dyDescent="0.3">
      <c r="CL771" s="35" t="s">
        <v>1460</v>
      </c>
      <c r="CM771" s="35">
        <v>1</v>
      </c>
    </row>
    <row r="772" spans="90:91" x14ac:dyDescent="0.3">
      <c r="CL772" s="35" t="s">
        <v>1461</v>
      </c>
      <c r="CM772" s="35">
        <v>1</v>
      </c>
    </row>
    <row r="773" spans="90:91" x14ac:dyDescent="0.3">
      <c r="CL773" s="35" t="s">
        <v>1462</v>
      </c>
      <c r="CM773" s="35">
        <v>1</v>
      </c>
    </row>
    <row r="774" spans="90:91" x14ac:dyDescent="0.3">
      <c r="CL774" s="35" t="s">
        <v>1463</v>
      </c>
      <c r="CM774" s="35">
        <v>1</v>
      </c>
    </row>
    <row r="775" spans="90:91" x14ac:dyDescent="0.3">
      <c r="CL775" s="35" t="s">
        <v>1464</v>
      </c>
      <c r="CM775" s="35">
        <v>1</v>
      </c>
    </row>
    <row r="776" spans="90:91" x14ac:dyDescent="0.3">
      <c r="CL776" s="35" t="s">
        <v>1465</v>
      </c>
      <c r="CM776" s="35">
        <v>1</v>
      </c>
    </row>
    <row r="777" spans="90:91" x14ac:dyDescent="0.3">
      <c r="CL777" s="35" t="s">
        <v>1466</v>
      </c>
      <c r="CM777" s="35">
        <v>1</v>
      </c>
    </row>
    <row r="778" spans="90:91" x14ac:dyDescent="0.3">
      <c r="CL778" s="35" t="s">
        <v>1467</v>
      </c>
      <c r="CM778" s="35">
        <v>1</v>
      </c>
    </row>
    <row r="779" spans="90:91" x14ac:dyDescent="0.3">
      <c r="CL779" s="35" t="s">
        <v>1468</v>
      </c>
      <c r="CM779" s="35">
        <v>1</v>
      </c>
    </row>
    <row r="780" spans="90:91" x14ac:dyDescent="0.3">
      <c r="CL780" s="35" t="s">
        <v>1469</v>
      </c>
      <c r="CM780" s="35">
        <v>1</v>
      </c>
    </row>
    <row r="781" spans="90:91" x14ac:dyDescent="0.3">
      <c r="CL781" s="35" t="s">
        <v>1470</v>
      </c>
      <c r="CM781" s="35">
        <v>1</v>
      </c>
    </row>
    <row r="782" spans="90:91" x14ac:dyDescent="0.3">
      <c r="CL782" s="35" t="s">
        <v>1471</v>
      </c>
      <c r="CM782" s="35">
        <v>1</v>
      </c>
    </row>
    <row r="783" spans="90:91" x14ac:dyDescent="0.3">
      <c r="CL783" s="35" t="s">
        <v>1472</v>
      </c>
      <c r="CM783" s="35">
        <v>1</v>
      </c>
    </row>
    <row r="784" spans="90:91" x14ac:dyDescent="0.3">
      <c r="CL784" s="35" t="s">
        <v>1473</v>
      </c>
      <c r="CM784" s="35">
        <v>1</v>
      </c>
    </row>
    <row r="785" spans="90:91" x14ac:dyDescent="0.3">
      <c r="CL785" s="35" t="s">
        <v>1474</v>
      </c>
      <c r="CM785" s="35">
        <v>1</v>
      </c>
    </row>
    <row r="786" spans="90:91" x14ac:dyDescent="0.3">
      <c r="CL786" s="35" t="s">
        <v>1475</v>
      </c>
      <c r="CM786" s="35">
        <v>1</v>
      </c>
    </row>
    <row r="787" spans="90:91" x14ac:dyDescent="0.3">
      <c r="CL787" s="35" t="s">
        <v>1476</v>
      </c>
      <c r="CM787" s="35">
        <v>1</v>
      </c>
    </row>
    <row r="788" spans="90:91" x14ac:dyDescent="0.3">
      <c r="CL788" s="35" t="s">
        <v>1477</v>
      </c>
      <c r="CM788" s="35">
        <v>1</v>
      </c>
    </row>
    <row r="789" spans="90:91" x14ac:dyDescent="0.3">
      <c r="CL789" s="35" t="s">
        <v>1478</v>
      </c>
      <c r="CM789" s="35">
        <v>1</v>
      </c>
    </row>
    <row r="790" spans="90:91" x14ac:dyDescent="0.3">
      <c r="CL790" s="35" t="s">
        <v>1479</v>
      </c>
      <c r="CM790" s="35">
        <v>1</v>
      </c>
    </row>
    <row r="791" spans="90:91" x14ac:dyDescent="0.3">
      <c r="CL791" s="35" t="s">
        <v>1480</v>
      </c>
      <c r="CM791" s="35">
        <v>1</v>
      </c>
    </row>
    <row r="792" spans="90:91" x14ac:dyDescent="0.3">
      <c r="CL792" s="35" t="s">
        <v>1481</v>
      </c>
      <c r="CM792" s="35">
        <v>1</v>
      </c>
    </row>
    <row r="793" spans="90:91" x14ac:dyDescent="0.3">
      <c r="CL793" s="35" t="s">
        <v>1482</v>
      </c>
      <c r="CM793" s="35">
        <v>1</v>
      </c>
    </row>
    <row r="794" spans="90:91" x14ac:dyDescent="0.3">
      <c r="CL794" s="35" t="s">
        <v>1483</v>
      </c>
      <c r="CM794" s="35">
        <v>1</v>
      </c>
    </row>
    <row r="795" spans="90:91" x14ac:dyDescent="0.3">
      <c r="CL795" s="35" t="s">
        <v>1484</v>
      </c>
      <c r="CM795" s="35">
        <v>1</v>
      </c>
    </row>
    <row r="796" spans="90:91" x14ac:dyDescent="0.3">
      <c r="CL796" s="35" t="s">
        <v>1485</v>
      </c>
      <c r="CM796" s="35">
        <v>1</v>
      </c>
    </row>
    <row r="797" spans="90:91" ht="15" customHeight="1" x14ac:dyDescent="0.3">
      <c r="CL797" s="35" t="s">
        <v>1486</v>
      </c>
      <c r="CM797" s="35">
        <v>1</v>
      </c>
    </row>
    <row r="798" spans="90:91" x14ac:dyDescent="0.3">
      <c r="CL798" s="35" t="s">
        <v>1487</v>
      </c>
      <c r="CM798" s="35">
        <v>1</v>
      </c>
    </row>
    <row r="799" spans="90:91" x14ac:dyDescent="0.3">
      <c r="CL799" s="35" t="s">
        <v>1488</v>
      </c>
      <c r="CM799" s="35">
        <v>1</v>
      </c>
    </row>
    <row r="800" spans="90:91" x14ac:dyDescent="0.3">
      <c r="CL800" s="35" t="s">
        <v>1489</v>
      </c>
      <c r="CM800" s="35">
        <v>1</v>
      </c>
    </row>
    <row r="801" spans="3:91" x14ac:dyDescent="0.3">
      <c r="CL801" s="35" t="s">
        <v>1490</v>
      </c>
      <c r="CM801" s="35">
        <v>1</v>
      </c>
    </row>
    <row r="802" spans="3:91" x14ac:dyDescent="0.3">
      <c r="CL802" s="35" t="s">
        <v>1491</v>
      </c>
      <c r="CM802" s="35">
        <v>1</v>
      </c>
    </row>
    <row r="803" spans="3:91" ht="18" x14ac:dyDescent="0.35">
      <c r="C803" s="167"/>
      <c r="CL803" s="35" t="s">
        <v>1492</v>
      </c>
      <c r="CM803" s="35">
        <v>1</v>
      </c>
    </row>
    <row r="804" spans="3:91" x14ac:dyDescent="0.3">
      <c r="CL804" s="35" t="s">
        <v>1493</v>
      </c>
      <c r="CM804" s="35">
        <v>1</v>
      </c>
    </row>
    <row r="805" spans="3:91" x14ac:dyDescent="0.3">
      <c r="CL805" s="35" t="s">
        <v>1494</v>
      </c>
      <c r="CM805" s="35">
        <v>1</v>
      </c>
    </row>
    <row r="806" spans="3:91" x14ac:dyDescent="0.3">
      <c r="CL806" s="35" t="s">
        <v>1495</v>
      </c>
      <c r="CM806" s="35">
        <v>1</v>
      </c>
    </row>
    <row r="807" spans="3:91" x14ac:dyDescent="0.3">
      <c r="CL807" s="35" t="s">
        <v>1496</v>
      </c>
      <c r="CM807" s="35">
        <v>1</v>
      </c>
    </row>
    <row r="808" spans="3:91" x14ac:dyDescent="0.3">
      <c r="CL808" s="35" t="s">
        <v>1497</v>
      </c>
      <c r="CM808" s="35">
        <v>1</v>
      </c>
    </row>
    <row r="809" spans="3:91" x14ac:dyDescent="0.3">
      <c r="CL809" s="35" t="s">
        <v>1498</v>
      </c>
      <c r="CM809" s="35">
        <v>1</v>
      </c>
    </row>
    <row r="810" spans="3:91" x14ac:dyDescent="0.3">
      <c r="CL810" s="35" t="s">
        <v>1499</v>
      </c>
      <c r="CM810" s="35">
        <v>1</v>
      </c>
    </row>
    <row r="811" spans="3:91" x14ac:dyDescent="0.3">
      <c r="CL811" s="35" t="s">
        <v>1500</v>
      </c>
      <c r="CM811" s="35">
        <v>1</v>
      </c>
    </row>
    <row r="812" spans="3:91" x14ac:dyDescent="0.3">
      <c r="CL812" s="35" t="s">
        <v>1501</v>
      </c>
      <c r="CM812" s="35">
        <v>1</v>
      </c>
    </row>
    <row r="813" spans="3:91" x14ac:dyDescent="0.3">
      <c r="F813" s="165"/>
      <c r="CL813" s="35" t="s">
        <v>1502</v>
      </c>
      <c r="CM813" s="35">
        <v>1</v>
      </c>
    </row>
    <row r="814" spans="3:91" x14ac:dyDescent="0.3">
      <c r="F814" s="165"/>
      <c r="I814" s="165"/>
      <c r="CL814" s="35" t="s">
        <v>1503</v>
      </c>
      <c r="CM814" s="35">
        <v>1</v>
      </c>
    </row>
    <row r="815" spans="3:91" x14ac:dyDescent="0.3">
      <c r="F815" s="165"/>
      <c r="I815" s="165"/>
      <c r="CL815" s="35" t="s">
        <v>1504</v>
      </c>
      <c r="CM815" s="35">
        <v>1</v>
      </c>
    </row>
    <row r="816" spans="3:91" x14ac:dyDescent="0.3">
      <c r="F816" s="165"/>
      <c r="I816" s="165"/>
      <c r="CL816" s="35" t="s">
        <v>1505</v>
      </c>
      <c r="CM816" s="35">
        <v>1</v>
      </c>
    </row>
    <row r="817" spans="2:91" x14ac:dyDescent="0.3">
      <c r="F817" s="165"/>
      <c r="I817" s="165"/>
      <c r="CL817" s="35" t="s">
        <v>1506</v>
      </c>
      <c r="CM817" s="35">
        <v>1</v>
      </c>
    </row>
    <row r="818" spans="2:91" x14ac:dyDescent="0.3">
      <c r="F818" s="165"/>
      <c r="H818" s="165"/>
      <c r="I818" s="165"/>
      <c r="CL818" s="35" t="s">
        <v>1507</v>
      </c>
      <c r="CM818" s="35">
        <v>1</v>
      </c>
    </row>
    <row r="819" spans="2:91" x14ac:dyDescent="0.3">
      <c r="F819" s="165"/>
      <c r="H819" s="165"/>
      <c r="I819" s="165"/>
      <c r="CL819" s="35" t="s">
        <v>1508</v>
      </c>
      <c r="CM819" s="35">
        <v>1</v>
      </c>
    </row>
    <row r="820" spans="2:91" x14ac:dyDescent="0.3">
      <c r="F820" s="165"/>
      <c r="H820" s="165"/>
      <c r="I820" s="165"/>
      <c r="J820" s="165"/>
      <c r="K820" s="165"/>
      <c r="L820" s="165"/>
      <c r="M820" s="165"/>
      <c r="N820" s="165"/>
      <c r="O820" s="165"/>
      <c r="P820" s="165"/>
      <c r="Q820" s="165"/>
      <c r="R820" s="165"/>
      <c r="S820" s="165"/>
      <c r="T820" s="165"/>
      <c r="U820" s="165"/>
      <c r="CL820" s="35" t="s">
        <v>1509</v>
      </c>
      <c r="CM820" s="35">
        <v>1</v>
      </c>
    </row>
    <row r="821" spans="2:91" x14ac:dyDescent="0.3">
      <c r="F821" s="165"/>
      <c r="G821" s="165"/>
      <c r="H821" s="165"/>
      <c r="I821" s="165"/>
      <c r="J821" s="165"/>
      <c r="K821" s="165"/>
      <c r="L821" s="165"/>
      <c r="M821" s="165"/>
      <c r="N821" s="165"/>
      <c r="O821" s="165"/>
      <c r="P821" s="165"/>
      <c r="Q821" s="165"/>
      <c r="R821" s="165"/>
      <c r="S821" s="165"/>
      <c r="T821" s="165"/>
      <c r="U821" s="165"/>
      <c r="CL821" s="35" t="s">
        <v>1510</v>
      </c>
      <c r="CM821" s="35">
        <v>1</v>
      </c>
    </row>
    <row r="822" spans="2:91" x14ac:dyDescent="0.3">
      <c r="F822" s="165"/>
      <c r="G822" s="165"/>
      <c r="H822" s="165"/>
      <c r="I822" s="165"/>
      <c r="J822" s="165"/>
      <c r="K822" s="165"/>
      <c r="L822" s="165"/>
      <c r="M822" s="165"/>
      <c r="N822" s="165"/>
      <c r="O822" s="165"/>
      <c r="P822" s="165"/>
      <c r="Q822" s="165"/>
      <c r="R822" s="165"/>
      <c r="S822" s="165"/>
      <c r="T822" s="165"/>
      <c r="U822" s="165"/>
      <c r="CL822" s="35" t="s">
        <v>1511</v>
      </c>
      <c r="CM822" s="35">
        <v>1</v>
      </c>
    </row>
    <row r="823" spans="2:91" x14ac:dyDescent="0.3">
      <c r="G823" s="165"/>
      <c r="H823" s="165"/>
      <c r="I823" s="165"/>
      <c r="J823" s="165"/>
      <c r="K823" s="165"/>
      <c r="L823" s="165"/>
      <c r="M823" s="165"/>
      <c r="N823" s="165"/>
      <c r="O823" s="165"/>
      <c r="P823" s="165"/>
      <c r="Q823" s="165"/>
      <c r="R823" s="165"/>
      <c r="S823" s="165"/>
      <c r="T823" s="165"/>
      <c r="U823" s="165"/>
      <c r="CL823" s="35" t="s">
        <v>1512</v>
      </c>
      <c r="CM823" s="35">
        <v>1</v>
      </c>
    </row>
    <row r="824" spans="2:91" x14ac:dyDescent="0.3">
      <c r="G824" s="165"/>
      <c r="H824" s="165"/>
      <c r="J824" s="165"/>
      <c r="K824" s="165"/>
      <c r="L824" s="165"/>
      <c r="M824" s="165"/>
      <c r="N824" s="165"/>
      <c r="O824" s="165"/>
      <c r="P824" s="165"/>
      <c r="Q824" s="165"/>
      <c r="R824" s="165"/>
      <c r="S824" s="165"/>
      <c r="T824" s="165"/>
      <c r="U824" s="165"/>
      <c r="V824" s="406"/>
      <c r="W824" s="406"/>
      <c r="X824" s="406"/>
      <c r="Y824" s="406"/>
      <c r="Z824" s="406"/>
      <c r="AA824" s="406"/>
      <c r="AB824" s="406"/>
      <c r="AC824" s="406"/>
      <c r="CL824" s="35" t="s">
        <v>1513</v>
      </c>
      <c r="CM824" s="35">
        <v>1</v>
      </c>
    </row>
    <row r="825" spans="2:91" x14ac:dyDescent="0.3">
      <c r="G825" s="165"/>
      <c r="H825" s="165"/>
      <c r="J825" s="165"/>
      <c r="K825" s="165"/>
      <c r="L825" s="165"/>
      <c r="M825" s="165"/>
      <c r="N825" s="165"/>
      <c r="O825" s="165"/>
      <c r="P825" s="165"/>
      <c r="Q825" s="165"/>
      <c r="R825" s="165"/>
      <c r="S825" s="165"/>
      <c r="T825" s="165"/>
      <c r="U825" s="165"/>
      <c r="V825" s="406"/>
      <c r="W825" s="406"/>
      <c r="X825" s="406"/>
      <c r="Y825" s="406"/>
      <c r="Z825" s="406"/>
      <c r="AA825" s="406"/>
      <c r="AB825" s="406"/>
      <c r="AC825" s="406"/>
      <c r="CL825" s="35" t="s">
        <v>1514</v>
      </c>
      <c r="CM825" s="35">
        <v>1</v>
      </c>
    </row>
    <row r="826" spans="2:91" x14ac:dyDescent="0.3">
      <c r="C826" s="165"/>
      <c r="G826" s="165"/>
      <c r="H826" s="165"/>
      <c r="J826" s="165"/>
      <c r="K826" s="165"/>
      <c r="L826" s="165"/>
      <c r="M826" s="165"/>
      <c r="N826" s="165"/>
      <c r="O826" s="165"/>
      <c r="P826" s="165"/>
      <c r="Q826" s="165"/>
      <c r="R826" s="165"/>
      <c r="S826" s="165"/>
      <c r="T826" s="165"/>
      <c r="U826" s="165"/>
      <c r="V826" s="406"/>
      <c r="W826" s="406"/>
      <c r="X826" s="406"/>
      <c r="Y826" s="406"/>
      <c r="Z826" s="406"/>
      <c r="AA826" s="406"/>
      <c r="AB826" s="406"/>
      <c r="AC826" s="406"/>
      <c r="CL826" s="35" t="s">
        <v>1515</v>
      </c>
      <c r="CM826" s="35">
        <v>1</v>
      </c>
    </row>
    <row r="827" spans="2:91" x14ac:dyDescent="0.3">
      <c r="C827" s="165"/>
      <c r="G827" s="165"/>
      <c r="H827" s="165"/>
      <c r="J827" s="165"/>
      <c r="K827" s="165"/>
      <c r="L827" s="165"/>
      <c r="M827" s="165"/>
      <c r="N827" s="165"/>
      <c r="O827" s="165"/>
      <c r="P827" s="165"/>
      <c r="Q827" s="165"/>
      <c r="R827" s="165"/>
      <c r="S827" s="165"/>
      <c r="T827" s="165"/>
      <c r="U827" s="165"/>
      <c r="V827" s="406"/>
      <c r="W827" s="406"/>
      <c r="X827" s="406"/>
      <c r="Y827" s="406"/>
      <c r="Z827" s="406"/>
      <c r="AA827" s="406"/>
      <c r="AB827" s="406"/>
      <c r="AC827" s="406"/>
      <c r="CL827" s="35" t="s">
        <v>1516</v>
      </c>
      <c r="CM827" s="35">
        <v>1</v>
      </c>
    </row>
    <row r="828" spans="2:91" x14ac:dyDescent="0.3">
      <c r="C828" s="165"/>
      <c r="G828" s="165"/>
      <c r="J828" s="165"/>
      <c r="K828" s="165"/>
      <c r="L828" s="165"/>
      <c r="M828" s="165"/>
      <c r="N828" s="165"/>
      <c r="O828" s="165"/>
      <c r="P828" s="165"/>
      <c r="Q828" s="165"/>
      <c r="R828" s="165"/>
      <c r="S828" s="165"/>
      <c r="T828" s="165"/>
      <c r="U828" s="165"/>
      <c r="AD828" s="406"/>
      <c r="CL828" s="35" t="s">
        <v>1517</v>
      </c>
      <c r="CM828" s="35">
        <v>1</v>
      </c>
    </row>
    <row r="829" spans="2:91" x14ac:dyDescent="0.3">
      <c r="B829" s="165"/>
      <c r="C829" s="165"/>
      <c r="G829" s="165"/>
      <c r="J829" s="165"/>
      <c r="K829" s="165"/>
      <c r="L829" s="165"/>
      <c r="M829" s="165"/>
      <c r="N829" s="165"/>
      <c r="O829" s="165"/>
      <c r="P829" s="165"/>
      <c r="Q829" s="165"/>
      <c r="R829" s="165"/>
      <c r="S829" s="165"/>
      <c r="T829" s="165"/>
      <c r="U829" s="165"/>
      <c r="AD829" s="406"/>
      <c r="CL829" s="35" t="s">
        <v>1518</v>
      </c>
      <c r="CM829" s="35">
        <v>1</v>
      </c>
    </row>
    <row r="830" spans="2:91" x14ac:dyDescent="0.3">
      <c r="B830" s="165"/>
      <c r="C830" s="165"/>
      <c r="G830" s="165"/>
      <c r="AD830" s="406"/>
      <c r="CL830" s="35" t="s">
        <v>1519</v>
      </c>
      <c r="CM830" s="35">
        <v>1</v>
      </c>
    </row>
    <row r="831" spans="2:91" x14ac:dyDescent="0.3">
      <c r="B831" s="165"/>
      <c r="C831" s="165"/>
      <c r="AD831" s="406"/>
      <c r="CL831" s="35" t="s">
        <v>1520</v>
      </c>
      <c r="CM831" s="35">
        <v>1</v>
      </c>
    </row>
    <row r="832" spans="2:91" x14ac:dyDescent="0.3">
      <c r="B832" s="165"/>
      <c r="C832" s="165"/>
      <c r="AE832" s="407"/>
      <c r="CL832" s="35" t="s">
        <v>1521</v>
      </c>
      <c r="CM832" s="35">
        <v>1</v>
      </c>
    </row>
    <row r="833" spans="2:91" x14ac:dyDescent="0.3">
      <c r="B833" s="165"/>
      <c r="C833" s="165"/>
      <c r="AE833" s="407"/>
      <c r="CL833" s="35" t="s">
        <v>1522</v>
      </c>
      <c r="CM833" s="35">
        <v>1</v>
      </c>
    </row>
    <row r="834" spans="2:91" x14ac:dyDescent="0.3">
      <c r="B834" s="165"/>
      <c r="C834" s="165"/>
      <c r="AE834" s="407"/>
      <c r="CL834" s="35" t="s">
        <v>1523</v>
      </c>
      <c r="CM834" s="35">
        <v>1</v>
      </c>
    </row>
    <row r="835" spans="2:91" x14ac:dyDescent="0.3">
      <c r="B835" s="165"/>
      <c r="C835" s="165"/>
      <c r="AE835" s="407"/>
      <c r="CL835" s="35" t="s">
        <v>1524</v>
      </c>
      <c r="CM835" s="35">
        <v>1</v>
      </c>
    </row>
    <row r="836" spans="2:91" x14ac:dyDescent="0.3">
      <c r="B836" s="165"/>
      <c r="CL836" s="35" t="s">
        <v>1525</v>
      </c>
      <c r="CM836" s="35">
        <v>1</v>
      </c>
    </row>
    <row r="837" spans="2:91" x14ac:dyDescent="0.3">
      <c r="B837" s="165"/>
      <c r="CL837" s="35" t="s">
        <v>1526</v>
      </c>
      <c r="CM837" s="35">
        <v>1</v>
      </c>
    </row>
    <row r="838" spans="2:91" x14ac:dyDescent="0.3">
      <c r="B838" s="165"/>
      <c r="CL838" s="35" t="s">
        <v>1527</v>
      </c>
      <c r="CM838" s="35">
        <v>1</v>
      </c>
    </row>
    <row r="839" spans="2:91" x14ac:dyDescent="0.3">
      <c r="CL839" s="35" t="s">
        <v>1528</v>
      </c>
      <c r="CM839" s="35">
        <v>1</v>
      </c>
    </row>
    <row r="840" spans="2:91" x14ac:dyDescent="0.3">
      <c r="CL840" s="35" t="s">
        <v>1529</v>
      </c>
      <c r="CM840" s="35">
        <v>1</v>
      </c>
    </row>
    <row r="841" spans="2:91" x14ac:dyDescent="0.3">
      <c r="CL841" s="35" t="s">
        <v>1530</v>
      </c>
      <c r="CM841" s="35">
        <v>1</v>
      </c>
    </row>
    <row r="842" spans="2:91" x14ac:dyDescent="0.3">
      <c r="CL842" s="35" t="s">
        <v>1531</v>
      </c>
      <c r="CM842" s="35">
        <v>1</v>
      </c>
    </row>
    <row r="843" spans="2:91" x14ac:dyDescent="0.3">
      <c r="CL843" s="35" t="s">
        <v>1532</v>
      </c>
      <c r="CM843" s="35">
        <v>1</v>
      </c>
    </row>
    <row r="844" spans="2:91" x14ac:dyDescent="0.3">
      <c r="CL844" s="35" t="s">
        <v>1533</v>
      </c>
      <c r="CM844" s="35">
        <v>1</v>
      </c>
    </row>
    <row r="845" spans="2:91" x14ac:dyDescent="0.3">
      <c r="CL845" s="35" t="s">
        <v>1534</v>
      </c>
      <c r="CM845" s="35">
        <v>1</v>
      </c>
    </row>
    <row r="846" spans="2:91" x14ac:dyDescent="0.3">
      <c r="CL846" s="35" t="s">
        <v>1535</v>
      </c>
      <c r="CM846" s="35">
        <v>1</v>
      </c>
    </row>
    <row r="847" spans="2:91" x14ac:dyDescent="0.3">
      <c r="CL847" s="35" t="s">
        <v>1536</v>
      </c>
      <c r="CM847" s="35">
        <v>1</v>
      </c>
    </row>
    <row r="848" spans="2:91" x14ac:dyDescent="0.3">
      <c r="CL848" s="35" t="s">
        <v>1537</v>
      </c>
      <c r="CM848" s="35">
        <v>1</v>
      </c>
    </row>
    <row r="849" spans="90:91" x14ac:dyDescent="0.3">
      <c r="CL849" s="35" t="s">
        <v>1538</v>
      </c>
      <c r="CM849" s="35">
        <v>1</v>
      </c>
    </row>
    <row r="850" spans="90:91" x14ac:dyDescent="0.3">
      <c r="CL850" s="35" t="s">
        <v>1539</v>
      </c>
      <c r="CM850" s="35">
        <v>1</v>
      </c>
    </row>
    <row r="851" spans="90:91" x14ac:dyDescent="0.3">
      <c r="CL851" s="35" t="s">
        <v>1540</v>
      </c>
      <c r="CM851" s="35">
        <v>1</v>
      </c>
    </row>
    <row r="852" spans="90:91" x14ac:dyDescent="0.3">
      <c r="CL852" s="35" t="s">
        <v>1541</v>
      </c>
      <c r="CM852" s="35">
        <v>1</v>
      </c>
    </row>
    <row r="853" spans="90:91" x14ac:dyDescent="0.3">
      <c r="CL853" s="35" t="s">
        <v>1542</v>
      </c>
      <c r="CM853" s="35">
        <v>1</v>
      </c>
    </row>
    <row r="854" spans="90:91" x14ac:dyDescent="0.3">
      <c r="CL854" s="35" t="s">
        <v>1543</v>
      </c>
      <c r="CM854" s="35">
        <v>1</v>
      </c>
    </row>
    <row r="855" spans="90:91" x14ac:dyDescent="0.3">
      <c r="CL855" s="35" t="s">
        <v>1544</v>
      </c>
      <c r="CM855" s="35">
        <v>1</v>
      </c>
    </row>
    <row r="856" spans="90:91" x14ac:dyDescent="0.3">
      <c r="CL856" s="35" t="s">
        <v>1545</v>
      </c>
      <c r="CM856" s="35">
        <v>1</v>
      </c>
    </row>
    <row r="857" spans="90:91" x14ac:dyDescent="0.3">
      <c r="CL857" s="35" t="s">
        <v>1546</v>
      </c>
      <c r="CM857" s="35">
        <v>1</v>
      </c>
    </row>
    <row r="858" spans="90:91" x14ac:dyDescent="0.3">
      <c r="CL858" s="35" t="s">
        <v>1547</v>
      </c>
      <c r="CM858" s="35">
        <v>1</v>
      </c>
    </row>
    <row r="859" spans="90:91" x14ac:dyDescent="0.3">
      <c r="CL859" s="35" t="s">
        <v>1548</v>
      </c>
      <c r="CM859" s="35">
        <v>1</v>
      </c>
    </row>
    <row r="860" spans="90:91" x14ac:dyDescent="0.3">
      <c r="CL860" s="35" t="s">
        <v>1549</v>
      </c>
      <c r="CM860" s="35">
        <v>1</v>
      </c>
    </row>
    <row r="861" spans="90:91" x14ac:dyDescent="0.3">
      <c r="CL861" s="35" t="s">
        <v>1550</v>
      </c>
      <c r="CM861" s="35">
        <v>1</v>
      </c>
    </row>
    <row r="862" spans="90:91" x14ac:dyDescent="0.3">
      <c r="CL862" s="35" t="s">
        <v>1551</v>
      </c>
      <c r="CM862" s="35">
        <v>1</v>
      </c>
    </row>
    <row r="863" spans="90:91" x14ac:dyDescent="0.3">
      <c r="CL863" s="35" t="s">
        <v>1552</v>
      </c>
      <c r="CM863" s="35">
        <v>1</v>
      </c>
    </row>
    <row r="864" spans="90:91" x14ac:dyDescent="0.3">
      <c r="CL864" s="35" t="s">
        <v>1553</v>
      </c>
      <c r="CM864" s="35">
        <v>1</v>
      </c>
    </row>
    <row r="865" spans="90:91" x14ac:dyDescent="0.3">
      <c r="CL865" s="35" t="s">
        <v>1554</v>
      </c>
      <c r="CM865" s="35">
        <v>1</v>
      </c>
    </row>
    <row r="866" spans="90:91" x14ac:dyDescent="0.3">
      <c r="CL866" s="35" t="s">
        <v>1555</v>
      </c>
      <c r="CM866" s="35">
        <v>1</v>
      </c>
    </row>
    <row r="867" spans="90:91" x14ac:dyDescent="0.3">
      <c r="CL867" s="35" t="s">
        <v>1556</v>
      </c>
      <c r="CM867" s="35">
        <v>1</v>
      </c>
    </row>
    <row r="868" spans="90:91" x14ac:dyDescent="0.3">
      <c r="CL868" s="35" t="s">
        <v>1557</v>
      </c>
      <c r="CM868" s="35">
        <v>1</v>
      </c>
    </row>
    <row r="869" spans="90:91" x14ac:dyDescent="0.3">
      <c r="CL869" s="35" t="s">
        <v>1558</v>
      </c>
      <c r="CM869" s="35">
        <v>1</v>
      </c>
    </row>
    <row r="870" spans="90:91" x14ac:dyDescent="0.3">
      <c r="CL870" s="35" t="s">
        <v>1559</v>
      </c>
      <c r="CM870" s="35">
        <v>1</v>
      </c>
    </row>
    <row r="871" spans="90:91" x14ac:dyDescent="0.3">
      <c r="CL871" s="35" t="s">
        <v>1560</v>
      </c>
      <c r="CM871" s="35">
        <v>1</v>
      </c>
    </row>
    <row r="872" spans="90:91" x14ac:dyDescent="0.3">
      <c r="CL872" s="35" t="s">
        <v>1561</v>
      </c>
      <c r="CM872" s="35">
        <v>1</v>
      </c>
    </row>
    <row r="873" spans="90:91" x14ac:dyDescent="0.3">
      <c r="CL873" s="35" t="s">
        <v>1562</v>
      </c>
      <c r="CM873" s="35">
        <v>1</v>
      </c>
    </row>
    <row r="874" spans="90:91" x14ac:dyDescent="0.3">
      <c r="CL874" s="35" t="s">
        <v>1563</v>
      </c>
      <c r="CM874" s="35">
        <v>1</v>
      </c>
    </row>
    <row r="875" spans="90:91" x14ac:dyDescent="0.3">
      <c r="CL875" s="35" t="s">
        <v>1564</v>
      </c>
      <c r="CM875" s="35">
        <v>1</v>
      </c>
    </row>
    <row r="876" spans="90:91" x14ac:dyDescent="0.3">
      <c r="CL876" s="35" t="s">
        <v>1565</v>
      </c>
      <c r="CM876" s="35">
        <v>1</v>
      </c>
    </row>
    <row r="877" spans="90:91" x14ac:dyDescent="0.3">
      <c r="CL877" s="35" t="s">
        <v>1566</v>
      </c>
      <c r="CM877" s="35">
        <v>1</v>
      </c>
    </row>
    <row r="878" spans="90:91" x14ac:dyDescent="0.3">
      <c r="CL878" s="35" t="s">
        <v>1567</v>
      </c>
      <c r="CM878" s="35">
        <v>1</v>
      </c>
    </row>
    <row r="879" spans="90:91" x14ac:dyDescent="0.3">
      <c r="CL879" s="35" t="s">
        <v>1568</v>
      </c>
      <c r="CM879" s="35">
        <v>1</v>
      </c>
    </row>
    <row r="880" spans="90:91" x14ac:dyDescent="0.3">
      <c r="CL880" s="35" t="s">
        <v>1569</v>
      </c>
      <c r="CM880" s="35">
        <v>1</v>
      </c>
    </row>
    <row r="881" spans="90:91" x14ac:dyDescent="0.3">
      <c r="CL881" s="35" t="s">
        <v>1570</v>
      </c>
      <c r="CM881" s="35">
        <v>1</v>
      </c>
    </row>
    <row r="882" spans="90:91" x14ac:dyDescent="0.3">
      <c r="CL882" s="35" t="s">
        <v>1571</v>
      </c>
      <c r="CM882" s="35">
        <v>1</v>
      </c>
    </row>
    <row r="883" spans="90:91" x14ac:dyDescent="0.3">
      <c r="CL883" s="35" t="s">
        <v>1572</v>
      </c>
      <c r="CM883" s="35">
        <v>1</v>
      </c>
    </row>
    <row r="884" spans="90:91" x14ac:dyDescent="0.3">
      <c r="CL884" s="35" t="s">
        <v>1573</v>
      </c>
      <c r="CM884" s="35">
        <v>1</v>
      </c>
    </row>
    <row r="885" spans="90:91" x14ac:dyDescent="0.3">
      <c r="CL885" s="35" t="s">
        <v>1574</v>
      </c>
      <c r="CM885" s="35">
        <v>1</v>
      </c>
    </row>
    <row r="886" spans="90:91" x14ac:dyDescent="0.3">
      <c r="CL886" s="35" t="s">
        <v>1575</v>
      </c>
      <c r="CM886" s="35">
        <v>1</v>
      </c>
    </row>
    <row r="887" spans="90:91" x14ac:dyDescent="0.3">
      <c r="CL887" s="35" t="s">
        <v>1576</v>
      </c>
      <c r="CM887" s="35">
        <v>1</v>
      </c>
    </row>
    <row r="888" spans="90:91" x14ac:dyDescent="0.3">
      <c r="CL888" s="35" t="s">
        <v>1577</v>
      </c>
      <c r="CM888" s="35">
        <v>1</v>
      </c>
    </row>
    <row r="889" spans="90:91" x14ac:dyDescent="0.3">
      <c r="CL889" s="35" t="s">
        <v>1578</v>
      </c>
      <c r="CM889" s="35">
        <v>1</v>
      </c>
    </row>
    <row r="890" spans="90:91" x14ac:dyDescent="0.3">
      <c r="CL890" s="35" t="s">
        <v>1579</v>
      </c>
      <c r="CM890" s="35">
        <v>1</v>
      </c>
    </row>
    <row r="891" spans="90:91" x14ac:dyDescent="0.3">
      <c r="CL891" s="35" t="s">
        <v>1580</v>
      </c>
      <c r="CM891" s="35">
        <v>1</v>
      </c>
    </row>
    <row r="892" spans="90:91" x14ac:dyDescent="0.3">
      <c r="CL892" s="35" t="s">
        <v>1581</v>
      </c>
      <c r="CM892" s="35">
        <v>1</v>
      </c>
    </row>
    <row r="893" spans="90:91" x14ac:dyDescent="0.3">
      <c r="CL893" s="35" t="s">
        <v>1582</v>
      </c>
      <c r="CM893" s="35">
        <v>1</v>
      </c>
    </row>
    <row r="894" spans="90:91" x14ac:dyDescent="0.3">
      <c r="CL894" s="35" t="s">
        <v>1583</v>
      </c>
      <c r="CM894" s="35">
        <v>1</v>
      </c>
    </row>
    <row r="895" spans="90:91" x14ac:dyDescent="0.3">
      <c r="CL895" s="35" t="s">
        <v>1584</v>
      </c>
      <c r="CM895" s="35">
        <v>1</v>
      </c>
    </row>
    <row r="896" spans="90:91" x14ac:dyDescent="0.3">
      <c r="CL896" s="35" t="s">
        <v>1585</v>
      </c>
      <c r="CM896" s="35">
        <v>1</v>
      </c>
    </row>
    <row r="897" spans="90:91" x14ac:dyDescent="0.3">
      <c r="CL897" s="35" t="s">
        <v>1586</v>
      </c>
      <c r="CM897" s="35">
        <v>1</v>
      </c>
    </row>
    <row r="898" spans="90:91" x14ac:dyDescent="0.3">
      <c r="CL898" s="35" t="s">
        <v>1587</v>
      </c>
      <c r="CM898" s="35">
        <v>1</v>
      </c>
    </row>
    <row r="899" spans="90:91" x14ac:dyDescent="0.3">
      <c r="CL899" s="35" t="s">
        <v>1588</v>
      </c>
      <c r="CM899" s="35">
        <v>1</v>
      </c>
    </row>
    <row r="900" spans="90:91" x14ac:dyDescent="0.3">
      <c r="CL900" s="35" t="s">
        <v>1589</v>
      </c>
      <c r="CM900" s="35">
        <v>1</v>
      </c>
    </row>
    <row r="901" spans="90:91" x14ac:dyDescent="0.3">
      <c r="CL901" s="35" t="s">
        <v>1590</v>
      </c>
      <c r="CM901" s="35">
        <v>1</v>
      </c>
    </row>
    <row r="902" spans="90:91" x14ac:dyDescent="0.3">
      <c r="CL902" s="35" t="s">
        <v>1591</v>
      </c>
      <c r="CM902" s="35">
        <v>1</v>
      </c>
    </row>
    <row r="903" spans="90:91" x14ac:dyDescent="0.3">
      <c r="CL903" s="35" t="s">
        <v>1592</v>
      </c>
      <c r="CM903" s="35">
        <v>1</v>
      </c>
    </row>
    <row r="904" spans="90:91" x14ac:dyDescent="0.3">
      <c r="CL904" s="35" t="s">
        <v>1593</v>
      </c>
      <c r="CM904" s="35">
        <v>1</v>
      </c>
    </row>
    <row r="905" spans="90:91" x14ac:dyDescent="0.3">
      <c r="CL905" s="35" t="s">
        <v>1594</v>
      </c>
      <c r="CM905" s="35">
        <v>1</v>
      </c>
    </row>
    <row r="906" spans="90:91" x14ac:dyDescent="0.3">
      <c r="CL906" s="35" t="s">
        <v>1595</v>
      </c>
      <c r="CM906" s="35">
        <v>1</v>
      </c>
    </row>
    <row r="907" spans="90:91" x14ac:dyDescent="0.3">
      <c r="CL907" s="35" t="s">
        <v>1596</v>
      </c>
      <c r="CM907" s="35">
        <v>1</v>
      </c>
    </row>
    <row r="908" spans="90:91" x14ac:dyDescent="0.3">
      <c r="CL908" s="35" t="s">
        <v>1597</v>
      </c>
      <c r="CM908" s="35">
        <v>1</v>
      </c>
    </row>
    <row r="909" spans="90:91" x14ac:dyDescent="0.3">
      <c r="CL909" s="35" t="s">
        <v>1598</v>
      </c>
      <c r="CM909" s="35">
        <v>1</v>
      </c>
    </row>
    <row r="910" spans="90:91" x14ac:dyDescent="0.3">
      <c r="CL910" s="35" t="s">
        <v>1599</v>
      </c>
      <c r="CM910" s="35">
        <v>1</v>
      </c>
    </row>
    <row r="911" spans="90:91" x14ac:dyDescent="0.3">
      <c r="CL911" s="35" t="s">
        <v>1600</v>
      </c>
      <c r="CM911" s="35">
        <v>1</v>
      </c>
    </row>
    <row r="912" spans="90:91" x14ac:dyDescent="0.3">
      <c r="CL912" s="35" t="s">
        <v>1601</v>
      </c>
      <c r="CM912" s="35">
        <v>1</v>
      </c>
    </row>
    <row r="913" spans="90:91" x14ac:dyDescent="0.3">
      <c r="CL913" s="35" t="s">
        <v>1602</v>
      </c>
      <c r="CM913" s="35">
        <v>1</v>
      </c>
    </row>
    <row r="914" spans="90:91" x14ac:dyDescent="0.3">
      <c r="CL914" s="35" t="s">
        <v>1603</v>
      </c>
      <c r="CM914" s="35">
        <v>1</v>
      </c>
    </row>
    <row r="915" spans="90:91" x14ac:dyDescent="0.3">
      <c r="CL915" s="35" t="s">
        <v>1604</v>
      </c>
      <c r="CM915" s="35">
        <v>1</v>
      </c>
    </row>
    <row r="916" spans="90:91" x14ac:dyDescent="0.3">
      <c r="CL916" s="35" t="s">
        <v>1605</v>
      </c>
      <c r="CM916" s="35">
        <v>1</v>
      </c>
    </row>
    <row r="917" spans="90:91" x14ac:dyDescent="0.3">
      <c r="CL917" s="35" t="s">
        <v>1606</v>
      </c>
      <c r="CM917" s="35">
        <v>1</v>
      </c>
    </row>
    <row r="918" spans="90:91" x14ac:dyDescent="0.3">
      <c r="CL918" s="35" t="s">
        <v>1607</v>
      </c>
      <c r="CM918" s="35">
        <v>1</v>
      </c>
    </row>
    <row r="919" spans="90:91" x14ac:dyDescent="0.3">
      <c r="CL919" s="35" t="s">
        <v>1608</v>
      </c>
      <c r="CM919" s="35">
        <v>1</v>
      </c>
    </row>
    <row r="920" spans="90:91" x14ac:dyDescent="0.3">
      <c r="CL920" s="35" t="s">
        <v>1609</v>
      </c>
      <c r="CM920" s="35">
        <v>1</v>
      </c>
    </row>
    <row r="921" spans="90:91" x14ac:dyDescent="0.3">
      <c r="CL921" s="35" t="s">
        <v>1610</v>
      </c>
      <c r="CM921" s="35">
        <v>1</v>
      </c>
    </row>
    <row r="922" spans="90:91" x14ac:dyDescent="0.3">
      <c r="CL922" s="35" t="s">
        <v>1611</v>
      </c>
      <c r="CM922" s="35">
        <v>1</v>
      </c>
    </row>
    <row r="923" spans="90:91" x14ac:dyDescent="0.3">
      <c r="CL923" s="35" t="s">
        <v>1612</v>
      </c>
      <c r="CM923" s="35">
        <v>1</v>
      </c>
    </row>
    <row r="924" spans="90:91" x14ac:dyDescent="0.3">
      <c r="CL924" s="35" t="s">
        <v>1613</v>
      </c>
      <c r="CM924" s="35">
        <v>1</v>
      </c>
    </row>
    <row r="925" spans="90:91" x14ac:dyDescent="0.3">
      <c r="CL925" s="35" t="s">
        <v>1614</v>
      </c>
      <c r="CM925" s="35">
        <v>1</v>
      </c>
    </row>
    <row r="926" spans="90:91" x14ac:dyDescent="0.3">
      <c r="CL926" s="35" t="s">
        <v>1615</v>
      </c>
      <c r="CM926" s="35">
        <v>1</v>
      </c>
    </row>
    <row r="927" spans="90:91" x14ac:dyDescent="0.3">
      <c r="CL927" s="35" t="s">
        <v>1616</v>
      </c>
      <c r="CM927" s="35">
        <v>1</v>
      </c>
    </row>
    <row r="928" spans="90:91" x14ac:dyDescent="0.3">
      <c r="CL928" s="35" t="s">
        <v>1617</v>
      </c>
      <c r="CM928" s="35">
        <v>1</v>
      </c>
    </row>
    <row r="929" spans="90:91" x14ac:dyDescent="0.3">
      <c r="CL929" s="35" t="s">
        <v>1618</v>
      </c>
      <c r="CM929" s="35">
        <v>1</v>
      </c>
    </row>
    <row r="930" spans="90:91" x14ac:dyDescent="0.3">
      <c r="CL930" s="35" t="s">
        <v>1619</v>
      </c>
      <c r="CM930" s="35">
        <v>1</v>
      </c>
    </row>
    <row r="931" spans="90:91" x14ac:dyDescent="0.3">
      <c r="CL931" s="35" t="s">
        <v>1620</v>
      </c>
      <c r="CM931" s="35">
        <v>1</v>
      </c>
    </row>
    <row r="932" spans="90:91" x14ac:dyDescent="0.3">
      <c r="CL932" s="35" t="s">
        <v>1621</v>
      </c>
      <c r="CM932" s="35">
        <v>1</v>
      </c>
    </row>
    <row r="933" spans="90:91" x14ac:dyDescent="0.3">
      <c r="CL933" s="35" t="s">
        <v>1622</v>
      </c>
      <c r="CM933" s="35">
        <v>1</v>
      </c>
    </row>
    <row r="934" spans="90:91" x14ac:dyDescent="0.3">
      <c r="CL934" s="35" t="s">
        <v>1623</v>
      </c>
      <c r="CM934" s="35">
        <v>1</v>
      </c>
    </row>
    <row r="935" spans="90:91" x14ac:dyDescent="0.3">
      <c r="CL935" s="35" t="s">
        <v>1624</v>
      </c>
      <c r="CM935" s="35">
        <v>1</v>
      </c>
    </row>
    <row r="936" spans="90:91" x14ac:dyDescent="0.3">
      <c r="CL936" s="35" t="s">
        <v>1625</v>
      </c>
      <c r="CM936" s="35">
        <v>1</v>
      </c>
    </row>
    <row r="937" spans="90:91" x14ac:dyDescent="0.3">
      <c r="CL937" s="35" t="s">
        <v>1626</v>
      </c>
      <c r="CM937" s="35">
        <v>1</v>
      </c>
    </row>
    <row r="938" spans="90:91" x14ac:dyDescent="0.3">
      <c r="CL938" s="35" t="s">
        <v>1627</v>
      </c>
      <c r="CM938" s="35">
        <v>1</v>
      </c>
    </row>
    <row r="939" spans="90:91" x14ac:dyDescent="0.3">
      <c r="CL939" s="35" t="s">
        <v>1628</v>
      </c>
      <c r="CM939" s="35">
        <v>1</v>
      </c>
    </row>
    <row r="940" spans="90:91" x14ac:dyDescent="0.3">
      <c r="CL940" s="35" t="s">
        <v>1629</v>
      </c>
      <c r="CM940" s="35">
        <v>1</v>
      </c>
    </row>
    <row r="941" spans="90:91" x14ac:dyDescent="0.3">
      <c r="CL941" s="35" t="s">
        <v>1630</v>
      </c>
      <c r="CM941" s="35">
        <v>1</v>
      </c>
    </row>
    <row r="942" spans="90:91" x14ac:dyDescent="0.3">
      <c r="CL942" s="35" t="s">
        <v>1631</v>
      </c>
      <c r="CM942" s="35">
        <v>1</v>
      </c>
    </row>
    <row r="943" spans="90:91" x14ac:dyDescent="0.3">
      <c r="CL943" s="35" t="s">
        <v>1632</v>
      </c>
      <c r="CM943" s="35">
        <v>1</v>
      </c>
    </row>
    <row r="944" spans="90:91" x14ac:dyDescent="0.3">
      <c r="CL944" s="35" t="s">
        <v>1633</v>
      </c>
      <c r="CM944" s="35">
        <v>1</v>
      </c>
    </row>
    <row r="945" spans="90:91" x14ac:dyDescent="0.3">
      <c r="CL945" s="35" t="s">
        <v>1634</v>
      </c>
      <c r="CM945" s="35">
        <v>1</v>
      </c>
    </row>
    <row r="946" spans="90:91" x14ac:dyDescent="0.3">
      <c r="CL946" s="35" t="s">
        <v>1635</v>
      </c>
      <c r="CM946" s="35">
        <v>1</v>
      </c>
    </row>
    <row r="947" spans="90:91" x14ac:dyDescent="0.3">
      <c r="CL947" s="35" t="s">
        <v>1636</v>
      </c>
      <c r="CM947" s="35">
        <v>1</v>
      </c>
    </row>
    <row r="948" spans="90:91" x14ac:dyDescent="0.3">
      <c r="CL948" s="35" t="s">
        <v>1637</v>
      </c>
      <c r="CM948" s="35">
        <v>1</v>
      </c>
    </row>
    <row r="949" spans="90:91" x14ac:dyDescent="0.3">
      <c r="CL949" s="35" t="s">
        <v>1638</v>
      </c>
      <c r="CM949" s="35">
        <v>1</v>
      </c>
    </row>
    <row r="950" spans="90:91" x14ac:dyDescent="0.3">
      <c r="CL950" s="35" t="s">
        <v>1639</v>
      </c>
      <c r="CM950" s="35">
        <v>1</v>
      </c>
    </row>
    <row r="951" spans="90:91" x14ac:dyDescent="0.3">
      <c r="CL951" s="35" t="s">
        <v>1640</v>
      </c>
      <c r="CM951" s="35">
        <v>1</v>
      </c>
    </row>
    <row r="952" spans="90:91" x14ac:dyDescent="0.3">
      <c r="CL952" s="35" t="s">
        <v>1641</v>
      </c>
      <c r="CM952" s="35">
        <v>1</v>
      </c>
    </row>
    <row r="953" spans="90:91" x14ac:dyDescent="0.3">
      <c r="CL953" s="35" t="s">
        <v>1642</v>
      </c>
      <c r="CM953" s="35">
        <v>1</v>
      </c>
    </row>
    <row r="954" spans="90:91" x14ac:dyDescent="0.3">
      <c r="CL954" s="35" t="s">
        <v>1643</v>
      </c>
      <c r="CM954" s="35">
        <v>1</v>
      </c>
    </row>
    <row r="955" spans="90:91" x14ac:dyDescent="0.3">
      <c r="CL955" s="35" t="s">
        <v>1644</v>
      </c>
      <c r="CM955" s="35">
        <v>1</v>
      </c>
    </row>
    <row r="956" spans="90:91" x14ac:dyDescent="0.3">
      <c r="CL956" s="35" t="s">
        <v>1645</v>
      </c>
      <c r="CM956" s="35">
        <v>1</v>
      </c>
    </row>
    <row r="957" spans="90:91" x14ac:dyDescent="0.3">
      <c r="CL957" s="35" t="s">
        <v>1646</v>
      </c>
      <c r="CM957" s="35">
        <v>1</v>
      </c>
    </row>
    <row r="958" spans="90:91" x14ac:dyDescent="0.3">
      <c r="CL958" s="35" t="s">
        <v>1647</v>
      </c>
      <c r="CM958" s="35">
        <v>1</v>
      </c>
    </row>
    <row r="959" spans="90:91" x14ac:dyDescent="0.3">
      <c r="CL959" s="35" t="s">
        <v>1648</v>
      </c>
      <c r="CM959" s="35">
        <v>1</v>
      </c>
    </row>
    <row r="960" spans="90:91" x14ac:dyDescent="0.3">
      <c r="CL960" s="35" t="s">
        <v>1649</v>
      </c>
      <c r="CM960" s="35">
        <v>1</v>
      </c>
    </row>
    <row r="961" spans="90:91" x14ac:dyDescent="0.3">
      <c r="CL961" s="35" t="s">
        <v>1650</v>
      </c>
      <c r="CM961" s="35">
        <v>1</v>
      </c>
    </row>
    <row r="962" spans="90:91" x14ac:dyDescent="0.3">
      <c r="CL962" s="35" t="s">
        <v>1651</v>
      </c>
      <c r="CM962" s="35">
        <v>1</v>
      </c>
    </row>
    <row r="963" spans="90:91" x14ac:dyDescent="0.3">
      <c r="CL963" s="35" t="s">
        <v>1652</v>
      </c>
      <c r="CM963" s="35">
        <v>1</v>
      </c>
    </row>
    <row r="964" spans="90:91" x14ac:dyDescent="0.3">
      <c r="CL964" s="35" t="s">
        <v>1653</v>
      </c>
      <c r="CM964" s="35">
        <v>1</v>
      </c>
    </row>
    <row r="965" spans="90:91" x14ac:dyDescent="0.3">
      <c r="CL965" s="35" t="s">
        <v>1654</v>
      </c>
      <c r="CM965" s="35">
        <v>1</v>
      </c>
    </row>
    <row r="966" spans="90:91" x14ac:dyDescent="0.3">
      <c r="CL966" s="35" t="s">
        <v>1655</v>
      </c>
      <c r="CM966" s="35">
        <v>1</v>
      </c>
    </row>
    <row r="967" spans="90:91" x14ac:dyDescent="0.3">
      <c r="CL967" s="35" t="s">
        <v>1656</v>
      </c>
      <c r="CM967" s="35">
        <v>1</v>
      </c>
    </row>
    <row r="968" spans="90:91" x14ac:dyDescent="0.3">
      <c r="CL968" s="35" t="s">
        <v>1657</v>
      </c>
      <c r="CM968" s="35">
        <v>1</v>
      </c>
    </row>
    <row r="969" spans="90:91" x14ac:dyDescent="0.3">
      <c r="CL969" s="35" t="s">
        <v>1658</v>
      </c>
      <c r="CM969" s="35">
        <v>1</v>
      </c>
    </row>
    <row r="970" spans="90:91" x14ac:dyDescent="0.3">
      <c r="CL970" s="35" t="s">
        <v>1659</v>
      </c>
      <c r="CM970" s="35">
        <v>1</v>
      </c>
    </row>
    <row r="971" spans="90:91" x14ac:dyDescent="0.3">
      <c r="CL971" s="35" t="s">
        <v>1660</v>
      </c>
      <c r="CM971" s="35">
        <v>1</v>
      </c>
    </row>
    <row r="972" spans="90:91" x14ac:dyDescent="0.3">
      <c r="CL972" s="35" t="s">
        <v>1661</v>
      </c>
      <c r="CM972" s="35">
        <v>1</v>
      </c>
    </row>
    <row r="973" spans="90:91" x14ac:dyDescent="0.3">
      <c r="CL973" s="35" t="s">
        <v>1662</v>
      </c>
      <c r="CM973" s="35">
        <v>1</v>
      </c>
    </row>
    <row r="974" spans="90:91" x14ac:dyDescent="0.3">
      <c r="CL974" s="35" t="s">
        <v>1663</v>
      </c>
      <c r="CM974" s="35">
        <v>1</v>
      </c>
    </row>
    <row r="975" spans="90:91" x14ac:dyDescent="0.3">
      <c r="CL975" s="35" t="s">
        <v>1664</v>
      </c>
      <c r="CM975" s="35">
        <v>1</v>
      </c>
    </row>
    <row r="976" spans="90:91" x14ac:dyDescent="0.3">
      <c r="CL976" s="35" t="s">
        <v>1665</v>
      </c>
      <c r="CM976" s="35">
        <v>1</v>
      </c>
    </row>
    <row r="977" spans="90:91" x14ac:dyDescent="0.3">
      <c r="CL977" s="35" t="s">
        <v>1666</v>
      </c>
      <c r="CM977" s="35">
        <v>1</v>
      </c>
    </row>
    <row r="978" spans="90:91" x14ac:dyDescent="0.3">
      <c r="CL978" s="35" t="s">
        <v>1667</v>
      </c>
      <c r="CM978" s="35">
        <v>1</v>
      </c>
    </row>
    <row r="979" spans="90:91" x14ac:dyDescent="0.3">
      <c r="CL979" s="35" t="s">
        <v>1668</v>
      </c>
      <c r="CM979" s="35">
        <v>1</v>
      </c>
    </row>
    <row r="980" spans="90:91" x14ac:dyDescent="0.3">
      <c r="CL980" s="35" t="s">
        <v>1669</v>
      </c>
      <c r="CM980" s="35">
        <v>1</v>
      </c>
    </row>
    <row r="981" spans="90:91" x14ac:dyDescent="0.3">
      <c r="CL981" s="35" t="s">
        <v>1670</v>
      </c>
      <c r="CM981" s="35">
        <v>1</v>
      </c>
    </row>
    <row r="982" spans="90:91" x14ac:dyDescent="0.3">
      <c r="CL982" s="35" t="s">
        <v>1671</v>
      </c>
      <c r="CM982" s="35">
        <v>1</v>
      </c>
    </row>
    <row r="983" spans="90:91" x14ac:dyDescent="0.3">
      <c r="CL983" s="35" t="s">
        <v>1672</v>
      </c>
      <c r="CM983" s="35">
        <v>1</v>
      </c>
    </row>
    <row r="984" spans="90:91" x14ac:dyDescent="0.3">
      <c r="CL984" s="35" t="s">
        <v>1673</v>
      </c>
      <c r="CM984" s="35">
        <v>1</v>
      </c>
    </row>
    <row r="985" spans="90:91" x14ac:dyDescent="0.3">
      <c r="CL985" s="35" t="s">
        <v>1674</v>
      </c>
      <c r="CM985" s="35">
        <v>1</v>
      </c>
    </row>
    <row r="986" spans="90:91" x14ac:dyDescent="0.3">
      <c r="CL986" s="35" t="s">
        <v>1675</v>
      </c>
      <c r="CM986" s="35">
        <v>1</v>
      </c>
    </row>
    <row r="987" spans="90:91" x14ac:dyDescent="0.3">
      <c r="CL987" s="35" t="s">
        <v>1676</v>
      </c>
      <c r="CM987" s="35">
        <v>1</v>
      </c>
    </row>
    <row r="988" spans="90:91" x14ac:dyDescent="0.3">
      <c r="CL988" s="35" t="s">
        <v>1677</v>
      </c>
      <c r="CM988" s="35">
        <v>1</v>
      </c>
    </row>
    <row r="989" spans="90:91" x14ac:dyDescent="0.3">
      <c r="CL989" s="35" t="s">
        <v>1678</v>
      </c>
      <c r="CM989" s="35">
        <v>1</v>
      </c>
    </row>
    <row r="990" spans="90:91" x14ac:dyDescent="0.3">
      <c r="CL990" s="35" t="s">
        <v>1679</v>
      </c>
      <c r="CM990" s="35">
        <v>1</v>
      </c>
    </row>
    <row r="991" spans="90:91" x14ac:dyDescent="0.3">
      <c r="CL991" s="35" t="s">
        <v>1680</v>
      </c>
      <c r="CM991" s="35">
        <v>1</v>
      </c>
    </row>
    <row r="992" spans="90:91" x14ac:dyDescent="0.3">
      <c r="CL992" s="35" t="s">
        <v>1681</v>
      </c>
      <c r="CM992" s="35">
        <v>1</v>
      </c>
    </row>
    <row r="993" spans="90:91" x14ac:dyDescent="0.3">
      <c r="CL993" s="35" t="s">
        <v>1682</v>
      </c>
      <c r="CM993" s="35">
        <v>1</v>
      </c>
    </row>
    <row r="994" spans="90:91" x14ac:dyDescent="0.3">
      <c r="CL994" s="35" t="s">
        <v>1683</v>
      </c>
      <c r="CM994" s="35">
        <v>1</v>
      </c>
    </row>
    <row r="995" spans="90:91" x14ac:dyDescent="0.3">
      <c r="CL995" s="35" t="s">
        <v>1684</v>
      </c>
      <c r="CM995" s="35">
        <v>1</v>
      </c>
    </row>
    <row r="996" spans="90:91" x14ac:dyDescent="0.3">
      <c r="CL996" s="35" t="s">
        <v>1685</v>
      </c>
      <c r="CM996" s="35">
        <v>1</v>
      </c>
    </row>
    <row r="997" spans="90:91" x14ac:dyDescent="0.3">
      <c r="CL997" s="35" t="s">
        <v>1686</v>
      </c>
      <c r="CM997" s="35">
        <v>1</v>
      </c>
    </row>
    <row r="998" spans="90:91" x14ac:dyDescent="0.3">
      <c r="CL998" s="35" t="s">
        <v>1687</v>
      </c>
      <c r="CM998" s="35">
        <v>1</v>
      </c>
    </row>
    <row r="999" spans="90:91" x14ac:dyDescent="0.3">
      <c r="CL999" s="35" t="s">
        <v>1688</v>
      </c>
      <c r="CM999" s="35">
        <v>1</v>
      </c>
    </row>
    <row r="1000" spans="90:91" x14ac:dyDescent="0.3">
      <c r="CL1000" s="35" t="s">
        <v>1689</v>
      </c>
      <c r="CM1000" s="35">
        <v>1</v>
      </c>
    </row>
    <row r="1001" spans="90:91" x14ac:dyDescent="0.3">
      <c r="CL1001" s="35" t="s">
        <v>1690</v>
      </c>
      <c r="CM1001" s="35">
        <v>1</v>
      </c>
    </row>
    <row r="1002" spans="90:91" x14ac:dyDescent="0.3">
      <c r="CL1002" s="35" t="s">
        <v>1691</v>
      </c>
      <c r="CM1002" s="35">
        <v>1</v>
      </c>
    </row>
    <row r="1003" spans="90:91" x14ac:dyDescent="0.3">
      <c r="CL1003" s="35" t="s">
        <v>1692</v>
      </c>
      <c r="CM1003" s="35">
        <v>1</v>
      </c>
    </row>
    <row r="1004" spans="90:91" x14ac:dyDescent="0.3">
      <c r="CL1004" s="35" t="s">
        <v>1693</v>
      </c>
      <c r="CM1004" s="35">
        <v>1</v>
      </c>
    </row>
    <row r="1005" spans="90:91" x14ac:dyDescent="0.3">
      <c r="CL1005" s="35" t="s">
        <v>1694</v>
      </c>
      <c r="CM1005" s="35">
        <v>1</v>
      </c>
    </row>
    <row r="1006" spans="90:91" x14ac:dyDescent="0.3">
      <c r="CL1006" s="35" t="s">
        <v>1695</v>
      </c>
      <c r="CM1006" s="35">
        <v>1</v>
      </c>
    </row>
    <row r="1007" spans="90:91" x14ac:dyDescent="0.3">
      <c r="CL1007" s="35" t="s">
        <v>1696</v>
      </c>
      <c r="CM1007" s="35">
        <v>1</v>
      </c>
    </row>
    <row r="1008" spans="90:91" x14ac:dyDescent="0.3">
      <c r="CL1008" s="35" t="s">
        <v>1697</v>
      </c>
      <c r="CM1008" s="35">
        <v>1</v>
      </c>
    </row>
    <row r="1009" spans="90:91" x14ac:dyDescent="0.3">
      <c r="CL1009" s="35" t="s">
        <v>1698</v>
      </c>
      <c r="CM1009" s="35">
        <v>1</v>
      </c>
    </row>
    <row r="1010" spans="90:91" x14ac:dyDescent="0.3">
      <c r="CL1010" s="35" t="s">
        <v>1699</v>
      </c>
      <c r="CM1010" s="35">
        <v>1</v>
      </c>
    </row>
    <row r="1011" spans="90:91" x14ac:dyDescent="0.3">
      <c r="CL1011" s="35" t="s">
        <v>1700</v>
      </c>
      <c r="CM1011" s="35">
        <v>1</v>
      </c>
    </row>
    <row r="1012" spans="90:91" x14ac:dyDescent="0.3">
      <c r="CL1012" s="35" t="s">
        <v>1701</v>
      </c>
      <c r="CM1012" s="35">
        <v>1</v>
      </c>
    </row>
    <row r="1013" spans="90:91" x14ac:dyDescent="0.3">
      <c r="CL1013" s="35" t="s">
        <v>1702</v>
      </c>
      <c r="CM1013" s="35">
        <v>1</v>
      </c>
    </row>
    <row r="1014" spans="90:91" x14ac:dyDescent="0.3">
      <c r="CL1014" s="35" t="s">
        <v>1703</v>
      </c>
      <c r="CM1014" s="35">
        <v>1</v>
      </c>
    </row>
    <row r="1015" spans="90:91" x14ac:dyDescent="0.3">
      <c r="CL1015" s="35" t="s">
        <v>1704</v>
      </c>
      <c r="CM1015" s="35">
        <v>1</v>
      </c>
    </row>
    <row r="1016" spans="90:91" x14ac:dyDescent="0.3">
      <c r="CL1016" s="35" t="s">
        <v>1705</v>
      </c>
      <c r="CM1016" s="35">
        <v>1</v>
      </c>
    </row>
    <row r="1017" spans="90:91" x14ac:dyDescent="0.3">
      <c r="CL1017" s="35" t="s">
        <v>1706</v>
      </c>
      <c r="CM1017" s="35">
        <v>1</v>
      </c>
    </row>
    <row r="1018" spans="90:91" x14ac:dyDescent="0.3">
      <c r="CL1018" s="35" t="s">
        <v>1707</v>
      </c>
      <c r="CM1018" s="35">
        <v>1</v>
      </c>
    </row>
    <row r="1019" spans="90:91" x14ac:dyDescent="0.3">
      <c r="CL1019" s="35" t="s">
        <v>1708</v>
      </c>
      <c r="CM1019" s="35">
        <v>1</v>
      </c>
    </row>
    <row r="1020" spans="90:91" x14ac:dyDescent="0.3">
      <c r="CL1020" s="35" t="s">
        <v>1709</v>
      </c>
      <c r="CM1020" s="35">
        <v>1</v>
      </c>
    </row>
    <row r="1021" spans="90:91" x14ac:dyDescent="0.3">
      <c r="CL1021" s="35" t="s">
        <v>1710</v>
      </c>
      <c r="CM1021" s="35">
        <v>1</v>
      </c>
    </row>
    <row r="1022" spans="90:91" x14ac:dyDescent="0.3">
      <c r="CL1022" s="35" t="s">
        <v>1711</v>
      </c>
      <c r="CM1022" s="35">
        <v>1</v>
      </c>
    </row>
    <row r="1023" spans="90:91" x14ac:dyDescent="0.3">
      <c r="CL1023" s="35" t="s">
        <v>1712</v>
      </c>
      <c r="CM1023" s="35">
        <v>1</v>
      </c>
    </row>
    <row r="1024" spans="90:91" x14ac:dyDescent="0.3">
      <c r="CL1024" s="35" t="s">
        <v>1713</v>
      </c>
      <c r="CM1024" s="35">
        <v>1</v>
      </c>
    </row>
    <row r="1025" spans="90:91" x14ac:dyDescent="0.3">
      <c r="CL1025" s="35" t="s">
        <v>1714</v>
      </c>
      <c r="CM1025" s="35">
        <v>1</v>
      </c>
    </row>
    <row r="1026" spans="90:91" x14ac:dyDescent="0.3">
      <c r="CL1026" s="35" t="s">
        <v>1715</v>
      </c>
      <c r="CM1026" s="35">
        <v>1</v>
      </c>
    </row>
    <row r="1027" spans="90:91" x14ac:dyDescent="0.3">
      <c r="CL1027" s="35" t="s">
        <v>1716</v>
      </c>
      <c r="CM1027" s="35">
        <v>1</v>
      </c>
    </row>
    <row r="1028" spans="90:91" x14ac:dyDescent="0.3">
      <c r="CL1028" s="35" t="s">
        <v>1717</v>
      </c>
      <c r="CM1028" s="35">
        <v>1</v>
      </c>
    </row>
    <row r="1029" spans="90:91" x14ac:dyDescent="0.3">
      <c r="CL1029" s="35" t="s">
        <v>1718</v>
      </c>
      <c r="CM1029" s="35">
        <v>1</v>
      </c>
    </row>
    <row r="1030" spans="90:91" x14ac:dyDescent="0.3">
      <c r="CL1030" s="35" t="s">
        <v>1719</v>
      </c>
      <c r="CM1030" s="35">
        <v>1</v>
      </c>
    </row>
    <row r="1031" spans="90:91" x14ac:dyDescent="0.3">
      <c r="CL1031" s="35" t="s">
        <v>1720</v>
      </c>
      <c r="CM1031" s="35">
        <v>1</v>
      </c>
    </row>
    <row r="1032" spans="90:91" x14ac:dyDescent="0.3">
      <c r="CL1032" s="35" t="s">
        <v>1721</v>
      </c>
      <c r="CM1032" s="35">
        <v>1</v>
      </c>
    </row>
    <row r="1033" spans="90:91" x14ac:dyDescent="0.3">
      <c r="CL1033" s="35" t="s">
        <v>1722</v>
      </c>
      <c r="CM1033" s="35">
        <v>1</v>
      </c>
    </row>
    <row r="1034" spans="90:91" x14ac:dyDescent="0.3">
      <c r="CL1034" s="35" t="s">
        <v>1723</v>
      </c>
      <c r="CM1034" s="35">
        <v>1</v>
      </c>
    </row>
    <row r="1035" spans="90:91" x14ac:dyDescent="0.3">
      <c r="CL1035" s="35" t="s">
        <v>1724</v>
      </c>
      <c r="CM1035" s="35">
        <v>1</v>
      </c>
    </row>
    <row r="1036" spans="90:91" x14ac:dyDescent="0.3">
      <c r="CL1036" s="35" t="s">
        <v>1725</v>
      </c>
      <c r="CM1036" s="35">
        <v>1</v>
      </c>
    </row>
    <row r="1037" spans="90:91" x14ac:dyDescent="0.3">
      <c r="CL1037" s="35" t="s">
        <v>1726</v>
      </c>
      <c r="CM1037" s="35">
        <v>1</v>
      </c>
    </row>
    <row r="1038" spans="90:91" x14ac:dyDescent="0.3">
      <c r="CL1038" s="35" t="s">
        <v>1727</v>
      </c>
      <c r="CM1038" s="35">
        <v>1</v>
      </c>
    </row>
    <row r="1039" spans="90:91" x14ac:dyDescent="0.3">
      <c r="CL1039" s="35" t="s">
        <v>1728</v>
      </c>
      <c r="CM1039" s="35">
        <v>1</v>
      </c>
    </row>
    <row r="1040" spans="90:91" x14ac:dyDescent="0.3">
      <c r="CL1040" s="35" t="s">
        <v>1729</v>
      </c>
      <c r="CM1040" s="35">
        <v>1</v>
      </c>
    </row>
    <row r="1041" spans="90:91" x14ac:dyDescent="0.3">
      <c r="CL1041" s="35" t="s">
        <v>1730</v>
      </c>
      <c r="CM1041" s="35">
        <v>1</v>
      </c>
    </row>
    <row r="1042" spans="90:91" x14ac:dyDescent="0.3">
      <c r="CL1042" s="35" t="s">
        <v>1731</v>
      </c>
      <c r="CM1042" s="35">
        <v>1</v>
      </c>
    </row>
    <row r="1043" spans="90:91" x14ac:dyDescent="0.3">
      <c r="CL1043" s="35" t="s">
        <v>15604</v>
      </c>
      <c r="CM1043" s="35">
        <v>1</v>
      </c>
    </row>
    <row r="1044" spans="90:91" x14ac:dyDescent="0.3">
      <c r="CL1044" s="35" t="s">
        <v>15605</v>
      </c>
      <c r="CM1044" s="35">
        <v>1</v>
      </c>
    </row>
    <row r="1045" spans="90:91" x14ac:dyDescent="0.3">
      <c r="CL1045" s="35" t="s">
        <v>15606</v>
      </c>
      <c r="CM1045" s="35">
        <v>1</v>
      </c>
    </row>
    <row r="1046" spans="90:91" x14ac:dyDescent="0.3">
      <c r="CL1046" s="35" t="s">
        <v>15607</v>
      </c>
      <c r="CM1046" s="35">
        <v>1</v>
      </c>
    </row>
    <row r="1047" spans="90:91" x14ac:dyDescent="0.3">
      <c r="CL1047" s="35" t="s">
        <v>15608</v>
      </c>
      <c r="CM1047" s="35">
        <v>1</v>
      </c>
    </row>
    <row r="1048" spans="90:91" x14ac:dyDescent="0.3">
      <c r="CL1048" s="35" t="s">
        <v>15609</v>
      </c>
      <c r="CM1048" s="35">
        <v>1</v>
      </c>
    </row>
    <row r="1049" spans="90:91" x14ac:dyDescent="0.3">
      <c r="CL1049" s="35" t="s">
        <v>1732</v>
      </c>
      <c r="CM1049" s="35">
        <v>1</v>
      </c>
    </row>
    <row r="1050" spans="90:91" x14ac:dyDescent="0.3">
      <c r="CL1050" s="35" t="s">
        <v>1733</v>
      </c>
      <c r="CM1050" s="35">
        <v>1</v>
      </c>
    </row>
    <row r="1051" spans="90:91" x14ac:dyDescent="0.3">
      <c r="CL1051" s="35" t="s">
        <v>1734</v>
      </c>
      <c r="CM1051" s="35">
        <v>1</v>
      </c>
    </row>
    <row r="1052" spans="90:91" x14ac:dyDescent="0.3">
      <c r="CL1052" s="35" t="s">
        <v>1735</v>
      </c>
      <c r="CM1052" s="35">
        <v>1</v>
      </c>
    </row>
    <row r="1053" spans="90:91" x14ac:dyDescent="0.3">
      <c r="CL1053" s="35" t="s">
        <v>1736</v>
      </c>
      <c r="CM1053" s="35">
        <v>1</v>
      </c>
    </row>
    <row r="1054" spans="90:91" x14ac:dyDescent="0.3">
      <c r="CL1054" s="35" t="s">
        <v>1737</v>
      </c>
      <c r="CM1054" s="35">
        <v>1</v>
      </c>
    </row>
    <row r="1055" spans="90:91" x14ac:dyDescent="0.3">
      <c r="CL1055" s="35" t="s">
        <v>1738</v>
      </c>
      <c r="CM1055" s="35">
        <v>1</v>
      </c>
    </row>
    <row r="1056" spans="90:91" x14ac:dyDescent="0.3">
      <c r="CL1056" s="35" t="s">
        <v>1739</v>
      </c>
      <c r="CM1056" s="35">
        <v>1</v>
      </c>
    </row>
    <row r="1057" spans="90:91" x14ac:dyDescent="0.3">
      <c r="CL1057" s="35" t="s">
        <v>1740</v>
      </c>
      <c r="CM1057" s="35">
        <v>1</v>
      </c>
    </row>
    <row r="1058" spans="90:91" x14ac:dyDescent="0.3">
      <c r="CL1058" s="35" t="s">
        <v>1741</v>
      </c>
      <c r="CM1058" s="35">
        <v>1</v>
      </c>
    </row>
    <row r="1059" spans="90:91" x14ac:dyDescent="0.3">
      <c r="CL1059" s="35" t="s">
        <v>1742</v>
      </c>
      <c r="CM1059" s="35">
        <v>1</v>
      </c>
    </row>
    <row r="1060" spans="90:91" x14ac:dyDescent="0.3">
      <c r="CL1060" s="35" t="s">
        <v>1743</v>
      </c>
      <c r="CM1060" s="35">
        <v>1</v>
      </c>
    </row>
    <row r="1061" spans="90:91" x14ac:dyDescent="0.3">
      <c r="CL1061" s="35" t="s">
        <v>1744</v>
      </c>
      <c r="CM1061" s="35">
        <v>1</v>
      </c>
    </row>
    <row r="1062" spans="90:91" x14ac:dyDescent="0.3">
      <c r="CL1062" s="35" t="s">
        <v>1745</v>
      </c>
      <c r="CM1062" s="35">
        <v>1</v>
      </c>
    </row>
    <row r="1063" spans="90:91" x14ac:dyDescent="0.3">
      <c r="CL1063" s="35" t="s">
        <v>1746</v>
      </c>
      <c r="CM1063" s="35">
        <v>1</v>
      </c>
    </row>
    <row r="1064" spans="90:91" x14ac:dyDescent="0.3">
      <c r="CL1064" s="35" t="s">
        <v>1747</v>
      </c>
      <c r="CM1064" s="35">
        <v>1</v>
      </c>
    </row>
    <row r="1065" spans="90:91" x14ac:dyDescent="0.3">
      <c r="CL1065" s="35" t="s">
        <v>1748</v>
      </c>
      <c r="CM1065" s="35">
        <v>1</v>
      </c>
    </row>
    <row r="1066" spans="90:91" x14ac:dyDescent="0.3">
      <c r="CL1066" s="35" t="s">
        <v>1749</v>
      </c>
      <c r="CM1066" s="35">
        <v>1</v>
      </c>
    </row>
    <row r="1067" spans="90:91" x14ac:dyDescent="0.3">
      <c r="CL1067" s="35" t="s">
        <v>1750</v>
      </c>
      <c r="CM1067" s="35">
        <v>1</v>
      </c>
    </row>
    <row r="1068" spans="90:91" x14ac:dyDescent="0.3">
      <c r="CL1068" s="35" t="s">
        <v>1751</v>
      </c>
      <c r="CM1068" s="35">
        <v>1</v>
      </c>
    </row>
    <row r="1069" spans="90:91" x14ac:dyDescent="0.3">
      <c r="CL1069" s="35" t="s">
        <v>1752</v>
      </c>
      <c r="CM1069" s="35">
        <v>1</v>
      </c>
    </row>
    <row r="1070" spans="90:91" x14ac:dyDescent="0.3">
      <c r="CL1070" s="35" t="s">
        <v>1753</v>
      </c>
      <c r="CM1070" s="35">
        <v>1</v>
      </c>
    </row>
    <row r="1071" spans="90:91" x14ac:dyDescent="0.3">
      <c r="CL1071" s="35" t="s">
        <v>1754</v>
      </c>
      <c r="CM1071" s="35">
        <v>1</v>
      </c>
    </row>
    <row r="1072" spans="90:91" x14ac:dyDescent="0.3">
      <c r="CL1072" s="35" t="s">
        <v>1755</v>
      </c>
      <c r="CM1072" s="35">
        <v>1</v>
      </c>
    </row>
    <row r="1073" spans="90:91" x14ac:dyDescent="0.3">
      <c r="CL1073" s="35" t="s">
        <v>1756</v>
      </c>
      <c r="CM1073" s="35">
        <v>1</v>
      </c>
    </row>
    <row r="1074" spans="90:91" x14ac:dyDescent="0.3">
      <c r="CL1074" s="35" t="s">
        <v>1757</v>
      </c>
      <c r="CM1074" s="35">
        <v>1</v>
      </c>
    </row>
    <row r="1075" spans="90:91" x14ac:dyDescent="0.3">
      <c r="CL1075" s="35" t="s">
        <v>1758</v>
      </c>
      <c r="CM1075" s="35">
        <v>1</v>
      </c>
    </row>
    <row r="1076" spans="90:91" x14ac:dyDescent="0.3">
      <c r="CL1076" s="35" t="s">
        <v>1759</v>
      </c>
      <c r="CM1076" s="35">
        <v>1</v>
      </c>
    </row>
    <row r="1077" spans="90:91" x14ac:dyDescent="0.3">
      <c r="CL1077" s="35" t="s">
        <v>1760</v>
      </c>
      <c r="CM1077" s="35">
        <v>1</v>
      </c>
    </row>
    <row r="1078" spans="90:91" x14ac:dyDescent="0.3">
      <c r="CL1078" s="35" t="s">
        <v>1761</v>
      </c>
      <c r="CM1078" s="35">
        <v>1</v>
      </c>
    </row>
    <row r="1079" spans="90:91" x14ac:dyDescent="0.3">
      <c r="CL1079" s="35" t="s">
        <v>1762</v>
      </c>
      <c r="CM1079" s="35">
        <v>1</v>
      </c>
    </row>
    <row r="1080" spans="90:91" x14ac:dyDescent="0.3">
      <c r="CL1080" s="35" t="s">
        <v>1763</v>
      </c>
      <c r="CM1080" s="35">
        <v>1</v>
      </c>
    </row>
    <row r="1081" spans="90:91" x14ac:dyDescent="0.3">
      <c r="CL1081" s="35" t="s">
        <v>1764</v>
      </c>
      <c r="CM1081" s="35">
        <v>1</v>
      </c>
    </row>
    <row r="1082" spans="90:91" x14ac:dyDescent="0.3">
      <c r="CL1082" s="35" t="s">
        <v>1765</v>
      </c>
      <c r="CM1082" s="35">
        <v>1</v>
      </c>
    </row>
    <row r="1083" spans="90:91" x14ac:dyDescent="0.3">
      <c r="CL1083" s="35" t="s">
        <v>1766</v>
      </c>
      <c r="CM1083" s="35">
        <v>1</v>
      </c>
    </row>
    <row r="1084" spans="90:91" x14ac:dyDescent="0.3">
      <c r="CL1084" s="35" t="s">
        <v>1767</v>
      </c>
      <c r="CM1084" s="35">
        <v>1</v>
      </c>
    </row>
    <row r="1085" spans="90:91" x14ac:dyDescent="0.3">
      <c r="CL1085" s="35" t="s">
        <v>1768</v>
      </c>
      <c r="CM1085" s="35">
        <v>1</v>
      </c>
    </row>
    <row r="1086" spans="90:91" x14ac:dyDescent="0.3">
      <c r="CL1086" s="35" t="s">
        <v>1769</v>
      </c>
      <c r="CM1086" s="35">
        <v>1</v>
      </c>
    </row>
    <row r="1087" spans="90:91" x14ac:dyDescent="0.3">
      <c r="CL1087" s="35" t="s">
        <v>1770</v>
      </c>
      <c r="CM1087" s="35">
        <v>1</v>
      </c>
    </row>
    <row r="1088" spans="90:91" x14ac:dyDescent="0.3">
      <c r="CL1088" s="35" t="s">
        <v>1771</v>
      </c>
      <c r="CM1088" s="35">
        <v>1</v>
      </c>
    </row>
    <row r="1089" spans="90:91" x14ac:dyDescent="0.3">
      <c r="CL1089" s="35" t="s">
        <v>1772</v>
      </c>
      <c r="CM1089" s="35">
        <v>1</v>
      </c>
    </row>
    <row r="1090" spans="90:91" x14ac:dyDescent="0.3">
      <c r="CL1090" s="35" t="s">
        <v>1773</v>
      </c>
      <c r="CM1090" s="35">
        <v>1</v>
      </c>
    </row>
    <row r="1091" spans="90:91" x14ac:dyDescent="0.3">
      <c r="CL1091" s="35" t="s">
        <v>1774</v>
      </c>
      <c r="CM1091" s="35">
        <v>1</v>
      </c>
    </row>
    <row r="1092" spans="90:91" x14ac:dyDescent="0.3">
      <c r="CL1092" s="35" t="s">
        <v>1775</v>
      </c>
      <c r="CM1092" s="35">
        <v>1</v>
      </c>
    </row>
    <row r="1093" spans="90:91" x14ac:dyDescent="0.3">
      <c r="CL1093" s="35" t="s">
        <v>1776</v>
      </c>
      <c r="CM1093" s="35">
        <v>1</v>
      </c>
    </row>
    <row r="1094" spans="90:91" x14ac:dyDescent="0.3">
      <c r="CL1094" s="35" t="s">
        <v>1777</v>
      </c>
      <c r="CM1094" s="35">
        <v>1</v>
      </c>
    </row>
    <row r="1095" spans="90:91" x14ac:dyDescent="0.3">
      <c r="CL1095" s="35" t="s">
        <v>1778</v>
      </c>
      <c r="CM1095" s="35">
        <v>1</v>
      </c>
    </row>
    <row r="1096" spans="90:91" x14ac:dyDescent="0.3">
      <c r="CL1096" s="35" t="s">
        <v>1779</v>
      </c>
      <c r="CM1096" s="35">
        <v>1</v>
      </c>
    </row>
    <row r="1097" spans="90:91" x14ac:dyDescent="0.3">
      <c r="CL1097" s="35" t="s">
        <v>1780</v>
      </c>
      <c r="CM1097" s="35">
        <v>1</v>
      </c>
    </row>
    <row r="1098" spans="90:91" x14ac:dyDescent="0.3">
      <c r="CL1098" s="35" t="s">
        <v>1781</v>
      </c>
      <c r="CM1098" s="35">
        <v>1</v>
      </c>
    </row>
    <row r="1099" spans="90:91" x14ac:dyDescent="0.3">
      <c r="CL1099" s="35" t="s">
        <v>1782</v>
      </c>
      <c r="CM1099" s="35">
        <v>1</v>
      </c>
    </row>
    <row r="1100" spans="90:91" x14ac:dyDescent="0.3">
      <c r="CL1100" s="35" t="s">
        <v>1783</v>
      </c>
      <c r="CM1100" s="35">
        <v>1</v>
      </c>
    </row>
    <row r="1101" spans="90:91" x14ac:dyDescent="0.3">
      <c r="CL1101" s="35" t="s">
        <v>1784</v>
      </c>
      <c r="CM1101" s="35">
        <v>1</v>
      </c>
    </row>
    <row r="1102" spans="90:91" x14ac:dyDescent="0.3">
      <c r="CL1102" s="35" t="s">
        <v>1785</v>
      </c>
      <c r="CM1102" s="35">
        <v>1</v>
      </c>
    </row>
    <row r="1103" spans="90:91" x14ac:dyDescent="0.3">
      <c r="CL1103" s="35" t="s">
        <v>1786</v>
      </c>
      <c r="CM1103" s="35">
        <v>1</v>
      </c>
    </row>
    <row r="1104" spans="90:91" x14ac:dyDescent="0.3">
      <c r="CL1104" s="35" t="s">
        <v>1787</v>
      </c>
      <c r="CM1104" s="35">
        <v>1</v>
      </c>
    </row>
    <row r="1105" spans="90:91" x14ac:dyDescent="0.3">
      <c r="CL1105" s="35" t="s">
        <v>1788</v>
      </c>
      <c r="CM1105" s="35">
        <v>1</v>
      </c>
    </row>
    <row r="1106" spans="90:91" x14ac:dyDescent="0.3">
      <c r="CL1106" s="35" t="s">
        <v>1789</v>
      </c>
      <c r="CM1106" s="35">
        <v>1</v>
      </c>
    </row>
    <row r="1107" spans="90:91" x14ac:dyDescent="0.3">
      <c r="CL1107" s="35" t="s">
        <v>1790</v>
      </c>
      <c r="CM1107" s="35">
        <v>1</v>
      </c>
    </row>
    <row r="1108" spans="90:91" x14ac:dyDescent="0.3">
      <c r="CL1108" s="35" t="s">
        <v>1791</v>
      </c>
      <c r="CM1108" s="35">
        <v>1</v>
      </c>
    </row>
    <row r="1109" spans="90:91" x14ac:dyDescent="0.3">
      <c r="CL1109" s="35" t="s">
        <v>1792</v>
      </c>
      <c r="CM1109" s="35">
        <v>1</v>
      </c>
    </row>
    <row r="1110" spans="90:91" x14ac:dyDescent="0.3">
      <c r="CL1110" s="35" t="s">
        <v>1793</v>
      </c>
      <c r="CM1110" s="35">
        <v>1</v>
      </c>
    </row>
    <row r="1111" spans="90:91" x14ac:dyDescent="0.3">
      <c r="CL1111" s="35" t="s">
        <v>1794</v>
      </c>
      <c r="CM1111" s="35">
        <v>1</v>
      </c>
    </row>
    <row r="1112" spans="90:91" x14ac:dyDescent="0.3">
      <c r="CL1112" s="35" t="s">
        <v>1795</v>
      </c>
      <c r="CM1112" s="35">
        <v>1</v>
      </c>
    </row>
    <row r="1113" spans="90:91" x14ac:dyDescent="0.3">
      <c r="CL1113" s="35" t="s">
        <v>1796</v>
      </c>
      <c r="CM1113" s="35">
        <v>1</v>
      </c>
    </row>
    <row r="1114" spans="90:91" x14ac:dyDescent="0.3">
      <c r="CL1114" s="35" t="s">
        <v>1797</v>
      </c>
      <c r="CM1114" s="35">
        <v>1</v>
      </c>
    </row>
    <row r="1115" spans="90:91" x14ac:dyDescent="0.3">
      <c r="CL1115" s="35" t="s">
        <v>1798</v>
      </c>
      <c r="CM1115" s="35">
        <v>1</v>
      </c>
    </row>
    <row r="1116" spans="90:91" x14ac:dyDescent="0.3">
      <c r="CL1116" s="35" t="s">
        <v>1799</v>
      </c>
      <c r="CM1116" s="35">
        <v>1</v>
      </c>
    </row>
    <row r="1117" spans="90:91" x14ac:dyDescent="0.3">
      <c r="CL1117" s="35" t="s">
        <v>1800</v>
      </c>
      <c r="CM1117" s="35">
        <v>1</v>
      </c>
    </row>
    <row r="1118" spans="90:91" x14ac:dyDescent="0.3">
      <c r="CL1118" s="35" t="s">
        <v>1801</v>
      </c>
      <c r="CM1118" s="35">
        <v>1</v>
      </c>
    </row>
    <row r="1119" spans="90:91" x14ac:dyDescent="0.3">
      <c r="CL1119" s="35" t="s">
        <v>1802</v>
      </c>
      <c r="CM1119" s="35">
        <v>1</v>
      </c>
    </row>
    <row r="1120" spans="90:91" x14ac:dyDescent="0.3">
      <c r="CL1120" s="35" t="s">
        <v>1803</v>
      </c>
      <c r="CM1120" s="35">
        <v>1</v>
      </c>
    </row>
    <row r="1121" spans="90:91" x14ac:dyDescent="0.3">
      <c r="CL1121" s="35" t="s">
        <v>1804</v>
      </c>
      <c r="CM1121" s="35">
        <v>1</v>
      </c>
    </row>
    <row r="1122" spans="90:91" x14ac:dyDescent="0.3">
      <c r="CL1122" s="35" t="s">
        <v>1805</v>
      </c>
      <c r="CM1122" s="35">
        <v>1</v>
      </c>
    </row>
    <row r="1123" spans="90:91" x14ac:dyDescent="0.3">
      <c r="CL1123" s="35" t="s">
        <v>1806</v>
      </c>
      <c r="CM1123" s="35">
        <v>1</v>
      </c>
    </row>
    <row r="1124" spans="90:91" x14ac:dyDescent="0.3">
      <c r="CL1124" s="35" t="s">
        <v>1807</v>
      </c>
      <c r="CM1124" s="35">
        <v>1</v>
      </c>
    </row>
    <row r="1125" spans="90:91" x14ac:dyDescent="0.3">
      <c r="CL1125" s="35" t="s">
        <v>1808</v>
      </c>
      <c r="CM1125" s="35">
        <v>1</v>
      </c>
    </row>
    <row r="1126" spans="90:91" x14ac:dyDescent="0.3">
      <c r="CL1126" s="35" t="s">
        <v>1809</v>
      </c>
      <c r="CM1126" s="35">
        <v>1</v>
      </c>
    </row>
    <row r="1127" spans="90:91" x14ac:dyDescent="0.3">
      <c r="CL1127" s="35" t="s">
        <v>1810</v>
      </c>
      <c r="CM1127" s="35">
        <v>1</v>
      </c>
    </row>
    <row r="1128" spans="90:91" x14ac:dyDescent="0.3">
      <c r="CL1128" s="35" t="s">
        <v>1811</v>
      </c>
      <c r="CM1128" s="35">
        <v>1</v>
      </c>
    </row>
    <row r="1129" spans="90:91" x14ac:dyDescent="0.3">
      <c r="CL1129" s="35" t="s">
        <v>1812</v>
      </c>
      <c r="CM1129" s="35">
        <v>1</v>
      </c>
    </row>
    <row r="1130" spans="90:91" x14ac:dyDescent="0.3">
      <c r="CL1130" s="35" t="s">
        <v>1813</v>
      </c>
      <c r="CM1130" s="35">
        <v>1</v>
      </c>
    </row>
    <row r="1131" spans="90:91" x14ac:dyDescent="0.3">
      <c r="CL1131" s="35" t="s">
        <v>1814</v>
      </c>
      <c r="CM1131" s="35">
        <v>1</v>
      </c>
    </row>
    <row r="1132" spans="90:91" x14ac:dyDescent="0.3">
      <c r="CL1132" s="35" t="s">
        <v>1815</v>
      </c>
      <c r="CM1132" s="35">
        <v>1</v>
      </c>
    </row>
    <row r="1133" spans="90:91" x14ac:dyDescent="0.3">
      <c r="CL1133" s="35" t="s">
        <v>1816</v>
      </c>
      <c r="CM1133" s="35">
        <v>1</v>
      </c>
    </row>
    <row r="1134" spans="90:91" x14ac:dyDescent="0.3">
      <c r="CL1134" s="35" t="s">
        <v>1817</v>
      </c>
      <c r="CM1134" s="35">
        <v>1</v>
      </c>
    </row>
    <row r="1135" spans="90:91" x14ac:dyDescent="0.3">
      <c r="CL1135" s="35" t="s">
        <v>1818</v>
      </c>
      <c r="CM1135" s="35">
        <v>1</v>
      </c>
    </row>
    <row r="1136" spans="90:91" x14ac:dyDescent="0.3">
      <c r="CL1136" s="35" t="s">
        <v>1819</v>
      </c>
      <c r="CM1136" s="35">
        <v>1</v>
      </c>
    </row>
    <row r="1137" spans="90:91" x14ac:dyDescent="0.3">
      <c r="CL1137" s="35" t="s">
        <v>1820</v>
      </c>
      <c r="CM1137" s="35">
        <v>1</v>
      </c>
    </row>
    <row r="1138" spans="90:91" x14ac:dyDescent="0.3">
      <c r="CL1138" s="35" t="s">
        <v>1821</v>
      </c>
      <c r="CM1138" s="35">
        <v>1</v>
      </c>
    </row>
    <row r="1139" spans="90:91" x14ac:dyDescent="0.3">
      <c r="CL1139" s="35" t="s">
        <v>1822</v>
      </c>
      <c r="CM1139" s="35">
        <v>1</v>
      </c>
    </row>
    <row r="1140" spans="90:91" x14ac:dyDescent="0.3">
      <c r="CL1140" s="35" t="s">
        <v>1823</v>
      </c>
      <c r="CM1140" s="35">
        <v>1</v>
      </c>
    </row>
    <row r="1141" spans="90:91" x14ac:dyDescent="0.3">
      <c r="CL1141" s="35" t="s">
        <v>1824</v>
      </c>
      <c r="CM1141" s="35">
        <v>1</v>
      </c>
    </row>
    <row r="1142" spans="90:91" x14ac:dyDescent="0.3">
      <c r="CL1142" s="35" t="s">
        <v>1825</v>
      </c>
      <c r="CM1142" s="35">
        <v>1</v>
      </c>
    </row>
    <row r="1143" spans="90:91" x14ac:dyDescent="0.3">
      <c r="CL1143" s="35" t="s">
        <v>1826</v>
      </c>
      <c r="CM1143" s="35">
        <v>1</v>
      </c>
    </row>
    <row r="1144" spans="90:91" x14ac:dyDescent="0.3">
      <c r="CL1144" s="35" t="s">
        <v>1827</v>
      </c>
      <c r="CM1144" s="35">
        <v>1</v>
      </c>
    </row>
    <row r="1145" spans="90:91" x14ac:dyDescent="0.3">
      <c r="CL1145" s="35" t="s">
        <v>1828</v>
      </c>
      <c r="CM1145" s="35">
        <v>1</v>
      </c>
    </row>
    <row r="1146" spans="90:91" x14ac:dyDescent="0.3">
      <c r="CL1146" s="35" t="s">
        <v>1829</v>
      </c>
      <c r="CM1146" s="35">
        <v>1</v>
      </c>
    </row>
    <row r="1147" spans="90:91" x14ac:dyDescent="0.3">
      <c r="CL1147" s="35" t="s">
        <v>1830</v>
      </c>
      <c r="CM1147" s="35">
        <v>1</v>
      </c>
    </row>
    <row r="1148" spans="90:91" x14ac:dyDescent="0.3">
      <c r="CL1148" s="35" t="s">
        <v>1831</v>
      </c>
      <c r="CM1148" s="35">
        <v>1</v>
      </c>
    </row>
    <row r="1149" spans="90:91" x14ac:dyDescent="0.3">
      <c r="CL1149" s="35" t="s">
        <v>1832</v>
      </c>
      <c r="CM1149" s="35">
        <v>1</v>
      </c>
    </row>
    <row r="1150" spans="90:91" x14ac:dyDescent="0.3">
      <c r="CL1150" s="35" t="s">
        <v>1833</v>
      </c>
      <c r="CM1150" s="35">
        <v>1</v>
      </c>
    </row>
    <row r="1151" spans="90:91" x14ac:dyDescent="0.3">
      <c r="CL1151" s="35" t="s">
        <v>1834</v>
      </c>
      <c r="CM1151" s="35">
        <v>1</v>
      </c>
    </row>
    <row r="1152" spans="90:91" x14ac:dyDescent="0.3">
      <c r="CL1152" s="35" t="s">
        <v>1835</v>
      </c>
      <c r="CM1152" s="35">
        <v>1</v>
      </c>
    </row>
    <row r="1153" spans="90:91" x14ac:dyDescent="0.3">
      <c r="CL1153" s="35" t="s">
        <v>1836</v>
      </c>
      <c r="CM1153" s="35">
        <v>1</v>
      </c>
    </row>
    <row r="1154" spans="90:91" x14ac:dyDescent="0.3">
      <c r="CL1154" s="35" t="s">
        <v>1837</v>
      </c>
      <c r="CM1154" s="35">
        <v>1</v>
      </c>
    </row>
    <row r="1155" spans="90:91" x14ac:dyDescent="0.3">
      <c r="CL1155" s="35" t="s">
        <v>1838</v>
      </c>
      <c r="CM1155" s="35">
        <v>1</v>
      </c>
    </row>
    <row r="1156" spans="90:91" x14ac:dyDescent="0.3">
      <c r="CL1156" s="35" t="s">
        <v>1839</v>
      </c>
      <c r="CM1156" s="35">
        <v>1</v>
      </c>
    </row>
    <row r="1157" spans="90:91" x14ac:dyDescent="0.3">
      <c r="CL1157" s="35" t="s">
        <v>1840</v>
      </c>
      <c r="CM1157" s="35">
        <v>1</v>
      </c>
    </row>
    <row r="1158" spans="90:91" x14ac:dyDescent="0.3">
      <c r="CL1158" s="35" t="s">
        <v>1841</v>
      </c>
      <c r="CM1158" s="35">
        <v>1</v>
      </c>
    </row>
    <row r="1159" spans="90:91" x14ac:dyDescent="0.3">
      <c r="CL1159" s="35" t="s">
        <v>1842</v>
      </c>
      <c r="CM1159" s="35">
        <v>1</v>
      </c>
    </row>
    <row r="1160" spans="90:91" x14ac:dyDescent="0.3">
      <c r="CL1160" s="35" t="s">
        <v>1843</v>
      </c>
      <c r="CM1160" s="35">
        <v>1</v>
      </c>
    </row>
    <row r="1161" spans="90:91" x14ac:dyDescent="0.3">
      <c r="CL1161" s="35" t="s">
        <v>1844</v>
      </c>
      <c r="CM1161" s="35">
        <v>1</v>
      </c>
    </row>
    <row r="1162" spans="90:91" x14ac:dyDescent="0.3">
      <c r="CL1162" s="35" t="s">
        <v>1845</v>
      </c>
      <c r="CM1162" s="35">
        <v>1</v>
      </c>
    </row>
    <row r="1163" spans="90:91" x14ac:dyDescent="0.3">
      <c r="CL1163" s="35" t="s">
        <v>1846</v>
      </c>
      <c r="CM1163" s="35">
        <v>1</v>
      </c>
    </row>
    <row r="1164" spans="90:91" x14ac:dyDescent="0.3">
      <c r="CL1164" s="35" t="s">
        <v>1847</v>
      </c>
      <c r="CM1164" s="35">
        <v>1</v>
      </c>
    </row>
    <row r="1165" spans="90:91" x14ac:dyDescent="0.3">
      <c r="CL1165" s="35" t="s">
        <v>1848</v>
      </c>
      <c r="CM1165" s="35">
        <v>1</v>
      </c>
    </row>
    <row r="1166" spans="90:91" x14ac:dyDescent="0.3">
      <c r="CL1166" s="35" t="s">
        <v>1849</v>
      </c>
      <c r="CM1166" s="35">
        <v>1</v>
      </c>
    </row>
    <row r="1167" spans="90:91" x14ac:dyDescent="0.3">
      <c r="CL1167" s="35" t="s">
        <v>1850</v>
      </c>
      <c r="CM1167" s="35">
        <v>1</v>
      </c>
    </row>
    <row r="1168" spans="90:91" x14ac:dyDescent="0.3">
      <c r="CL1168" s="35" t="s">
        <v>1851</v>
      </c>
      <c r="CM1168" s="35">
        <v>1</v>
      </c>
    </row>
    <row r="1169" spans="90:91" x14ac:dyDescent="0.3">
      <c r="CL1169" s="35" t="s">
        <v>1852</v>
      </c>
      <c r="CM1169" s="35">
        <v>1</v>
      </c>
    </row>
    <row r="1170" spans="90:91" x14ac:dyDescent="0.3">
      <c r="CL1170" s="35" t="s">
        <v>1853</v>
      </c>
      <c r="CM1170" s="35">
        <v>1</v>
      </c>
    </row>
    <row r="1171" spans="90:91" x14ac:dyDescent="0.3">
      <c r="CL1171" s="35" t="s">
        <v>1854</v>
      </c>
      <c r="CM1171" s="35">
        <v>1</v>
      </c>
    </row>
    <row r="1172" spans="90:91" x14ac:dyDescent="0.3">
      <c r="CL1172" s="35" t="s">
        <v>1855</v>
      </c>
      <c r="CM1172" s="35">
        <v>1</v>
      </c>
    </row>
    <row r="1173" spans="90:91" x14ac:dyDescent="0.3">
      <c r="CL1173" s="35" t="s">
        <v>1856</v>
      </c>
      <c r="CM1173" s="35">
        <v>1</v>
      </c>
    </row>
    <row r="1174" spans="90:91" x14ac:dyDescent="0.3">
      <c r="CL1174" s="35" t="s">
        <v>1857</v>
      </c>
      <c r="CM1174" s="35">
        <v>1</v>
      </c>
    </row>
    <row r="1175" spans="90:91" x14ac:dyDescent="0.3">
      <c r="CL1175" s="35" t="s">
        <v>1858</v>
      </c>
      <c r="CM1175" s="35">
        <v>1</v>
      </c>
    </row>
    <row r="1176" spans="90:91" x14ac:dyDescent="0.3">
      <c r="CL1176" s="35" t="s">
        <v>1859</v>
      </c>
      <c r="CM1176" s="35">
        <v>1</v>
      </c>
    </row>
    <row r="1177" spans="90:91" x14ac:dyDescent="0.3">
      <c r="CL1177" s="35" t="s">
        <v>1860</v>
      </c>
      <c r="CM1177" s="35">
        <v>1</v>
      </c>
    </row>
    <row r="1178" spans="90:91" x14ac:dyDescent="0.3">
      <c r="CL1178" s="35" t="s">
        <v>1861</v>
      </c>
      <c r="CM1178" s="35">
        <v>1</v>
      </c>
    </row>
    <row r="1179" spans="90:91" x14ac:dyDescent="0.3">
      <c r="CL1179" s="35" t="s">
        <v>1862</v>
      </c>
      <c r="CM1179" s="35">
        <v>1</v>
      </c>
    </row>
    <row r="1180" spans="90:91" x14ac:dyDescent="0.3">
      <c r="CL1180" s="35" t="s">
        <v>1863</v>
      </c>
      <c r="CM1180" s="35">
        <v>1</v>
      </c>
    </row>
    <row r="1181" spans="90:91" x14ac:dyDescent="0.3">
      <c r="CL1181" s="35" t="s">
        <v>1864</v>
      </c>
      <c r="CM1181" s="35">
        <v>1</v>
      </c>
    </row>
    <row r="1182" spans="90:91" x14ac:dyDescent="0.3">
      <c r="CL1182" s="35" t="s">
        <v>1865</v>
      </c>
      <c r="CM1182" s="35">
        <v>1</v>
      </c>
    </row>
    <row r="1183" spans="90:91" x14ac:dyDescent="0.3">
      <c r="CL1183" s="35" t="s">
        <v>1866</v>
      </c>
      <c r="CM1183" s="35">
        <v>1</v>
      </c>
    </row>
    <row r="1184" spans="90:91" x14ac:dyDescent="0.3">
      <c r="CL1184" s="35" t="s">
        <v>1867</v>
      </c>
      <c r="CM1184" s="35">
        <v>1</v>
      </c>
    </row>
    <row r="1185" spans="90:91" x14ac:dyDescent="0.3">
      <c r="CL1185" s="35" t="s">
        <v>1868</v>
      </c>
      <c r="CM1185" s="35">
        <v>1</v>
      </c>
    </row>
    <row r="1186" spans="90:91" x14ac:dyDescent="0.3">
      <c r="CL1186" s="35" t="s">
        <v>1869</v>
      </c>
      <c r="CM1186" s="35">
        <v>1</v>
      </c>
    </row>
    <row r="1187" spans="90:91" x14ac:dyDescent="0.3">
      <c r="CL1187" s="35" t="s">
        <v>1870</v>
      </c>
      <c r="CM1187" s="35">
        <v>1</v>
      </c>
    </row>
    <row r="1188" spans="90:91" x14ac:dyDescent="0.3">
      <c r="CL1188" s="35" t="s">
        <v>1871</v>
      </c>
      <c r="CM1188" s="35">
        <v>1</v>
      </c>
    </row>
    <row r="1189" spans="90:91" x14ac:dyDescent="0.3">
      <c r="CL1189" s="35" t="s">
        <v>1872</v>
      </c>
      <c r="CM1189" s="35">
        <v>1</v>
      </c>
    </row>
    <row r="1190" spans="90:91" x14ac:dyDescent="0.3">
      <c r="CL1190" s="35" t="s">
        <v>1873</v>
      </c>
      <c r="CM1190" s="35">
        <v>1</v>
      </c>
    </row>
    <row r="1191" spans="90:91" x14ac:dyDescent="0.3">
      <c r="CL1191" s="35" t="s">
        <v>1874</v>
      </c>
      <c r="CM1191" s="35">
        <v>1</v>
      </c>
    </row>
    <row r="1192" spans="90:91" x14ac:dyDescent="0.3">
      <c r="CL1192" s="35" t="s">
        <v>1875</v>
      </c>
      <c r="CM1192" s="35">
        <v>1</v>
      </c>
    </row>
    <row r="1193" spans="90:91" x14ac:dyDescent="0.3">
      <c r="CL1193" s="35" t="s">
        <v>1876</v>
      </c>
      <c r="CM1193" s="35">
        <v>1</v>
      </c>
    </row>
    <row r="1194" spans="90:91" x14ac:dyDescent="0.3">
      <c r="CL1194" s="35" t="s">
        <v>1877</v>
      </c>
      <c r="CM1194" s="35">
        <v>1</v>
      </c>
    </row>
    <row r="1195" spans="90:91" x14ac:dyDescent="0.3">
      <c r="CL1195" s="35" t="s">
        <v>1878</v>
      </c>
      <c r="CM1195" s="35">
        <v>1</v>
      </c>
    </row>
    <row r="1196" spans="90:91" x14ac:dyDescent="0.3">
      <c r="CL1196" s="35" t="s">
        <v>1879</v>
      </c>
      <c r="CM1196" s="35">
        <v>1</v>
      </c>
    </row>
    <row r="1197" spans="90:91" x14ac:dyDescent="0.3">
      <c r="CL1197" s="35" t="s">
        <v>1880</v>
      </c>
      <c r="CM1197" s="35">
        <v>1</v>
      </c>
    </row>
    <row r="1198" spans="90:91" x14ac:dyDescent="0.3">
      <c r="CL1198" s="35" t="s">
        <v>1881</v>
      </c>
      <c r="CM1198" s="35">
        <v>1</v>
      </c>
    </row>
    <row r="1199" spans="90:91" x14ac:dyDescent="0.3">
      <c r="CL1199" s="35" t="s">
        <v>1882</v>
      </c>
      <c r="CM1199" s="35">
        <v>1</v>
      </c>
    </row>
    <row r="1200" spans="90:91" x14ac:dyDescent="0.3">
      <c r="CL1200" s="35" t="s">
        <v>1883</v>
      </c>
      <c r="CM1200" s="35">
        <v>1</v>
      </c>
    </row>
    <row r="1201" spans="90:91" x14ac:dyDescent="0.3">
      <c r="CL1201" s="35" t="s">
        <v>1884</v>
      </c>
      <c r="CM1201" s="35">
        <v>1</v>
      </c>
    </row>
    <row r="1202" spans="90:91" x14ac:dyDescent="0.3">
      <c r="CL1202" s="35" t="s">
        <v>1885</v>
      </c>
      <c r="CM1202" s="35">
        <v>1</v>
      </c>
    </row>
    <row r="1203" spans="90:91" x14ac:dyDescent="0.3">
      <c r="CL1203" s="35" t="s">
        <v>1886</v>
      </c>
      <c r="CM1203" s="35">
        <v>1</v>
      </c>
    </row>
    <row r="1204" spans="90:91" x14ac:dyDescent="0.3">
      <c r="CL1204" s="35" t="s">
        <v>1887</v>
      </c>
      <c r="CM1204" s="35">
        <v>1</v>
      </c>
    </row>
    <row r="1205" spans="90:91" x14ac:dyDescent="0.3">
      <c r="CL1205" s="35" t="s">
        <v>1888</v>
      </c>
      <c r="CM1205" s="35">
        <v>1</v>
      </c>
    </row>
    <row r="1206" spans="90:91" x14ac:dyDescent="0.3">
      <c r="CL1206" s="35" t="s">
        <v>1889</v>
      </c>
      <c r="CM1206" s="35">
        <v>1</v>
      </c>
    </row>
    <row r="1207" spans="90:91" x14ac:dyDescent="0.3">
      <c r="CL1207" s="35" t="s">
        <v>1890</v>
      </c>
      <c r="CM1207" s="35">
        <v>1</v>
      </c>
    </row>
    <row r="1208" spans="90:91" x14ac:dyDescent="0.3">
      <c r="CL1208" s="35" t="s">
        <v>1891</v>
      </c>
      <c r="CM1208" s="35">
        <v>1</v>
      </c>
    </row>
    <row r="1209" spans="90:91" x14ac:dyDescent="0.3">
      <c r="CL1209" s="35" t="s">
        <v>1892</v>
      </c>
      <c r="CM1209" s="35">
        <v>1</v>
      </c>
    </row>
    <row r="1210" spans="90:91" x14ac:dyDescent="0.3">
      <c r="CL1210" s="35" t="s">
        <v>1893</v>
      </c>
      <c r="CM1210" s="35">
        <v>1</v>
      </c>
    </row>
    <row r="1211" spans="90:91" x14ac:dyDescent="0.3">
      <c r="CL1211" s="35" t="s">
        <v>1894</v>
      </c>
      <c r="CM1211" s="35">
        <v>1</v>
      </c>
    </row>
    <row r="1212" spans="90:91" x14ac:dyDescent="0.3">
      <c r="CL1212" s="35" t="s">
        <v>1895</v>
      </c>
      <c r="CM1212" s="35">
        <v>1</v>
      </c>
    </row>
    <row r="1213" spans="90:91" x14ac:dyDescent="0.3">
      <c r="CL1213" s="35" t="s">
        <v>1896</v>
      </c>
      <c r="CM1213" s="35">
        <v>1</v>
      </c>
    </row>
    <row r="1214" spans="90:91" x14ac:dyDescent="0.3">
      <c r="CL1214" s="35" t="s">
        <v>1897</v>
      </c>
      <c r="CM1214" s="35">
        <v>1</v>
      </c>
    </row>
    <row r="1215" spans="90:91" x14ac:dyDescent="0.3">
      <c r="CL1215" s="35" t="s">
        <v>1898</v>
      </c>
      <c r="CM1215" s="35">
        <v>1</v>
      </c>
    </row>
    <row r="1216" spans="90:91" x14ac:dyDescent="0.3">
      <c r="CL1216" s="35" t="s">
        <v>1899</v>
      </c>
      <c r="CM1216" s="35">
        <v>1</v>
      </c>
    </row>
    <row r="1217" spans="90:91" x14ac:dyDescent="0.3">
      <c r="CL1217" s="35" t="s">
        <v>1900</v>
      </c>
      <c r="CM1217" s="35">
        <v>1</v>
      </c>
    </row>
    <row r="1218" spans="90:91" x14ac:dyDescent="0.3">
      <c r="CL1218" s="35" t="s">
        <v>1901</v>
      </c>
      <c r="CM1218" s="35">
        <v>1</v>
      </c>
    </row>
    <row r="1219" spans="90:91" x14ac:dyDescent="0.3">
      <c r="CL1219" s="35" t="s">
        <v>1902</v>
      </c>
      <c r="CM1219" s="35">
        <v>1</v>
      </c>
    </row>
    <row r="1220" spans="90:91" x14ac:dyDescent="0.3">
      <c r="CL1220" s="35" t="s">
        <v>1903</v>
      </c>
      <c r="CM1220" s="35">
        <v>1</v>
      </c>
    </row>
    <row r="1221" spans="90:91" x14ac:dyDescent="0.3">
      <c r="CL1221" s="35" t="s">
        <v>1904</v>
      </c>
      <c r="CM1221" s="35">
        <v>1</v>
      </c>
    </row>
    <row r="1222" spans="90:91" x14ac:dyDescent="0.3">
      <c r="CL1222" s="35" t="s">
        <v>1905</v>
      </c>
      <c r="CM1222" s="35">
        <v>1</v>
      </c>
    </row>
    <row r="1223" spans="90:91" x14ac:dyDescent="0.3">
      <c r="CL1223" s="35" t="s">
        <v>1906</v>
      </c>
      <c r="CM1223" s="35">
        <v>1</v>
      </c>
    </row>
    <row r="1224" spans="90:91" x14ac:dyDescent="0.3">
      <c r="CL1224" s="35" t="s">
        <v>1907</v>
      </c>
      <c r="CM1224" s="35">
        <v>1</v>
      </c>
    </row>
    <row r="1225" spans="90:91" x14ac:dyDescent="0.3">
      <c r="CL1225" s="35" t="s">
        <v>1908</v>
      </c>
      <c r="CM1225" s="35">
        <v>1</v>
      </c>
    </row>
    <row r="1226" spans="90:91" x14ac:dyDescent="0.3">
      <c r="CL1226" s="35" t="s">
        <v>1909</v>
      </c>
      <c r="CM1226" s="35">
        <v>1</v>
      </c>
    </row>
    <row r="1227" spans="90:91" x14ac:dyDescent="0.3">
      <c r="CL1227" s="35" t="s">
        <v>1910</v>
      </c>
      <c r="CM1227" s="35">
        <v>1</v>
      </c>
    </row>
    <row r="1228" spans="90:91" x14ac:dyDescent="0.3">
      <c r="CL1228" s="35" t="s">
        <v>1911</v>
      </c>
      <c r="CM1228" s="35">
        <v>1</v>
      </c>
    </row>
    <row r="1229" spans="90:91" x14ac:dyDescent="0.3">
      <c r="CL1229" s="35" t="s">
        <v>1912</v>
      </c>
      <c r="CM1229" s="35">
        <v>1</v>
      </c>
    </row>
    <row r="1230" spans="90:91" x14ac:dyDescent="0.3">
      <c r="CL1230" s="35" t="s">
        <v>1913</v>
      </c>
      <c r="CM1230" s="35">
        <v>1</v>
      </c>
    </row>
    <row r="1231" spans="90:91" x14ac:dyDescent="0.3">
      <c r="CL1231" s="35" t="s">
        <v>1914</v>
      </c>
      <c r="CM1231" s="35">
        <v>1</v>
      </c>
    </row>
    <row r="1232" spans="90:91" x14ac:dyDescent="0.3">
      <c r="CL1232" s="35" t="s">
        <v>1915</v>
      </c>
      <c r="CM1232" s="35">
        <v>1</v>
      </c>
    </row>
    <row r="1233" spans="90:91" x14ac:dyDescent="0.3">
      <c r="CL1233" s="35" t="s">
        <v>1916</v>
      </c>
      <c r="CM1233" s="35">
        <v>1</v>
      </c>
    </row>
    <row r="1234" spans="90:91" x14ac:dyDescent="0.3">
      <c r="CL1234" s="35" t="s">
        <v>1917</v>
      </c>
      <c r="CM1234" s="35">
        <v>1</v>
      </c>
    </row>
    <row r="1235" spans="90:91" x14ac:dyDescent="0.3">
      <c r="CL1235" s="35" t="s">
        <v>1918</v>
      </c>
      <c r="CM1235" s="35">
        <v>1</v>
      </c>
    </row>
    <row r="1236" spans="90:91" x14ac:dyDescent="0.3">
      <c r="CL1236" s="35" t="s">
        <v>1919</v>
      </c>
      <c r="CM1236" s="35">
        <v>1</v>
      </c>
    </row>
    <row r="1237" spans="90:91" x14ac:dyDescent="0.3">
      <c r="CL1237" s="35" t="s">
        <v>1920</v>
      </c>
      <c r="CM1237" s="35">
        <v>1</v>
      </c>
    </row>
    <row r="1238" spans="90:91" x14ac:dyDescent="0.3">
      <c r="CL1238" s="35" t="s">
        <v>1921</v>
      </c>
      <c r="CM1238" s="35">
        <v>1</v>
      </c>
    </row>
    <row r="1239" spans="90:91" x14ac:dyDescent="0.3">
      <c r="CL1239" s="35" t="s">
        <v>1922</v>
      </c>
      <c r="CM1239" s="35">
        <v>1</v>
      </c>
    </row>
    <row r="1240" spans="90:91" x14ac:dyDescent="0.3">
      <c r="CL1240" s="35" t="s">
        <v>1923</v>
      </c>
      <c r="CM1240" s="35">
        <v>1</v>
      </c>
    </row>
    <row r="1241" spans="90:91" x14ac:dyDescent="0.3">
      <c r="CL1241" s="35" t="s">
        <v>1924</v>
      </c>
      <c r="CM1241" s="35">
        <v>1</v>
      </c>
    </row>
    <row r="1242" spans="90:91" x14ac:dyDescent="0.3">
      <c r="CL1242" s="35" t="s">
        <v>1925</v>
      </c>
      <c r="CM1242" s="35">
        <v>1</v>
      </c>
    </row>
    <row r="1243" spans="90:91" x14ac:dyDescent="0.3">
      <c r="CL1243" s="35" t="s">
        <v>1926</v>
      </c>
      <c r="CM1243" s="35">
        <v>1</v>
      </c>
    </row>
    <row r="1244" spans="90:91" x14ac:dyDescent="0.3">
      <c r="CL1244" s="35" t="s">
        <v>1927</v>
      </c>
      <c r="CM1244" s="35">
        <v>1</v>
      </c>
    </row>
    <row r="1245" spans="90:91" x14ac:dyDescent="0.3">
      <c r="CL1245" s="35" t="s">
        <v>1928</v>
      </c>
      <c r="CM1245" s="35">
        <v>1</v>
      </c>
    </row>
    <row r="1246" spans="90:91" x14ac:dyDescent="0.3">
      <c r="CL1246" s="35" t="s">
        <v>1929</v>
      </c>
      <c r="CM1246" s="35">
        <v>1</v>
      </c>
    </row>
    <row r="1247" spans="90:91" x14ac:dyDescent="0.3">
      <c r="CL1247" s="35" t="s">
        <v>1930</v>
      </c>
      <c r="CM1247" s="35">
        <v>1</v>
      </c>
    </row>
    <row r="1248" spans="90:91" x14ac:dyDescent="0.3">
      <c r="CL1248" s="35" t="s">
        <v>1931</v>
      </c>
      <c r="CM1248" s="35">
        <v>1</v>
      </c>
    </row>
    <row r="1249" spans="90:91" x14ac:dyDescent="0.3">
      <c r="CL1249" s="35" t="s">
        <v>1932</v>
      </c>
      <c r="CM1249" s="35">
        <v>1</v>
      </c>
    </row>
    <row r="1250" spans="90:91" x14ac:dyDescent="0.3">
      <c r="CL1250" s="35" t="s">
        <v>1933</v>
      </c>
      <c r="CM1250" s="35">
        <v>1</v>
      </c>
    </row>
    <row r="1251" spans="90:91" x14ac:dyDescent="0.3">
      <c r="CL1251" s="35" t="s">
        <v>1934</v>
      </c>
      <c r="CM1251" s="35">
        <v>1</v>
      </c>
    </row>
    <row r="1252" spans="90:91" x14ac:dyDescent="0.3">
      <c r="CL1252" s="35" t="s">
        <v>1935</v>
      </c>
      <c r="CM1252" s="35">
        <v>1</v>
      </c>
    </row>
    <row r="1253" spans="90:91" x14ac:dyDescent="0.3">
      <c r="CL1253" s="35" t="s">
        <v>1936</v>
      </c>
      <c r="CM1253" s="35">
        <v>1</v>
      </c>
    </row>
    <row r="1254" spans="90:91" x14ac:dyDescent="0.3">
      <c r="CL1254" s="35" t="s">
        <v>1937</v>
      </c>
      <c r="CM1254" s="35">
        <v>1</v>
      </c>
    </row>
    <row r="1255" spans="90:91" x14ac:dyDescent="0.3">
      <c r="CL1255" s="35" t="s">
        <v>1938</v>
      </c>
      <c r="CM1255" s="35">
        <v>1</v>
      </c>
    </row>
    <row r="1256" spans="90:91" x14ac:dyDescent="0.3">
      <c r="CL1256" s="35" t="s">
        <v>1939</v>
      </c>
      <c r="CM1256" s="35">
        <v>1</v>
      </c>
    </row>
    <row r="1257" spans="90:91" x14ac:dyDescent="0.3">
      <c r="CL1257" s="35" t="s">
        <v>1940</v>
      </c>
      <c r="CM1257" s="35">
        <v>1</v>
      </c>
    </row>
    <row r="1258" spans="90:91" x14ac:dyDescent="0.3">
      <c r="CL1258" s="35" t="s">
        <v>1941</v>
      </c>
      <c r="CM1258" s="35">
        <v>1</v>
      </c>
    </row>
    <row r="1259" spans="90:91" x14ac:dyDescent="0.3">
      <c r="CL1259" s="35" t="s">
        <v>1942</v>
      </c>
      <c r="CM1259" s="35">
        <v>1</v>
      </c>
    </row>
    <row r="1260" spans="90:91" x14ac:dyDescent="0.3">
      <c r="CL1260" s="35" t="s">
        <v>1943</v>
      </c>
      <c r="CM1260" s="35">
        <v>1</v>
      </c>
    </row>
    <row r="1261" spans="90:91" x14ac:dyDescent="0.3">
      <c r="CL1261" s="35" t="s">
        <v>1944</v>
      </c>
      <c r="CM1261" s="35">
        <v>1</v>
      </c>
    </row>
    <row r="1262" spans="90:91" x14ac:dyDescent="0.3">
      <c r="CL1262" s="35" t="s">
        <v>1945</v>
      </c>
      <c r="CM1262" s="35">
        <v>1</v>
      </c>
    </row>
    <row r="1263" spans="90:91" x14ac:dyDescent="0.3">
      <c r="CL1263" s="35" t="s">
        <v>1946</v>
      </c>
      <c r="CM1263" s="35">
        <v>1</v>
      </c>
    </row>
    <row r="1264" spans="90:91" x14ac:dyDescent="0.3">
      <c r="CL1264" s="35" t="s">
        <v>1947</v>
      </c>
      <c r="CM1264" s="35">
        <v>1</v>
      </c>
    </row>
    <row r="1265" spans="90:91" x14ac:dyDescent="0.3">
      <c r="CL1265" s="35" t="s">
        <v>1948</v>
      </c>
      <c r="CM1265" s="35">
        <v>1</v>
      </c>
    </row>
    <row r="1266" spans="90:91" x14ac:dyDescent="0.3">
      <c r="CL1266" s="35" t="s">
        <v>1949</v>
      </c>
      <c r="CM1266" s="35">
        <v>1</v>
      </c>
    </row>
    <row r="1267" spans="90:91" x14ac:dyDescent="0.3">
      <c r="CL1267" s="35" t="s">
        <v>1950</v>
      </c>
      <c r="CM1267" s="35">
        <v>1</v>
      </c>
    </row>
    <row r="1268" spans="90:91" x14ac:dyDescent="0.3">
      <c r="CL1268" s="35" t="s">
        <v>1951</v>
      </c>
      <c r="CM1268" s="35">
        <v>1</v>
      </c>
    </row>
    <row r="1269" spans="90:91" x14ac:dyDescent="0.3">
      <c r="CL1269" s="35" t="s">
        <v>1952</v>
      </c>
      <c r="CM1269" s="35">
        <v>1</v>
      </c>
    </row>
    <row r="1270" spans="90:91" x14ac:dyDescent="0.3">
      <c r="CL1270" s="35" t="s">
        <v>1953</v>
      </c>
      <c r="CM1270" s="35">
        <v>1</v>
      </c>
    </row>
    <row r="1271" spans="90:91" x14ac:dyDescent="0.3">
      <c r="CL1271" s="35" t="s">
        <v>1954</v>
      </c>
      <c r="CM1271" s="35">
        <v>1</v>
      </c>
    </row>
    <row r="1272" spans="90:91" x14ac:dyDescent="0.3">
      <c r="CL1272" s="35" t="s">
        <v>1955</v>
      </c>
      <c r="CM1272" s="35">
        <v>1</v>
      </c>
    </row>
    <row r="1273" spans="90:91" x14ac:dyDescent="0.3">
      <c r="CL1273" s="35" t="s">
        <v>1956</v>
      </c>
      <c r="CM1273" s="35">
        <v>1</v>
      </c>
    </row>
    <row r="1274" spans="90:91" x14ac:dyDescent="0.3">
      <c r="CL1274" s="35" t="s">
        <v>1957</v>
      </c>
      <c r="CM1274" s="35">
        <v>1</v>
      </c>
    </row>
    <row r="1275" spans="90:91" x14ac:dyDescent="0.3">
      <c r="CL1275" s="35" t="s">
        <v>1958</v>
      </c>
      <c r="CM1275" s="35">
        <v>1</v>
      </c>
    </row>
    <row r="1276" spans="90:91" x14ac:dyDescent="0.3">
      <c r="CL1276" s="35" t="s">
        <v>1959</v>
      </c>
      <c r="CM1276" s="35">
        <v>1</v>
      </c>
    </row>
    <row r="1277" spans="90:91" x14ac:dyDescent="0.3">
      <c r="CL1277" s="35" t="s">
        <v>1960</v>
      </c>
      <c r="CM1277" s="35">
        <v>1</v>
      </c>
    </row>
    <row r="1278" spans="90:91" x14ac:dyDescent="0.3">
      <c r="CL1278" s="35" t="s">
        <v>1961</v>
      </c>
      <c r="CM1278" s="35">
        <v>1</v>
      </c>
    </row>
    <row r="1279" spans="90:91" x14ac:dyDescent="0.3">
      <c r="CL1279" s="35" t="s">
        <v>1962</v>
      </c>
      <c r="CM1279" s="35">
        <v>1</v>
      </c>
    </row>
    <row r="1280" spans="90:91" x14ac:dyDescent="0.3">
      <c r="CL1280" s="35" t="s">
        <v>1963</v>
      </c>
      <c r="CM1280" s="35">
        <v>1</v>
      </c>
    </row>
    <row r="1281" spans="90:91" x14ac:dyDescent="0.3">
      <c r="CL1281" s="35" t="s">
        <v>1964</v>
      </c>
      <c r="CM1281" s="35">
        <v>1</v>
      </c>
    </row>
    <row r="1282" spans="90:91" x14ac:dyDescent="0.3">
      <c r="CL1282" s="35" t="s">
        <v>1965</v>
      </c>
      <c r="CM1282" s="35">
        <v>1</v>
      </c>
    </row>
    <row r="1283" spans="90:91" x14ac:dyDescent="0.3">
      <c r="CL1283" s="35" t="s">
        <v>1966</v>
      </c>
      <c r="CM1283" s="35">
        <v>1</v>
      </c>
    </row>
    <row r="1284" spans="90:91" x14ac:dyDescent="0.3">
      <c r="CL1284" s="35" t="s">
        <v>1967</v>
      </c>
      <c r="CM1284" s="35">
        <v>1</v>
      </c>
    </row>
    <row r="1285" spans="90:91" x14ac:dyDescent="0.3">
      <c r="CL1285" s="35" t="s">
        <v>1968</v>
      </c>
      <c r="CM1285" s="35">
        <v>1</v>
      </c>
    </row>
    <row r="1286" spans="90:91" x14ac:dyDescent="0.3">
      <c r="CL1286" s="35" t="s">
        <v>1969</v>
      </c>
      <c r="CM1286" s="35">
        <v>1</v>
      </c>
    </row>
    <row r="1287" spans="90:91" x14ac:dyDescent="0.3">
      <c r="CL1287" s="35" t="s">
        <v>1970</v>
      </c>
      <c r="CM1287" s="35">
        <v>1</v>
      </c>
    </row>
    <row r="1288" spans="90:91" x14ac:dyDescent="0.3">
      <c r="CL1288" s="35" t="s">
        <v>1971</v>
      </c>
      <c r="CM1288" s="35">
        <v>1</v>
      </c>
    </row>
    <row r="1289" spans="90:91" x14ac:dyDescent="0.3">
      <c r="CL1289" s="35" t="s">
        <v>1972</v>
      </c>
      <c r="CM1289" s="35">
        <v>1</v>
      </c>
    </row>
    <row r="1290" spans="90:91" x14ac:dyDescent="0.3">
      <c r="CL1290" s="35" t="s">
        <v>1973</v>
      </c>
      <c r="CM1290" s="35">
        <v>1</v>
      </c>
    </row>
    <row r="1291" spans="90:91" x14ac:dyDescent="0.3">
      <c r="CL1291" s="35" t="s">
        <v>1974</v>
      </c>
      <c r="CM1291" s="35">
        <v>1</v>
      </c>
    </row>
    <row r="1292" spans="90:91" x14ac:dyDescent="0.3">
      <c r="CL1292" s="35" t="s">
        <v>1975</v>
      </c>
      <c r="CM1292" s="35">
        <v>1</v>
      </c>
    </row>
    <row r="1293" spans="90:91" x14ac:dyDescent="0.3">
      <c r="CL1293" s="35" t="s">
        <v>1976</v>
      </c>
      <c r="CM1293" s="35">
        <v>1</v>
      </c>
    </row>
    <row r="1294" spans="90:91" x14ac:dyDescent="0.3">
      <c r="CL1294" s="35" t="s">
        <v>1977</v>
      </c>
      <c r="CM1294" s="35">
        <v>1</v>
      </c>
    </row>
    <row r="1295" spans="90:91" x14ac:dyDescent="0.3">
      <c r="CL1295" s="35" t="s">
        <v>1978</v>
      </c>
      <c r="CM1295" s="35">
        <v>1</v>
      </c>
    </row>
    <row r="1296" spans="90:91" x14ac:dyDescent="0.3">
      <c r="CL1296" s="35" t="s">
        <v>1979</v>
      </c>
      <c r="CM1296" s="35">
        <v>1</v>
      </c>
    </row>
    <row r="1297" spans="90:91" x14ac:dyDescent="0.3">
      <c r="CL1297" s="35" t="s">
        <v>1980</v>
      </c>
      <c r="CM1297" s="35">
        <v>1</v>
      </c>
    </row>
    <row r="1298" spans="90:91" x14ac:dyDescent="0.3">
      <c r="CL1298" s="35" t="s">
        <v>1981</v>
      </c>
      <c r="CM1298" s="35">
        <v>1</v>
      </c>
    </row>
    <row r="1299" spans="90:91" x14ac:dyDescent="0.3">
      <c r="CL1299" s="35" t="s">
        <v>1982</v>
      </c>
      <c r="CM1299" s="35">
        <v>1</v>
      </c>
    </row>
    <row r="1300" spans="90:91" x14ac:dyDescent="0.3">
      <c r="CL1300" s="35" t="s">
        <v>1983</v>
      </c>
      <c r="CM1300" s="35">
        <v>1</v>
      </c>
    </row>
    <row r="1301" spans="90:91" x14ac:dyDescent="0.3">
      <c r="CL1301" s="35" t="s">
        <v>1984</v>
      </c>
      <c r="CM1301" s="35">
        <v>1</v>
      </c>
    </row>
    <row r="1302" spans="90:91" x14ac:dyDescent="0.3">
      <c r="CL1302" s="35" t="s">
        <v>1985</v>
      </c>
      <c r="CM1302" s="35">
        <v>1</v>
      </c>
    </row>
    <row r="1303" spans="90:91" x14ac:dyDescent="0.3">
      <c r="CL1303" s="35" t="s">
        <v>1986</v>
      </c>
      <c r="CM1303" s="35">
        <v>1</v>
      </c>
    </row>
    <row r="1304" spans="90:91" x14ac:dyDescent="0.3">
      <c r="CL1304" s="35" t="s">
        <v>1987</v>
      </c>
      <c r="CM1304" s="35">
        <v>1</v>
      </c>
    </row>
    <row r="1305" spans="90:91" x14ac:dyDescent="0.3">
      <c r="CL1305" s="35" t="s">
        <v>1988</v>
      </c>
      <c r="CM1305" s="35">
        <v>1</v>
      </c>
    </row>
    <row r="1306" spans="90:91" x14ac:dyDescent="0.3">
      <c r="CL1306" s="35" t="s">
        <v>1989</v>
      </c>
      <c r="CM1306" s="35">
        <v>1</v>
      </c>
    </row>
    <row r="1307" spans="90:91" x14ac:dyDescent="0.3">
      <c r="CL1307" s="35" t="s">
        <v>1990</v>
      </c>
      <c r="CM1307" s="35">
        <v>1</v>
      </c>
    </row>
    <row r="1308" spans="90:91" x14ac:dyDescent="0.3">
      <c r="CL1308" s="35" t="s">
        <v>1991</v>
      </c>
      <c r="CM1308" s="35">
        <v>1</v>
      </c>
    </row>
    <row r="1309" spans="90:91" x14ac:dyDescent="0.3">
      <c r="CL1309" s="35" t="s">
        <v>1992</v>
      </c>
      <c r="CM1309" s="35">
        <v>1</v>
      </c>
    </row>
    <row r="1310" spans="90:91" x14ac:dyDescent="0.3">
      <c r="CL1310" s="35" t="s">
        <v>1993</v>
      </c>
      <c r="CM1310" s="35">
        <v>1</v>
      </c>
    </row>
    <row r="1311" spans="90:91" x14ac:dyDescent="0.3">
      <c r="CL1311" s="35" t="s">
        <v>1994</v>
      </c>
      <c r="CM1311" s="35">
        <v>1</v>
      </c>
    </row>
    <row r="1312" spans="90:91" x14ac:dyDescent="0.3">
      <c r="CL1312" s="35" t="s">
        <v>1995</v>
      </c>
      <c r="CM1312" s="35">
        <v>1</v>
      </c>
    </row>
    <row r="1313" spans="90:91" x14ac:dyDescent="0.3">
      <c r="CL1313" s="35" t="s">
        <v>1996</v>
      </c>
      <c r="CM1313" s="35">
        <v>1</v>
      </c>
    </row>
    <row r="1314" spans="90:91" x14ac:dyDescent="0.3">
      <c r="CL1314" s="35" t="s">
        <v>1997</v>
      </c>
      <c r="CM1314" s="35">
        <v>1</v>
      </c>
    </row>
    <row r="1315" spans="90:91" x14ac:dyDescent="0.3">
      <c r="CL1315" s="35" t="s">
        <v>1998</v>
      </c>
      <c r="CM1315" s="35">
        <v>1</v>
      </c>
    </row>
  </sheetData>
  <sheetProtection algorithmName="SHA-512" hashValue="wEAXycEWWo1LM8hT3Ww5CHgXYeFxqNLrkArUdWHmamnt6h1ojs+xhCbK6GHIxIIj2FRO/fWB7U4HZB7pPy39iQ==" saltValue="7+Qz8YYAXbtLR43Xz9e7Yw==" spinCount="100000" sheet="1" objects="1" scenarios="1"/>
  <sortState ref="A95:G154">
    <sortCondition descending="1" ref="A95:A154"/>
  </sortState>
  <mergeCells count="19">
    <mergeCell ref="EH28:EL28"/>
    <mergeCell ref="A3:A24"/>
    <mergeCell ref="A25:A34"/>
    <mergeCell ref="K1:N1"/>
    <mergeCell ref="P1:Q1"/>
    <mergeCell ref="EH3:EL3"/>
    <mergeCell ref="EH18:EL18"/>
    <mergeCell ref="EI21:EL21"/>
    <mergeCell ref="EI6:EL6"/>
    <mergeCell ref="CK12:CL13"/>
    <mergeCell ref="A61:A69"/>
    <mergeCell ref="A35:A60"/>
    <mergeCell ref="EH38:EL38"/>
    <mergeCell ref="EI31:EL31"/>
    <mergeCell ref="EI41:EL41"/>
    <mergeCell ref="N31:N32"/>
    <mergeCell ref="O40:O42"/>
    <mergeCell ref="O43:O44"/>
    <mergeCell ref="S39:S41"/>
  </mergeCells>
  <conditionalFormatting sqref="B25:B34">
    <cfRule type="expression" dxfId="160" priority="544">
      <formula>$AN$72=0</formula>
    </cfRule>
  </conditionalFormatting>
  <conditionalFormatting sqref="B35:B60">
    <cfRule type="expression" dxfId="159" priority="543">
      <formula>$AN$73=0</formula>
    </cfRule>
  </conditionalFormatting>
  <conditionalFormatting sqref="J37:M37">
    <cfRule type="expression" dxfId="158" priority="481">
      <formula>$CE$46=1</formula>
    </cfRule>
  </conditionalFormatting>
  <conditionalFormatting sqref="K52">
    <cfRule type="expression" dxfId="157" priority="478">
      <formula>$CH$56&gt;0</formula>
    </cfRule>
  </conditionalFormatting>
  <conditionalFormatting sqref="J49">
    <cfRule type="expression" dxfId="156" priority="639">
      <formula>$CH$60=1</formula>
    </cfRule>
  </conditionalFormatting>
  <conditionalFormatting sqref="L38:N38">
    <cfRule type="expression" dxfId="155" priority="471">
      <formula>$CQ$16&gt;0</formula>
    </cfRule>
  </conditionalFormatting>
  <conditionalFormatting sqref="J60:L60">
    <cfRule type="expression" dxfId="154" priority="470">
      <formula>$CQ$69=1</formula>
    </cfRule>
  </conditionalFormatting>
  <conditionalFormatting sqref="R63">
    <cfRule type="expression" dxfId="153" priority="640">
      <formula>$CT$10&gt;0</formula>
    </cfRule>
  </conditionalFormatting>
  <conditionalFormatting sqref="Q65:R65">
    <cfRule type="expression" dxfId="152" priority="641">
      <formula>$CT$12&gt;0</formula>
    </cfRule>
  </conditionalFormatting>
  <conditionalFormatting sqref="T3:U3">
    <cfRule type="expression" dxfId="151" priority="460">
      <formula>$CW$16+$CW$65+$CW$75&gt;0</formula>
    </cfRule>
  </conditionalFormatting>
  <conditionalFormatting sqref="U7:U8">
    <cfRule type="expression" dxfId="150" priority="459">
      <formula>$CW$10&gt;0</formula>
    </cfRule>
  </conditionalFormatting>
  <conditionalFormatting sqref="Q47:S47">
    <cfRule type="expression" dxfId="149" priority="458">
      <formula>$CW$34=1</formula>
    </cfRule>
  </conditionalFormatting>
  <conditionalFormatting sqref="S45">
    <cfRule type="expression" dxfId="148" priority="456">
      <formula>$CW$22+$CW$30&gt;0</formula>
    </cfRule>
  </conditionalFormatting>
  <conditionalFormatting sqref="S46">
    <cfRule type="expression" dxfId="147" priority="455">
      <formula>$CW$22+$CW$26&gt;0</formula>
    </cfRule>
  </conditionalFormatting>
  <conditionalFormatting sqref="K62:K63 K65">
    <cfRule type="expression" dxfId="146" priority="454">
      <formula>$CQ$26&gt;0</formula>
    </cfRule>
  </conditionalFormatting>
  <conditionalFormatting sqref="K64">
    <cfRule type="expression" dxfId="145" priority="453">
      <formula>$CQ$65&gt;0</formula>
    </cfRule>
  </conditionalFormatting>
  <conditionalFormatting sqref="K67">
    <cfRule type="expression" dxfId="144" priority="451">
      <formula>$CQ$52&gt;0</formula>
    </cfRule>
  </conditionalFormatting>
  <conditionalFormatting sqref="K24">
    <cfRule type="expression" dxfId="143" priority="450">
      <formula>$CW$46&gt;1</formula>
    </cfRule>
  </conditionalFormatting>
  <conditionalFormatting sqref="M46 K47:L47">
    <cfRule type="expression" dxfId="142" priority="449">
      <formula>$CW$42&gt;1</formula>
    </cfRule>
  </conditionalFormatting>
  <conditionalFormatting sqref="C3:C9 C25:C29 C35:C42 C51:C64 C67:C69 S45:S46 O63 K67 K64:K65 Q31:Q32 S31:T32 S18 P18:P19 U5:U6 U10:U11 K29 K34 K62 O70 P23:P28">
    <cfRule type="expression" dxfId="141" priority="448">
      <formula>$BB$16=1</formula>
    </cfRule>
  </conditionalFormatting>
  <conditionalFormatting sqref="K42:K46">
    <cfRule type="expression" dxfId="140" priority="447">
      <formula>$BB$16=1</formula>
    </cfRule>
  </conditionalFormatting>
  <conditionalFormatting sqref="EI2 EI17 EI27 EI37">
    <cfRule type="expression" dxfId="139" priority="444">
      <formula>$CY$82&gt;0</formula>
    </cfRule>
  </conditionalFormatting>
  <conditionalFormatting sqref="R62">
    <cfRule type="expression" dxfId="138" priority="443">
      <formula>$BB$16=1</formula>
    </cfRule>
  </conditionalFormatting>
  <conditionalFormatting sqref="O25:O28">
    <cfRule type="expression" dxfId="137" priority="990">
      <formula>$AX$65+$AX$66+$AX$67+$AX$68&gt;0</formula>
    </cfRule>
    <cfRule type="expression" dxfId="136" priority="991">
      <formula>$AX$63+$AX$64=1</formula>
    </cfRule>
  </conditionalFormatting>
  <conditionalFormatting sqref="D2:E2">
    <cfRule type="expression" dxfId="135" priority="1329">
      <formula>$AN$75&gt;0</formula>
    </cfRule>
  </conditionalFormatting>
  <conditionalFormatting sqref="B4:B24">
    <cfRule type="expression" dxfId="134" priority="1330">
      <formula>$AN$71=0</formula>
    </cfRule>
  </conditionalFormatting>
  <conditionalFormatting sqref="B61:B69">
    <cfRule type="expression" dxfId="133" priority="1333">
      <formula>$AN$74=0</formula>
    </cfRule>
  </conditionalFormatting>
  <conditionalFormatting sqref="B3">
    <cfRule type="expression" dxfId="132" priority="413">
      <formula>$AN$71=0</formula>
    </cfRule>
  </conditionalFormatting>
  <conditionalFormatting sqref="K41:M41 K43:M43">
    <cfRule type="expression" dxfId="131" priority="411">
      <formula>$CQ$14&gt;0</formula>
    </cfRule>
  </conditionalFormatting>
  <conditionalFormatting sqref="Q3:R3">
    <cfRule type="expression" dxfId="130" priority="409">
      <formula>$CW$51&gt;1</formula>
    </cfRule>
  </conditionalFormatting>
  <conditionalFormatting sqref="D3:D24">
    <cfRule type="cellIs" dxfId="129" priority="389" operator="greaterThan">
      <formula>0</formula>
    </cfRule>
  </conditionalFormatting>
  <conditionalFormatting sqref="R17:R18">
    <cfRule type="expression" dxfId="128" priority="1935">
      <formula>$BB$12&gt;1</formula>
    </cfRule>
    <cfRule type="expression" dxfId="127" priority="1936">
      <formula>$BB$12=1</formula>
    </cfRule>
    <cfRule type="expression" dxfId="126" priority="1937">
      <formula>$AN$71&gt;0</formula>
    </cfRule>
  </conditionalFormatting>
  <conditionalFormatting sqref="P40:P42">
    <cfRule type="expression" dxfId="125" priority="1950">
      <formula>$BB$75&gt;1</formula>
    </cfRule>
    <cfRule type="expression" dxfId="124" priority="1951">
      <formula>$BB$75=1</formula>
    </cfRule>
    <cfRule type="expression" dxfId="123" priority="1952">
      <formula>$AN$72+$AN$73&gt;0</formula>
    </cfRule>
  </conditionalFormatting>
  <conditionalFormatting sqref="Q62:Q63">
    <cfRule type="expression" dxfId="122" priority="1968">
      <formula>$BG$43&gt;1</formula>
    </cfRule>
    <cfRule type="expression" dxfId="121" priority="1969">
      <formula>$BG$43=1</formula>
    </cfRule>
    <cfRule type="expression" dxfId="120" priority="1970">
      <formula>$AN$74&gt;0</formula>
    </cfRule>
  </conditionalFormatting>
  <conditionalFormatting sqref="P43:P44">
    <cfRule type="expression" dxfId="119" priority="1971">
      <formula>$BB$76&gt;1</formula>
    </cfRule>
    <cfRule type="expression" dxfId="118" priority="1972">
      <formula>$BB$76=1</formula>
    </cfRule>
    <cfRule type="expression" dxfId="117" priority="1973">
      <formula>$AN$74&gt;0</formula>
    </cfRule>
  </conditionalFormatting>
  <conditionalFormatting sqref="J51:J52">
    <cfRule type="expression" dxfId="116" priority="1974">
      <formula>$BB$17&gt;1</formula>
    </cfRule>
    <cfRule type="expression" dxfId="115" priority="1975">
      <formula>$BB$17=1</formula>
    </cfRule>
    <cfRule type="expression" dxfId="114" priority="1976">
      <formula>$AN$75&gt;0</formula>
    </cfRule>
  </conditionalFormatting>
  <conditionalFormatting sqref="N69:N70">
    <cfRule type="expression" dxfId="113" priority="1977">
      <formula>$BK$57&gt;1</formula>
    </cfRule>
    <cfRule type="expression" dxfId="112" priority="1978">
      <formula>$BK$57=1</formula>
    </cfRule>
    <cfRule type="expression" dxfId="111" priority="1979">
      <formula>$AN$74&gt;0</formula>
    </cfRule>
  </conditionalFormatting>
  <conditionalFormatting sqref="D25:D34">
    <cfRule type="cellIs" dxfId="110" priority="343" operator="greaterThan">
      <formula>0</formula>
    </cfRule>
  </conditionalFormatting>
  <conditionalFormatting sqref="J33:J34">
    <cfRule type="expression" dxfId="109" priority="2733">
      <formula>$BB$41&gt;1</formula>
    </cfRule>
    <cfRule type="expression" dxfId="108" priority="2734">
      <formula>$BB$41=1</formula>
    </cfRule>
    <cfRule type="expression" dxfId="107" priority="2735">
      <formula>$AN$72+$AN$73&gt;0</formula>
    </cfRule>
  </conditionalFormatting>
  <conditionalFormatting sqref="CU51:CU52">
    <cfRule type="expression" dxfId="106" priority="235">
      <formula>$CT$27&gt;0</formula>
    </cfRule>
    <cfRule type="expression" dxfId="105" priority="236">
      <formula>$CT$20&gt;0</formula>
    </cfRule>
  </conditionalFormatting>
  <conditionalFormatting sqref="D35:D60">
    <cfRule type="cellIs" dxfId="104" priority="234" operator="greaterThan">
      <formula>0</formula>
    </cfRule>
  </conditionalFormatting>
  <conditionalFormatting sqref="D61:D69">
    <cfRule type="cellIs" dxfId="103" priority="233" operator="greaterThan">
      <formula>0</formula>
    </cfRule>
  </conditionalFormatting>
  <conditionalFormatting sqref="O31:O32">
    <cfRule type="expression" dxfId="102" priority="229">
      <formula>$BB$16=1</formula>
    </cfRule>
  </conditionalFormatting>
  <conditionalFormatting sqref="K27">
    <cfRule type="expression" dxfId="101" priority="228">
      <formula>$BB$16=1</formula>
    </cfRule>
  </conditionalFormatting>
  <conditionalFormatting sqref="O49:O50">
    <cfRule type="expression" dxfId="100" priority="220">
      <formula>$BF$17&gt;1</formula>
    </cfRule>
    <cfRule type="expression" dxfId="99" priority="221">
      <formula>$BF$17=1</formula>
    </cfRule>
    <cfRule type="expression" dxfId="98" priority="222">
      <formula>$AN$73&gt;0</formula>
    </cfRule>
  </conditionalFormatting>
  <conditionalFormatting sqref="U39 U41 P56">
    <cfRule type="expression" dxfId="97" priority="218">
      <formula>$AL$23+$AL$24&gt;0</formula>
    </cfRule>
  </conditionalFormatting>
  <conditionalFormatting sqref="J56:J58">
    <cfRule type="expression" dxfId="96" priority="2802">
      <formula>$BA$52&gt;1</formula>
    </cfRule>
    <cfRule type="expression" dxfId="95" priority="2803">
      <formula>$BA$52=1</formula>
    </cfRule>
    <cfRule type="expression" dxfId="94" priority="2804">
      <formula>$AN$75&gt;0</formula>
    </cfRule>
  </conditionalFormatting>
  <conditionalFormatting sqref="U5">
    <cfRule type="expression" dxfId="93" priority="215">
      <formula>$AL$23+$AL$24&gt;0</formula>
    </cfRule>
  </conditionalFormatting>
  <conditionalFormatting sqref="U8">
    <cfRule type="expression" dxfId="92" priority="214">
      <formula>$AL$3+$AL$6+$AL$10+$AL$15+$AL$20&gt;0</formula>
    </cfRule>
  </conditionalFormatting>
  <conditionalFormatting sqref="O17:O19">
    <cfRule type="expression" dxfId="91" priority="3215">
      <formula>$BF$13&gt;1</formula>
    </cfRule>
    <cfRule type="expression" dxfId="90" priority="3216">
      <formula>$BF$13=1</formula>
    </cfRule>
    <cfRule type="expression" dxfId="89" priority="3217">
      <formula>$AN$71&gt;0</formula>
    </cfRule>
  </conditionalFormatting>
  <conditionalFormatting sqref="R19:S19">
    <cfRule type="expression" dxfId="88" priority="213">
      <formula>$CN$75&gt;0</formula>
    </cfRule>
  </conditionalFormatting>
  <conditionalFormatting sqref="S17">
    <cfRule type="expression" dxfId="87" priority="3236">
      <formula>$CN$65=1</formula>
    </cfRule>
  </conditionalFormatting>
  <conditionalFormatting sqref="O34:Q34 S34">
    <cfRule type="expression" dxfId="86" priority="212">
      <formula>$CN$65&gt;0</formula>
    </cfRule>
  </conditionalFormatting>
  <conditionalFormatting sqref="P50">
    <cfRule type="expression" dxfId="85" priority="211">
      <formula>SUM($CK$6:$CK$16,$BE$7)&gt;0</formula>
    </cfRule>
  </conditionalFormatting>
  <conditionalFormatting sqref="J53">
    <cfRule type="expression" dxfId="84" priority="209">
      <formula>SUM($BB$21:$BB$32)*$BB$16&gt;0</formula>
    </cfRule>
  </conditionalFormatting>
  <conditionalFormatting sqref="P39">
    <cfRule type="expression" dxfId="83" priority="1940">
      <formula>$AN$71=0</formula>
    </cfRule>
  </conditionalFormatting>
  <conditionalFormatting sqref="BH56 BH58">
    <cfRule type="expression" dxfId="82" priority="208">
      <formula>$AL$23+$AL$24&gt;0</formula>
    </cfRule>
  </conditionalFormatting>
  <conditionalFormatting sqref="T39:T41">
    <cfRule type="expression" dxfId="81" priority="1941">
      <formula>$BG$72&gt;1</formula>
    </cfRule>
    <cfRule type="expression" dxfId="80" priority="1942">
      <formula>$BG$72=1</formula>
    </cfRule>
    <cfRule type="expression" dxfId="79" priority="1943">
      <formula>$AN$71&gt;0</formula>
    </cfRule>
  </conditionalFormatting>
  <conditionalFormatting sqref="K49">
    <cfRule type="expression" dxfId="78" priority="117">
      <formula>$CH$60=1</formula>
    </cfRule>
  </conditionalFormatting>
  <conditionalFormatting sqref="L49">
    <cfRule type="expression" dxfId="77" priority="115">
      <formula>$CH$60=1</formula>
    </cfRule>
  </conditionalFormatting>
  <conditionalFormatting sqref="R51">
    <cfRule type="expression" dxfId="76" priority="114">
      <formula>$CK$89&gt;0</formula>
    </cfRule>
  </conditionalFormatting>
  <conditionalFormatting sqref="T42">
    <cfRule type="expression" dxfId="0" priority="105">
      <formula>$AN$72+$AN$73=0</formula>
    </cfRule>
  </conditionalFormatting>
  <conditionalFormatting sqref="O4:O14">
    <cfRule type="expression" dxfId="75" priority="2742">
      <formula>$BB$33&gt;1</formula>
    </cfRule>
    <cfRule type="expression" dxfId="74" priority="2743">
      <formula>$BB$33=1</formula>
    </cfRule>
    <cfRule type="expression" dxfId="73" priority="2744">
      <formula>$AN$71&gt;0</formula>
    </cfRule>
  </conditionalFormatting>
  <conditionalFormatting sqref="T5:T11">
    <cfRule type="expression" dxfId="72" priority="3800">
      <formula>$BJ$18&gt;1</formula>
    </cfRule>
    <cfRule type="expression" dxfId="71" priority="3801">
      <formula>$BJ$18=1</formula>
    </cfRule>
    <cfRule type="expression" dxfId="70" priority="3802">
      <formula>$AN$71&gt;0</formula>
    </cfRule>
  </conditionalFormatting>
  <conditionalFormatting sqref="L24">
    <cfRule type="expression" dxfId="69" priority="69">
      <formula>$CW$46&gt;1</formula>
    </cfRule>
  </conditionalFormatting>
  <conditionalFormatting sqref="J26:J30">
    <cfRule type="expression" dxfId="68" priority="3806">
      <formula>$BJ$40&gt;1</formula>
    </cfRule>
    <cfRule type="expression" dxfId="67" priority="3807">
      <formula>$BJ$40=1</formula>
    </cfRule>
    <cfRule type="expression" dxfId="66" priority="3808">
      <formula>$AN$72&gt;0</formula>
    </cfRule>
  </conditionalFormatting>
  <conditionalFormatting sqref="O34:Q34">
    <cfRule type="expression" dxfId="65" priority="3809">
      <formula>$BJ$5&gt;1</formula>
    </cfRule>
    <cfRule type="expression" dxfId="64" priority="3810">
      <formula>$BJ$5=1</formula>
    </cfRule>
    <cfRule type="expression" dxfId="63" priority="3811">
      <formula>$AN$71&gt;0</formula>
    </cfRule>
  </conditionalFormatting>
  <conditionalFormatting sqref="O35:Q35">
    <cfRule type="expression" dxfId="62" priority="3812">
      <formula>$BJ$6&gt;1</formula>
    </cfRule>
    <cfRule type="expression" dxfId="61" priority="3813">
      <formula>$BJ$6=1</formula>
    </cfRule>
    <cfRule type="expression" dxfId="60" priority="3814">
      <formula>$AN$72&gt;0</formula>
    </cfRule>
  </conditionalFormatting>
  <conditionalFormatting sqref="O36:Q36">
    <cfRule type="expression" dxfId="59" priority="3816">
      <formula>$BJ$7&gt;1</formula>
    </cfRule>
    <cfRule type="expression" dxfId="58" priority="3817">
      <formula>$BJ$7=1</formula>
    </cfRule>
    <cfRule type="expression" dxfId="57" priority="3821">
      <formula>$AN$73&gt;0</formula>
    </cfRule>
  </conditionalFormatting>
  <conditionalFormatting sqref="O33 R33:U33">
    <cfRule type="expression" dxfId="56" priority="3818">
      <formula>$BJ$4&gt;1</formula>
    </cfRule>
    <cfRule type="expression" dxfId="55" priority="3819">
      <formula>$BJ$4=1</formula>
    </cfRule>
    <cfRule type="expression" dxfId="54" priority="3820">
      <formula>$AN$74&gt;0</formula>
    </cfRule>
  </conditionalFormatting>
  <conditionalFormatting sqref="J62:J65">
    <cfRule type="expression" dxfId="53" priority="1962">
      <formula>$BF$51&gt;1</formula>
    </cfRule>
    <cfRule type="expression" dxfId="52" priority="1963">
      <formula>$BF$51=1</formula>
    </cfRule>
    <cfRule type="expression" dxfId="51" priority="1964">
      <formula>$AN$74&gt;0</formula>
    </cfRule>
  </conditionalFormatting>
  <conditionalFormatting sqref="N62:N64">
    <cfRule type="expression" dxfId="50" priority="1965">
      <formula>$BL$51&gt;1</formula>
    </cfRule>
    <cfRule type="expression" dxfId="49" priority="1966">
      <formula>$BL$51=1</formula>
    </cfRule>
    <cfRule type="expression" dxfId="48" priority="1967">
      <formula>$AN$74&gt;0</formula>
    </cfRule>
  </conditionalFormatting>
  <conditionalFormatting sqref="O36:Q36 S36">
    <cfRule type="expression" dxfId="47" priority="3815">
      <formula>$CN$21+$CN$29+$CN$88&gt;0</formula>
    </cfRule>
  </conditionalFormatting>
  <conditionalFormatting sqref="K4">
    <cfRule type="expression" dxfId="46" priority="43">
      <formula>$CJ$162=1</formula>
    </cfRule>
  </conditionalFormatting>
  <conditionalFormatting sqref="K5">
    <cfRule type="expression" dxfId="45" priority="42">
      <formula>$CJ$163=1</formula>
    </cfRule>
  </conditionalFormatting>
  <conditionalFormatting sqref="K6">
    <cfRule type="expression" dxfId="44" priority="40">
      <formula>$CJ$164=1</formula>
    </cfRule>
  </conditionalFormatting>
  <conditionalFormatting sqref="K7">
    <cfRule type="expression" dxfId="43" priority="39">
      <formula>$CJ$165=1</formula>
    </cfRule>
  </conditionalFormatting>
  <conditionalFormatting sqref="K8">
    <cfRule type="expression" dxfId="42" priority="38">
      <formula>$CJ$166=1</formula>
    </cfRule>
  </conditionalFormatting>
  <conditionalFormatting sqref="K9">
    <cfRule type="expression" dxfId="41" priority="37">
      <formula>$CJ$167=1</formula>
    </cfRule>
  </conditionalFormatting>
  <conditionalFormatting sqref="K10">
    <cfRule type="expression" dxfId="40" priority="36">
      <formula>$CJ$168=1</formula>
    </cfRule>
  </conditionalFormatting>
  <conditionalFormatting sqref="K11">
    <cfRule type="expression" dxfId="39" priority="35">
      <formula>$CJ$169=1</formula>
    </cfRule>
  </conditionalFormatting>
  <conditionalFormatting sqref="K12">
    <cfRule type="expression" dxfId="38" priority="34">
      <formula>$CJ$170=1</formula>
    </cfRule>
  </conditionalFormatting>
  <conditionalFormatting sqref="K13">
    <cfRule type="expression" dxfId="37" priority="33">
      <formula>$CJ$171=1</formula>
    </cfRule>
  </conditionalFormatting>
  <conditionalFormatting sqref="K14">
    <cfRule type="expression" dxfId="36" priority="32">
      <formula>$CJ$172=1</formula>
    </cfRule>
  </conditionalFormatting>
  <conditionalFormatting sqref="K15">
    <cfRule type="expression" dxfId="35" priority="31">
      <formula>$CJ$173=1</formula>
    </cfRule>
  </conditionalFormatting>
  <conditionalFormatting sqref="K16">
    <cfRule type="expression" dxfId="34" priority="30">
      <formula>$CJ$174=1</formula>
    </cfRule>
  </conditionalFormatting>
  <conditionalFormatting sqref="K17">
    <cfRule type="expression" dxfId="33" priority="29">
      <formula>$CJ$175=1</formula>
    </cfRule>
  </conditionalFormatting>
  <conditionalFormatting sqref="K18">
    <cfRule type="expression" dxfId="32" priority="28">
      <formula>$CJ$176=1</formula>
    </cfRule>
  </conditionalFormatting>
  <conditionalFormatting sqref="K19">
    <cfRule type="expression" dxfId="31" priority="27">
      <formula>$CJ$177=1</formula>
    </cfRule>
  </conditionalFormatting>
  <conditionalFormatting sqref="S18">
    <cfRule type="expression" dxfId="30" priority="25">
      <formula>$BF$12=1</formula>
    </cfRule>
  </conditionalFormatting>
  <conditionalFormatting sqref="J36:M36">
    <cfRule type="expression" dxfId="29" priority="3832">
      <formula>$CE$81=1</formula>
    </cfRule>
  </conditionalFormatting>
  <conditionalFormatting sqref="K2:M2">
    <cfRule type="expression" dxfId="28" priority="3842">
      <formula>$CK$10=1</formula>
    </cfRule>
  </conditionalFormatting>
  <conditionalFormatting sqref="O33 R33:U33 S34">
    <cfRule type="expression" dxfId="27" priority="473">
      <formula>$CN$13+$CN$36+$CN$48+$CN$55&gt;0</formula>
    </cfRule>
  </conditionalFormatting>
  <conditionalFormatting sqref="J22:L22">
    <cfRule type="expression" dxfId="26" priority="24">
      <formula>$AI$82=1</formula>
    </cfRule>
  </conditionalFormatting>
  <conditionalFormatting sqref="K30">
    <cfRule type="expression" dxfId="25" priority="23">
      <formula>$BB$16=1</formula>
    </cfRule>
  </conditionalFormatting>
  <conditionalFormatting sqref="O64">
    <cfRule type="expression" dxfId="24" priority="22">
      <formula>$BB$16=1</formula>
    </cfRule>
  </conditionalFormatting>
  <conditionalFormatting sqref="R31:R32">
    <cfRule type="expression" dxfId="23" priority="21">
      <formula>$BB$16=1</formula>
    </cfRule>
  </conditionalFormatting>
  <conditionalFormatting sqref="O15">
    <cfRule type="expression" dxfId="22" priority="20">
      <formula>SUM($BB$21:$BB$30)*$BB$16&gt;0</formula>
    </cfRule>
  </conditionalFormatting>
  <conditionalFormatting sqref="H3:H43">
    <cfRule type="expression" dxfId="21" priority="3779">
      <formula>$AY$100&gt;1</formula>
    </cfRule>
    <cfRule type="expression" dxfId="20" priority="3780">
      <formula>$AY$100=1</formula>
    </cfRule>
    <cfRule type="expression" dxfId="19" priority="3781">
      <formula>$AY$85+$AY$86+$AY$88+$AY$92+$AY$93+$AY$94&gt;0</formula>
    </cfRule>
  </conditionalFormatting>
  <conditionalFormatting sqref="H44">
    <cfRule type="expression" dxfId="18" priority="17">
      <formula>$AY$100&gt;1</formula>
    </cfRule>
    <cfRule type="expression" dxfId="17" priority="18">
      <formula>$AY$100=1</formula>
    </cfRule>
    <cfRule type="expression" dxfId="16" priority="19">
      <formula>$AY$85+$AY$86+$AY$88+$AY$92+$AY$93+$AY$94&gt;0</formula>
    </cfRule>
  </conditionalFormatting>
  <conditionalFormatting sqref="H45">
    <cfRule type="expression" dxfId="15" priority="14">
      <formula>$AY$100&gt;1</formula>
    </cfRule>
    <cfRule type="expression" dxfId="14" priority="15">
      <formula>$AY$100=1</formula>
    </cfRule>
    <cfRule type="expression" dxfId="13" priority="16">
      <formula>$AY$85+$AY$86+$AY$88+$AY$92+$AY$93+$AY$94&gt;0</formula>
    </cfRule>
  </conditionalFormatting>
  <conditionalFormatting sqref="O22:O24">
    <cfRule type="expression" dxfId="12" priority="4002">
      <formula>$AX$62+$AX$63+$AX$64&gt;1</formula>
    </cfRule>
    <cfRule type="expression" dxfId="11" priority="4003">
      <formula>$AX$62+$AX$63+$AX$64=1</formula>
    </cfRule>
    <cfRule type="expression" dxfId="10" priority="4004">
      <formula>$AN$71&gt;0</formula>
    </cfRule>
  </conditionalFormatting>
  <conditionalFormatting sqref="J4:J19">
    <cfRule type="expression" dxfId="9" priority="4020">
      <formula>$AY$95&gt;1</formula>
    </cfRule>
    <cfRule type="expression" dxfId="8" priority="4021">
      <formula>$AY$95=1</formula>
    </cfRule>
    <cfRule type="expression" dxfId="7" priority="4022">
      <formula>$AN$71&gt;0</formula>
    </cfRule>
  </conditionalFormatting>
  <conditionalFormatting sqref="F3:F82">
    <cfRule type="expression" dxfId="6" priority="4047">
      <formula>$AR$158&gt;1</formula>
    </cfRule>
    <cfRule type="expression" dxfId="5" priority="4048">
      <formula>$AR$158=1</formula>
    </cfRule>
    <cfRule type="expression" dxfId="4" priority="4049">
      <formula>$AN$75&gt;0</formula>
    </cfRule>
  </conditionalFormatting>
  <conditionalFormatting sqref="J39:J46">
    <cfRule type="expression" dxfId="3" priority="1959">
      <formula>$BJ$31&gt;1</formula>
    </cfRule>
    <cfRule type="expression" dxfId="2" priority="1960">
      <formula>$BJ$31=1</formula>
    </cfRule>
    <cfRule type="expression" dxfId="1" priority="1961">
      <formula>$AN$73&gt;0</formula>
    </cfRule>
  </conditionalFormatting>
  <pageMargins left="0.45" right="0.45" top="0.5" bottom="0.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Q13541"/>
  <sheetViews>
    <sheetView showGridLines="0" zoomScaleNormal="100" workbookViewId="0">
      <selection activeCell="G13" sqref="G13"/>
    </sheetView>
  </sheetViews>
  <sheetFormatPr defaultRowHeight="14.4" x14ac:dyDescent="0.3"/>
  <cols>
    <col min="1" max="1" width="3.33203125" style="158" customWidth="1"/>
    <col min="2" max="2" width="4.44140625" style="158" customWidth="1"/>
    <col min="3" max="3" width="16.5546875" style="158" bestFit="1" customWidth="1"/>
    <col min="4" max="4" width="10.44140625" style="159" customWidth="1"/>
    <col min="5" max="5" width="1.33203125" style="159" customWidth="1"/>
    <col min="6" max="6" width="3.6640625" style="158" customWidth="1"/>
    <col min="7" max="7" width="24" style="158" bestFit="1" customWidth="1"/>
    <col min="8" max="8" width="4.44140625" style="158" customWidth="1"/>
    <col min="9" max="9" width="4.5546875" style="158" customWidth="1"/>
    <col min="10" max="10" width="9.109375" style="158"/>
    <col min="11" max="11" width="5.5546875" style="158" customWidth="1"/>
    <col min="12" max="12" width="9" style="158" customWidth="1"/>
    <col min="13" max="14" width="9.109375" style="158"/>
    <col min="15" max="15" width="9.109375" style="161"/>
    <col min="16" max="16" width="9" style="161" customWidth="1"/>
    <col min="17" max="33" width="9.109375" style="161"/>
    <col min="34" max="34" width="9.109375" hidden="1" customWidth="1"/>
    <col min="35" max="35" width="6.44140625" hidden="1" customWidth="1"/>
    <col min="36" max="36" width="2.44140625" hidden="1" customWidth="1"/>
    <col min="37" max="39" width="9.109375" hidden="1" customWidth="1"/>
    <col min="40" max="40" width="3" hidden="1" customWidth="1"/>
    <col min="41" max="41" width="7.88671875" hidden="1" customWidth="1"/>
    <col min="42" max="42" width="17.33203125" hidden="1" customWidth="1"/>
    <col min="43" max="43" width="3.88671875" hidden="1" customWidth="1"/>
    <col min="44" max="44" width="10.5546875" hidden="1" customWidth="1"/>
    <col min="45" max="45" width="6.109375" hidden="1" customWidth="1"/>
    <col min="46" max="46" width="5.6640625" hidden="1" customWidth="1"/>
    <col min="47" max="47" width="7.88671875" hidden="1" customWidth="1"/>
    <col min="48" max="48" width="5.109375" hidden="1" customWidth="1"/>
    <col min="49" max="49" width="28.44140625" hidden="1" customWidth="1"/>
    <col min="50" max="50" width="11.5546875" style="2" hidden="1" customWidth="1"/>
    <col min="51" max="51" width="11" style="2" hidden="1" customWidth="1"/>
    <col min="52" max="53" width="11" style="139" hidden="1" customWidth="1"/>
    <col min="54" max="54" width="22.88671875" hidden="1" customWidth="1"/>
    <col min="55" max="55" width="17.33203125" hidden="1" customWidth="1"/>
    <col min="56" max="56" width="23.6640625" hidden="1" customWidth="1"/>
    <col min="57" max="57" width="7.44140625" hidden="1" customWidth="1"/>
    <col min="58" max="58" width="19" hidden="1" customWidth="1"/>
    <col min="59" max="59" width="19.33203125" hidden="1" customWidth="1"/>
    <col min="60" max="60" width="19.44140625" hidden="1" customWidth="1"/>
    <col min="61" max="61" width="23.5546875" hidden="1" customWidth="1"/>
    <col min="62" max="62" width="14.88671875" hidden="1" customWidth="1"/>
    <col min="63" max="63" width="16.33203125" hidden="1" customWidth="1"/>
    <col min="64" max="64" width="23.33203125" hidden="1" customWidth="1"/>
    <col min="65" max="65" width="16.33203125" hidden="1" customWidth="1"/>
    <col min="66" max="66" width="12.6640625" hidden="1" customWidth="1"/>
    <col min="67" max="67" width="18.6640625" hidden="1" customWidth="1"/>
    <col min="68" max="68" width="30" hidden="1" customWidth="1"/>
    <col min="69" max="69" width="19.44140625" hidden="1" customWidth="1"/>
    <col min="70" max="70" width="16.33203125" hidden="1" customWidth="1"/>
    <col min="71" max="71" width="9.109375" hidden="1" customWidth="1"/>
    <col min="72" max="72" width="12.33203125" hidden="1" customWidth="1"/>
    <col min="73" max="75" width="8.109375" hidden="1" customWidth="1"/>
    <col min="76" max="76" width="8.6640625" style="2" hidden="1" customWidth="1"/>
    <col min="77" max="77" width="7" hidden="1" customWidth="1"/>
    <col min="78" max="78" width="8.6640625" hidden="1" customWidth="1"/>
    <col min="79" max="79" width="9.44140625" hidden="1" customWidth="1"/>
    <col min="80" max="80" width="6.44140625" hidden="1" customWidth="1"/>
    <col min="81" max="81" width="7.6640625" hidden="1" customWidth="1"/>
    <col min="82" max="82" width="5.33203125" hidden="1" customWidth="1"/>
    <col min="83" max="84" width="9.109375" hidden="1" customWidth="1"/>
    <col min="85" max="85" width="7.33203125" hidden="1" customWidth="1"/>
    <col min="86" max="86" width="9.109375" hidden="1" customWidth="1"/>
    <col min="87" max="87" width="18.109375" hidden="1" customWidth="1"/>
    <col min="88" max="88" width="31" hidden="1" customWidth="1"/>
    <col min="89" max="89" width="9.109375" style="39" hidden="1" customWidth="1"/>
    <col min="90" max="90" width="17" style="39" hidden="1" customWidth="1"/>
    <col min="91" max="91" width="22.5546875" hidden="1" customWidth="1"/>
    <col min="92" max="92" width="9.109375" hidden="1" customWidth="1"/>
    <col min="93" max="93" width="12" hidden="1" customWidth="1"/>
    <col min="94" max="94" width="35.6640625" hidden="1" customWidth="1"/>
    <col min="95" max="95" width="4.6640625" hidden="1" customWidth="1"/>
    <col min="96" max="96" width="11.6640625" hidden="1" customWidth="1"/>
    <col min="97" max="97" width="17.33203125" hidden="1" customWidth="1"/>
    <col min="98" max="98" width="4.6640625" hidden="1" customWidth="1"/>
    <col min="99" max="99" width="16.33203125" hidden="1" customWidth="1"/>
    <col min="100" max="100" width="30" hidden="1" customWidth="1"/>
    <col min="101" max="101" width="4.6640625" hidden="1" customWidth="1"/>
    <col min="102" max="102" width="21.6640625" hidden="1" customWidth="1"/>
    <col min="103" max="103" width="21.44140625" hidden="1" customWidth="1"/>
    <col min="104" max="104" width="4.6640625" hidden="1" customWidth="1"/>
    <col min="105" max="105" width="17.33203125" hidden="1" customWidth="1"/>
    <col min="106" max="106" width="24.6640625" hidden="1" customWidth="1"/>
    <col min="107" max="107" width="2" hidden="1" customWidth="1"/>
    <col min="108" max="108" width="20.6640625" hidden="1" customWidth="1"/>
    <col min="109" max="109" width="7.109375" hidden="1" customWidth="1"/>
    <col min="110" max="110" width="11.109375" hidden="1" customWidth="1"/>
    <col min="111" max="111" width="7.6640625" hidden="1" customWidth="1"/>
    <col min="112" max="112" width="7.33203125" hidden="1" customWidth="1"/>
    <col min="113" max="113" width="5.33203125" hidden="1" customWidth="1"/>
    <col min="114" max="114" width="8.33203125" hidden="1" customWidth="1"/>
    <col min="115" max="115" width="6.88671875" hidden="1" customWidth="1"/>
    <col min="116" max="116" width="5.88671875" hidden="1" customWidth="1"/>
    <col min="117" max="117" width="6.44140625" hidden="1" customWidth="1"/>
    <col min="118" max="118" width="7" hidden="1" customWidth="1"/>
    <col min="119" max="120" width="6.33203125" hidden="1" customWidth="1"/>
    <col min="121" max="121" width="4.5546875" hidden="1" customWidth="1"/>
    <col min="122" max="125" width="9.109375" hidden="1" customWidth="1"/>
    <col min="126" max="126" width="12.33203125" hidden="1" customWidth="1"/>
    <col min="127" max="127" width="9.109375" hidden="1" customWidth="1"/>
    <col min="128" max="128" width="34.33203125" hidden="1" customWidth="1"/>
    <col min="129" max="129" width="8.44140625" hidden="1" customWidth="1"/>
    <col min="130" max="130" width="11.109375" hidden="1" customWidth="1"/>
    <col min="141" max="141" width="22.33203125" customWidth="1"/>
    <col min="142" max="142" width="32.88671875" customWidth="1"/>
    <col min="143" max="143" width="1.5546875" customWidth="1"/>
    <col min="144" max="144" width="18.44140625" bestFit="1" customWidth="1"/>
    <col min="145" max="145" width="25.109375" bestFit="1" customWidth="1"/>
  </cols>
  <sheetData>
    <row r="1" spans="1:147" ht="23.4" customHeight="1" x14ac:dyDescent="0.3">
      <c r="A1" s="103"/>
      <c r="B1" s="287" t="s">
        <v>15673</v>
      </c>
      <c r="C1" s="103"/>
      <c r="D1" s="147"/>
      <c r="E1" s="147"/>
      <c r="F1" s="103" t="s">
        <v>241</v>
      </c>
      <c r="G1" s="103"/>
      <c r="H1" s="103"/>
      <c r="I1" s="103"/>
      <c r="J1" s="288" t="s">
        <v>573</v>
      </c>
      <c r="K1" s="460"/>
      <c r="L1" s="460"/>
      <c r="M1" s="460"/>
      <c r="N1" s="460"/>
      <c r="O1" s="288" t="s">
        <v>5</v>
      </c>
      <c r="P1" s="470"/>
      <c r="Q1" s="470"/>
      <c r="R1" s="470"/>
      <c r="S1" s="470"/>
      <c r="T1" s="35"/>
      <c r="U1" s="35"/>
      <c r="V1" s="35"/>
      <c r="W1" s="35"/>
      <c r="X1" s="35"/>
      <c r="Y1" s="35"/>
      <c r="Z1" s="35"/>
      <c r="AA1" s="35"/>
      <c r="AB1" s="35"/>
      <c r="AC1" s="35"/>
      <c r="AD1" s="35"/>
      <c r="AE1" s="35"/>
      <c r="AF1" s="35"/>
      <c r="AG1" s="35"/>
      <c r="AH1" s="104"/>
      <c r="AI1" s="104"/>
      <c r="AJ1" s="104"/>
      <c r="AK1" s="104"/>
      <c r="AL1" s="104"/>
      <c r="AM1" s="104"/>
      <c r="AN1" s="104"/>
      <c r="AO1" s="104"/>
      <c r="AP1" s="104"/>
      <c r="AQ1" s="104"/>
      <c r="AR1" s="129"/>
      <c r="AS1" s="432">
        <v>2018</v>
      </c>
      <c r="AT1" s="432">
        <v>2018</v>
      </c>
      <c r="AU1" s="104"/>
      <c r="AV1" s="129"/>
      <c r="AW1" s="129"/>
      <c r="AX1" s="439">
        <v>43191</v>
      </c>
      <c r="AY1" s="439">
        <v>43191</v>
      </c>
      <c r="AZ1" s="439">
        <v>43191</v>
      </c>
      <c r="BA1" s="439">
        <v>43191</v>
      </c>
      <c r="BB1" s="104"/>
      <c r="BC1" s="104"/>
      <c r="BD1" s="104"/>
      <c r="BE1" s="104"/>
      <c r="BF1" s="104"/>
      <c r="BG1" s="104"/>
      <c r="BH1" s="104"/>
      <c r="BI1" s="104"/>
      <c r="BJ1" s="104"/>
      <c r="BK1" s="104"/>
      <c r="BL1" s="104"/>
      <c r="BM1" s="104"/>
      <c r="BN1" s="104"/>
      <c r="BO1" s="104"/>
      <c r="BP1" s="104"/>
      <c r="BQ1" s="104"/>
      <c r="BR1" s="104"/>
      <c r="BS1" s="104"/>
      <c r="BT1" s="126" t="s">
        <v>194</v>
      </c>
      <c r="BU1" s="104"/>
      <c r="BV1" s="104"/>
      <c r="BW1" s="104"/>
      <c r="BX1" s="28" t="s">
        <v>3</v>
      </c>
      <c r="BY1" s="104"/>
      <c r="BZ1" s="28" t="s">
        <v>199</v>
      </c>
      <c r="CA1" s="104" t="s">
        <v>9</v>
      </c>
      <c r="CB1" s="28" t="s">
        <v>30</v>
      </c>
      <c r="CC1" s="104" t="s">
        <v>207</v>
      </c>
      <c r="CD1" s="104"/>
      <c r="CE1" s="104"/>
      <c r="CF1" s="104"/>
      <c r="CG1" s="104" t="s">
        <v>210</v>
      </c>
      <c r="CH1" s="104"/>
      <c r="CI1" s="127" t="s">
        <v>371</v>
      </c>
      <c r="CJ1" s="104"/>
      <c r="CK1" s="128"/>
      <c r="CL1" s="127" t="s">
        <v>371</v>
      </c>
      <c r="CM1" s="104"/>
      <c r="CN1" s="104"/>
      <c r="CO1" s="127" t="s">
        <v>371</v>
      </c>
      <c r="CP1" s="104"/>
      <c r="CQ1" s="104"/>
      <c r="CR1" s="127" t="s">
        <v>371</v>
      </c>
      <c r="CS1" s="104"/>
      <c r="CT1" s="104"/>
      <c r="CU1" s="127" t="s">
        <v>371</v>
      </c>
      <c r="CV1" s="104"/>
      <c r="CW1" s="128"/>
      <c r="CX1" s="127" t="s">
        <v>371</v>
      </c>
      <c r="CY1" s="104"/>
      <c r="CZ1" s="104"/>
      <c r="DA1" s="127" t="s">
        <v>371</v>
      </c>
      <c r="DB1" s="104"/>
      <c r="DC1" s="104"/>
      <c r="DD1" s="104"/>
      <c r="DE1" s="104"/>
      <c r="DF1" s="471" t="s">
        <v>462</v>
      </c>
      <c r="DG1" s="471"/>
      <c r="DH1" s="104"/>
      <c r="DI1" s="104"/>
      <c r="DJ1" s="104"/>
      <c r="DK1" s="104"/>
      <c r="DL1" s="104"/>
      <c r="DM1" s="104"/>
      <c r="DN1" s="104"/>
      <c r="DO1" s="104"/>
      <c r="DP1" s="104"/>
      <c r="DQ1" s="104"/>
      <c r="DR1" s="104"/>
      <c r="DS1" s="104"/>
      <c r="DT1" s="104"/>
      <c r="DU1" s="104"/>
      <c r="DV1" s="104"/>
      <c r="DW1" s="129"/>
      <c r="DX1" s="129"/>
      <c r="DY1" s="136">
        <v>2018</v>
      </c>
      <c r="DZ1" s="129"/>
      <c r="EK1" s="57" t="s">
        <v>372</v>
      </c>
    </row>
    <row r="2" spans="1:147" ht="18" customHeight="1" x14ac:dyDescent="0.3">
      <c r="A2" s="103"/>
      <c r="B2" s="103"/>
      <c r="C2" s="289" t="s">
        <v>189</v>
      </c>
      <c r="D2" s="290" t="s">
        <v>190</v>
      </c>
      <c r="E2" s="290"/>
      <c r="F2" s="164"/>
      <c r="G2" s="414"/>
      <c r="H2" s="291" t="str">
        <f>IF(BB93+BB94+BB96+BB100+BB101&gt;0,"BD Hoop Accent","Bass Hoop Inlay")</f>
        <v>Bass Hoop Inlay</v>
      </c>
      <c r="I2" s="103"/>
      <c r="J2" s="164"/>
      <c r="K2" s="164"/>
      <c r="L2" s="164"/>
      <c r="M2" s="164"/>
      <c r="N2" s="164"/>
      <c r="O2" s="166"/>
      <c r="P2" s="166"/>
      <c r="Q2" s="166"/>
      <c r="R2" s="35"/>
      <c r="S2" s="35"/>
      <c r="T2" s="35"/>
      <c r="U2" s="35"/>
      <c r="V2" s="35"/>
      <c r="W2" s="35"/>
      <c r="X2" s="35"/>
      <c r="Y2" s="35"/>
      <c r="Z2" s="35"/>
      <c r="AA2" s="35"/>
      <c r="AB2" s="35"/>
      <c r="AC2" s="35"/>
      <c r="AD2" s="35"/>
      <c r="AE2" s="35"/>
      <c r="AF2" s="35"/>
      <c r="AG2" s="35"/>
      <c r="AJ2" t="s">
        <v>351</v>
      </c>
      <c r="AM2" t="s">
        <v>14767</v>
      </c>
      <c r="AO2" t="s">
        <v>175</v>
      </c>
      <c r="AP2" t="s">
        <v>176</v>
      </c>
      <c r="AQ2" t="s">
        <v>177</v>
      </c>
      <c r="AR2" s="11" t="s">
        <v>188</v>
      </c>
      <c r="AS2" s="21" t="s">
        <v>116</v>
      </c>
      <c r="AT2" s="21" t="s">
        <v>457</v>
      </c>
      <c r="AU2" t="s">
        <v>175</v>
      </c>
      <c r="AV2" s="35"/>
      <c r="AW2" s="438" t="s">
        <v>3</v>
      </c>
      <c r="AX2" s="21" t="s">
        <v>15610</v>
      </c>
      <c r="AY2" s="21" t="s">
        <v>15611</v>
      </c>
      <c r="AZ2" s="21" t="s">
        <v>15612</v>
      </c>
      <c r="BA2" s="21" t="s">
        <v>196</v>
      </c>
      <c r="BC2" s="11"/>
      <c r="BD2" s="11" t="s">
        <v>106</v>
      </c>
      <c r="BG2" s="4" t="s">
        <v>117</v>
      </c>
      <c r="BH2" s="4" t="s">
        <v>115</v>
      </c>
      <c r="BI2" s="4" t="s">
        <v>118</v>
      </c>
      <c r="BJ2" s="138"/>
      <c r="BK2" s="99" t="s">
        <v>299</v>
      </c>
      <c r="BL2" s="99" t="s">
        <v>115</v>
      </c>
      <c r="BM2" s="35"/>
      <c r="BO2" s="4"/>
      <c r="BT2" s="2" t="s">
        <v>195</v>
      </c>
      <c r="BU2" s="2" t="s">
        <v>15611</v>
      </c>
      <c r="BV2" s="139" t="s">
        <v>15612</v>
      </c>
      <c r="BW2" s="139" t="s">
        <v>196</v>
      </c>
      <c r="BX2" s="2" t="s">
        <v>197</v>
      </c>
      <c r="BY2" s="2" t="s">
        <v>32</v>
      </c>
      <c r="BZ2" s="2" t="s">
        <v>200</v>
      </c>
      <c r="CA2" s="2" t="s">
        <v>201</v>
      </c>
      <c r="CB2" s="2" t="s">
        <v>206</v>
      </c>
      <c r="CC2" s="2" t="s">
        <v>785</v>
      </c>
      <c r="CD2" s="2" t="s">
        <v>124</v>
      </c>
      <c r="CE2" s="139" t="s">
        <v>25</v>
      </c>
      <c r="CF2" s="139" t="s">
        <v>22</v>
      </c>
      <c r="CG2" s="2" t="s">
        <v>211</v>
      </c>
      <c r="CO2" t="s">
        <v>2105</v>
      </c>
      <c r="CW2" s="81"/>
      <c r="DH2" t="s">
        <v>295</v>
      </c>
      <c r="DI2" t="s">
        <v>2</v>
      </c>
      <c r="DJ2" t="s">
        <v>517</v>
      </c>
      <c r="DK2" t="s">
        <v>3</v>
      </c>
      <c r="DL2" t="s">
        <v>32</v>
      </c>
      <c r="DM2" t="s">
        <v>518</v>
      </c>
      <c r="DN2" t="s">
        <v>519</v>
      </c>
      <c r="DO2" t="s">
        <v>566</v>
      </c>
      <c r="DP2" t="s">
        <v>567</v>
      </c>
      <c r="DV2" s="8" t="s">
        <v>610</v>
      </c>
      <c r="DX2" s="11" t="s">
        <v>611</v>
      </c>
      <c r="DY2" s="21" t="s">
        <v>197</v>
      </c>
      <c r="EK2" s="53" t="str">
        <f>IF(AQ67=1,"Bass Drum",CONCATENATE(AQ67," Bass Drums Chosen"))</f>
        <v>0 Bass Drums Chosen</v>
      </c>
      <c r="EL2" s="125" t="s">
        <v>589</v>
      </c>
      <c r="EM2" s="60"/>
      <c r="EN2" s="64" t="s">
        <v>294</v>
      </c>
      <c r="EO2" s="65">
        <f>D67</f>
        <v>0</v>
      </c>
      <c r="EQ2" t="s">
        <v>365</v>
      </c>
    </row>
    <row r="3" spans="1:147" ht="14.4" customHeight="1" x14ac:dyDescent="0.3">
      <c r="A3" s="463" t="str">
        <f>IF(BF75= 0,"L E G A C Y   B A S S   D R U M", VLOOKUP(1,BF72:BK74,3,FALSE))</f>
        <v>L E G A C Y   B A S S   D R U M</v>
      </c>
      <c r="B3" s="143"/>
      <c r="C3" s="296" t="s">
        <v>631</v>
      </c>
      <c r="D3" s="297">
        <f t="shared" ref="D3:D34" si="0">IF($BB$69=1,AQ3*(AT3+CG3),AQ3*(AS3+CG3))</f>
        <v>0</v>
      </c>
      <c r="E3" s="298"/>
      <c r="F3" s="67"/>
      <c r="G3" s="409" t="s">
        <v>832</v>
      </c>
      <c r="H3" s="201"/>
      <c r="I3" s="103"/>
      <c r="J3" s="291" t="s">
        <v>30</v>
      </c>
      <c r="K3" s="164"/>
      <c r="L3" s="166"/>
      <c r="M3" s="164"/>
      <c r="N3" s="164"/>
      <c r="O3" s="301" t="s">
        <v>7</v>
      </c>
      <c r="P3" s="103"/>
      <c r="Q3" s="265" t="s">
        <v>699</v>
      </c>
      <c r="R3" s="200"/>
      <c r="S3" s="35"/>
      <c r="T3" s="268" t="s">
        <v>446</v>
      </c>
      <c r="U3" s="35"/>
      <c r="V3" s="35"/>
      <c r="W3" s="35"/>
      <c r="X3" s="35"/>
      <c r="Y3" s="35"/>
      <c r="Z3" s="35"/>
      <c r="AA3" s="35"/>
      <c r="AB3" s="35"/>
      <c r="AC3" s="35"/>
      <c r="AD3" s="35"/>
      <c r="AE3" s="35"/>
      <c r="AF3" s="35"/>
      <c r="AG3" s="35"/>
      <c r="AJ3" t="str">
        <f t="shared" ref="AJ3:AJ26" si="1">IF(AQ3&gt;0,CONCATENATE("qty ",AQ3,") ",AR3,"   "),"")</f>
        <v/>
      </c>
      <c r="AL3" t="s">
        <v>14709</v>
      </c>
      <c r="AM3" s="139">
        <f>IF(AND($CO$25&lt;&gt;"",$CP$5&lt;&gt;"", AO3=1,(ISERROR(MATCH(CONCATENATE($CO$25,".",AL3,".",$CP$5),$CI$95:$CI$13469,0)=TRUE))),1,0)</f>
        <v>0</v>
      </c>
      <c r="AN3" s="139" t="s">
        <v>182</v>
      </c>
      <c r="AO3" s="9">
        <f t="shared" ref="AO3:AO6" si="2">IF(B3="",0,1)</f>
        <v>0</v>
      </c>
      <c r="AP3" s="16" t="b">
        <f t="shared" ref="AP3:AP6" si="3">ISNUMBER(B3)</f>
        <v>0</v>
      </c>
      <c r="AQ3" s="16">
        <f t="shared" ref="AQ3:AQ6" si="4">IF(AP3=TRUE,B3,AO3)</f>
        <v>0</v>
      </c>
      <c r="AR3" s="138" t="s">
        <v>632</v>
      </c>
      <c r="AS3" s="122">
        <v>2315</v>
      </c>
      <c r="AT3" s="122">
        <v>2515</v>
      </c>
      <c r="AU3" s="9">
        <f>IF(F3="",0,1)</f>
        <v>0</v>
      </c>
      <c r="AV3" s="17"/>
      <c r="AW3" s="99" t="str">
        <f t="shared" ref="AW3:AW66" si="5">G3</f>
        <v>AO  Aged Onyx</v>
      </c>
      <c r="AX3" s="32">
        <f>VLOOKUP(CONCATENATE("LLLB",LEFT(AW3,2)),[1]FINISH!$Q$6:$W$1476,7,FALSE)</f>
        <v>0</v>
      </c>
      <c r="AY3" s="32">
        <f>VLOOKUP(CONCATENATE("LLLF",LEFT(AW3,2)),[1]FINISH!$Q$6:$W$1476,7,FALSE)</f>
        <v>0</v>
      </c>
      <c r="AZ3" s="32">
        <f>VLOOKUP(CONCATENATE("LLLT",LEFT(AW3,2)),[1]FINISH!$Q$6:$W$1476,7,FALSE)</f>
        <v>0</v>
      </c>
      <c r="BA3" s="32">
        <f>VLOOKUP(CONCATENATE("LLLS",LEFT(AW3,2)),[1]FINISH!$Q$6:$W$1476,7,FALSE)</f>
        <v>0</v>
      </c>
      <c r="BC3" s="9">
        <f>IF(H3="",0,1)</f>
        <v>0</v>
      </c>
      <c r="BD3" s="147" t="str">
        <f t="shared" ref="BD3:BD45" si="6">G3</f>
        <v>AO  Aged Onyx</v>
      </c>
      <c r="BG3" s="4" t="s">
        <v>116</v>
      </c>
      <c r="BH3" s="4" t="s">
        <v>116</v>
      </c>
      <c r="BI3" s="4" t="s">
        <v>119</v>
      </c>
      <c r="BJ3" s="138" t="s">
        <v>14781</v>
      </c>
      <c r="BK3" s="99" t="s">
        <v>300</v>
      </c>
      <c r="BL3" s="99" t="s">
        <v>300</v>
      </c>
      <c r="BM3" s="99" t="s">
        <v>121</v>
      </c>
      <c r="BN3" s="4" t="s">
        <v>175</v>
      </c>
      <c r="BO3" s="32" t="s">
        <v>198</v>
      </c>
      <c r="BT3" s="30">
        <f t="shared" ref="BT3:BT66" si="7">AU3*AX3</f>
        <v>0</v>
      </c>
      <c r="BU3" s="30">
        <f>AU3*AY3</f>
        <v>0</v>
      </c>
      <c r="BV3" s="30">
        <f>+AU3*AZ3</f>
        <v>0</v>
      </c>
      <c r="BW3" s="30">
        <f>+AU3*BA3</f>
        <v>0</v>
      </c>
      <c r="BX3" s="2">
        <f t="shared" ref="BX3:BX22" si="8">+$BT$101</f>
        <v>0</v>
      </c>
      <c r="BY3">
        <f t="shared" ref="BY3:BY22" si="9">+$BO$5</f>
        <v>0</v>
      </c>
      <c r="BZ3">
        <f t="shared" ref="BZ3:BZ22" si="10">+$BH$33</f>
        <v>0</v>
      </c>
      <c r="CA3">
        <f t="shared" ref="CA3:CA22" si="11">+$BO$18</f>
        <v>0</v>
      </c>
      <c r="CB3">
        <f t="shared" ref="CB3:CB22" si="12">+$BC$66</f>
        <v>0</v>
      </c>
      <c r="CC3">
        <f>+$BG$12+$BK$13</f>
        <v>0</v>
      </c>
      <c r="CD3">
        <f t="shared" ref="CD3:CD8" si="13">IF($BF$16=1,$DY$10,0)</f>
        <v>0</v>
      </c>
      <c r="CE3">
        <f t="shared" ref="CE3:CE32" si="14">$BC$83</f>
        <v>0</v>
      </c>
      <c r="CF3">
        <f t="shared" ref="CF3:CF22" si="15">$BE$103</f>
        <v>0</v>
      </c>
      <c r="CG3">
        <f>SUM(BX3:CF3)</f>
        <v>0</v>
      </c>
      <c r="CI3" s="76" t="s">
        <v>373</v>
      </c>
      <c r="CJ3" s="76"/>
      <c r="CL3" s="88" t="s">
        <v>389</v>
      </c>
      <c r="CM3" s="89"/>
      <c r="CO3" s="231"/>
      <c r="CP3" s="232" t="s">
        <v>2056</v>
      </c>
      <c r="CR3" s="78" t="s">
        <v>404</v>
      </c>
      <c r="CS3" s="79"/>
      <c r="CU3" s="231" t="s">
        <v>424</v>
      </c>
      <c r="CV3" s="232"/>
      <c r="CW3" s="81"/>
      <c r="CX3" s="78" t="s">
        <v>436</v>
      </c>
      <c r="CY3" s="79"/>
      <c r="DA3" s="231" t="s">
        <v>14701</v>
      </c>
      <c r="DB3" s="232"/>
      <c r="DE3">
        <f t="shared" ref="DE3:DE6" si="16">+AO3</f>
        <v>0</v>
      </c>
      <c r="DF3" s="138" t="s">
        <v>632</v>
      </c>
      <c r="DG3" s="110" t="s">
        <v>635</v>
      </c>
      <c r="DH3" t="e">
        <f t="shared" ref="DH3:DH22" si="17">CONCATENATE(VLOOKUP(1,$BF$72:$BL$74,7,FALSE),DG3)</f>
        <v>#N/A</v>
      </c>
      <c r="DI3" t="e">
        <f t="shared" ref="DI3:DI8" si="18">VLOOKUP(1,DE3:DH3,4,FALSE)</f>
        <v>#N/A</v>
      </c>
      <c r="DJ3" t="e">
        <f t="shared" ref="DJ3:DJ22" si="19">VLOOKUP(1,$BF$20:$BJ$32,5,FALSE)</f>
        <v>#N/A</v>
      </c>
      <c r="DK3" t="e">
        <f t="shared" ref="DK3:DK54" si="20">LEFT(VLOOKUP(1,$AU$3:$AW$85,3,FALSE),2)</f>
        <v>#N/A</v>
      </c>
      <c r="DL3" t="e">
        <f t="shared" ref="DL3:DL22" si="21">IF($BG$5=1,"",VLOOKUP(1,$DH$73:$DI$74,2,FALSE))</f>
        <v>#N/A</v>
      </c>
      <c r="DM3" t="str">
        <f t="shared" ref="DM3:DM32" si="22">IF($BF$16=1,"B Cstm  "," Cstm  ")</f>
        <v xml:space="preserve"> Cstm  </v>
      </c>
      <c r="DN3" t="e">
        <f t="shared" ref="DN3:DN32" si="23">CONCATENATE(DI3,DJ3,DK3,DL3,DM3)</f>
        <v>#N/A</v>
      </c>
      <c r="DO3" t="b">
        <f>ISERROR(DN3)</f>
        <v>1</v>
      </c>
      <c r="DP3" t="str">
        <f>IF(DO3=FALSE,DN3,"")</f>
        <v/>
      </c>
      <c r="DV3" s="135"/>
      <c r="DX3" t="s">
        <v>598</v>
      </c>
      <c r="DY3" s="106">
        <v>30</v>
      </c>
      <c r="DZ3" s="122"/>
      <c r="EK3" s="458" t="str">
        <f>+DQ22</f>
        <v/>
      </c>
      <c r="EL3" s="458"/>
      <c r="EM3" s="458"/>
      <c r="EN3" s="458"/>
      <c r="EO3" s="458"/>
      <c r="EQ3" t="s">
        <v>365</v>
      </c>
    </row>
    <row r="4" spans="1:147" ht="14.4" customHeight="1" x14ac:dyDescent="0.3">
      <c r="A4" s="464"/>
      <c r="B4" s="143"/>
      <c r="C4" s="307" t="s">
        <v>43</v>
      </c>
      <c r="D4" s="298">
        <f t="shared" si="0"/>
        <v>0</v>
      </c>
      <c r="E4" s="298"/>
      <c r="F4" s="67"/>
      <c r="G4" s="409" t="s">
        <v>833</v>
      </c>
      <c r="H4" s="201"/>
      <c r="I4" s="103"/>
      <c r="J4" s="378"/>
      <c r="K4" s="312" t="s">
        <v>802</v>
      </c>
      <c r="L4" s="166"/>
      <c r="M4" s="164"/>
      <c r="N4" s="164"/>
      <c r="O4" s="71"/>
      <c r="P4" s="415" t="s">
        <v>125</v>
      </c>
      <c r="Q4" s="103"/>
      <c r="R4" s="103"/>
      <c r="S4" s="35"/>
      <c r="T4" s="301" t="s">
        <v>142</v>
      </c>
      <c r="U4" s="200"/>
      <c r="V4" s="200"/>
      <c r="W4" s="35"/>
      <c r="X4" s="35"/>
      <c r="Y4" s="35"/>
      <c r="Z4" s="35"/>
      <c r="AA4" s="35"/>
      <c r="AB4" s="35"/>
      <c r="AC4" s="35"/>
      <c r="AD4" s="35"/>
      <c r="AE4" s="35"/>
      <c r="AF4" s="35"/>
      <c r="AG4" s="35"/>
      <c r="AJ4" t="str">
        <f t="shared" si="1"/>
        <v/>
      </c>
      <c r="AL4" t="s">
        <v>14710</v>
      </c>
      <c r="AM4" s="139">
        <f t="shared" ref="AM4:AM32" si="24">IF(AND($CO$25&lt;&gt;"",$CP$5&lt;&gt;"", AO4=1,(ISERROR(MATCH(CONCATENATE($CO$25,".",AL4,".",$CP$5),$CI$95:$CI$13469,0)=TRUE))),1,0)</f>
        <v>0</v>
      </c>
      <c r="AN4" s="2" t="s">
        <v>182</v>
      </c>
      <c r="AO4" s="9">
        <f t="shared" si="2"/>
        <v>0</v>
      </c>
      <c r="AP4" s="16" t="b">
        <f t="shared" si="3"/>
        <v>0</v>
      </c>
      <c r="AQ4" s="16">
        <f t="shared" si="4"/>
        <v>0</v>
      </c>
      <c r="AR4" s="4" t="s">
        <v>301</v>
      </c>
      <c r="AS4" s="122">
        <v>2315</v>
      </c>
      <c r="AT4" s="122">
        <v>2515</v>
      </c>
      <c r="AU4" s="9">
        <f t="shared" ref="AU4:AU67" si="25">IF(F4="",0,1)</f>
        <v>0</v>
      </c>
      <c r="AV4" s="17"/>
      <c r="AW4" s="99" t="str">
        <f t="shared" si="5"/>
        <v>0G  Black Cortex</v>
      </c>
      <c r="AX4" s="32">
        <f>VLOOKUP(CONCATENATE("LLLB",LEFT(AW4,2)),[1]FINISH!$Q$6:$W$1476,7,FALSE)</f>
        <v>0</v>
      </c>
      <c r="AY4" s="32">
        <f>VLOOKUP(CONCATENATE("LLLF",LEFT(AW4,2)),[1]FINISH!$Q$6:$W$1476,7,FALSE)</f>
        <v>0</v>
      </c>
      <c r="AZ4" s="32">
        <f>VLOOKUP(CONCATENATE("LLLT",LEFT(AW4,2)),[1]FINISH!$Q$6:$W$1476,7,FALSE)</f>
        <v>0</v>
      </c>
      <c r="BA4" s="32">
        <f>VLOOKUP(CONCATENATE("LLLS",LEFT(AW4,2)),[1]FINISH!$Q$6:$W$1476,7,FALSE)</f>
        <v>0</v>
      </c>
      <c r="BC4" s="9">
        <f t="shared" ref="BC4:BC45" si="26">IF(H4="",0,1)</f>
        <v>0</v>
      </c>
      <c r="BD4" s="147" t="str">
        <f t="shared" si="6"/>
        <v>0G  Black Cortex</v>
      </c>
      <c r="BF4" s="10" t="s">
        <v>42</v>
      </c>
      <c r="BG4" s="9">
        <f>IF(P34="",0,1)</f>
        <v>0</v>
      </c>
      <c r="BH4" s="58"/>
      <c r="BI4" s="58"/>
      <c r="BJ4" s="9">
        <f>IF(S34="",0,1)</f>
        <v>0</v>
      </c>
      <c r="BK4" s="9">
        <f>IF(T34="",0,1)</f>
        <v>0</v>
      </c>
      <c r="BL4" s="9">
        <f>IF(U34="",0,1)</f>
        <v>0</v>
      </c>
      <c r="BM4" s="9">
        <f>IF(V34="",0,1)</f>
        <v>0</v>
      </c>
      <c r="BN4" s="9">
        <f>SUM(BG4:BM4)</f>
        <v>0</v>
      </c>
      <c r="BO4" s="36">
        <f>(BM4*DY5)+(BG4*DY6)</f>
        <v>0</v>
      </c>
      <c r="BT4" s="30">
        <f t="shared" si="7"/>
        <v>0</v>
      </c>
      <c r="BU4" s="30">
        <f t="shared" ref="BU4:BU67" si="27">AU4*AY4</f>
        <v>0</v>
      </c>
      <c r="BV4" s="30">
        <f t="shared" ref="BV4:BV67" si="28">+AU4*AZ4</f>
        <v>0</v>
      </c>
      <c r="BW4" s="30">
        <f t="shared" ref="BW4:BW67" si="29">+AU4*BA4</f>
        <v>0</v>
      </c>
      <c r="BX4" s="139">
        <f t="shared" si="8"/>
        <v>0</v>
      </c>
      <c r="BY4">
        <f t="shared" si="9"/>
        <v>0</v>
      </c>
      <c r="BZ4">
        <f t="shared" si="10"/>
        <v>0</v>
      </c>
      <c r="CA4">
        <f t="shared" si="11"/>
        <v>0</v>
      </c>
      <c r="CB4">
        <f t="shared" si="12"/>
        <v>0</v>
      </c>
      <c r="CC4">
        <f>+$BG$12+$BK$13</f>
        <v>0</v>
      </c>
      <c r="CD4">
        <f t="shared" si="13"/>
        <v>0</v>
      </c>
      <c r="CE4">
        <f t="shared" si="14"/>
        <v>0</v>
      </c>
      <c r="CF4">
        <f t="shared" si="15"/>
        <v>0</v>
      </c>
      <c r="CG4">
        <f t="shared" ref="CG4:CG65" si="30">SUM(BX4:CF4)</f>
        <v>0</v>
      </c>
      <c r="CI4" s="35"/>
      <c r="CJ4" s="35"/>
      <c r="CL4" s="90" t="s">
        <v>390</v>
      </c>
      <c r="CM4" s="91"/>
      <c r="CO4" s="235"/>
      <c r="CP4" s="242" t="e">
        <f>VLOOKUP(1,AU3:AW86,3,FALSE)</f>
        <v>#N/A</v>
      </c>
      <c r="CR4" s="235"/>
      <c r="CS4" s="234"/>
      <c r="CU4" s="235"/>
      <c r="CV4" s="234" t="s">
        <v>425</v>
      </c>
      <c r="CW4" s="81"/>
      <c r="CX4" s="235"/>
      <c r="CY4" s="234"/>
      <c r="DA4" s="235">
        <f t="shared" ref="DA4:DA6" si="31">+AO3</f>
        <v>0</v>
      </c>
      <c r="DB4" s="230" t="s">
        <v>632</v>
      </c>
      <c r="DE4">
        <f t="shared" si="16"/>
        <v>0</v>
      </c>
      <c r="DF4" s="108" t="s">
        <v>301</v>
      </c>
      <c r="DG4" s="110">
        <v>48</v>
      </c>
      <c r="DH4" t="e">
        <f t="shared" si="17"/>
        <v>#N/A</v>
      </c>
      <c r="DI4" t="e">
        <f t="shared" si="18"/>
        <v>#N/A</v>
      </c>
      <c r="DJ4" t="e">
        <f t="shared" si="19"/>
        <v>#N/A</v>
      </c>
      <c r="DK4" t="e">
        <f t="shared" si="20"/>
        <v>#N/A</v>
      </c>
      <c r="DL4" t="e">
        <f t="shared" si="21"/>
        <v>#N/A</v>
      </c>
      <c r="DM4" t="str">
        <f t="shared" si="22"/>
        <v xml:space="preserve"> Cstm  </v>
      </c>
      <c r="DN4" t="e">
        <f t="shared" si="23"/>
        <v>#N/A</v>
      </c>
      <c r="DO4" t="b">
        <f>ISERROR(DN4)</f>
        <v>1</v>
      </c>
      <c r="DP4" t="str">
        <f>IF(DO4=FALSE,DN4,"")</f>
        <v/>
      </c>
      <c r="DV4" s="135"/>
      <c r="DX4" t="s">
        <v>599</v>
      </c>
      <c r="DY4" s="106">
        <v>40</v>
      </c>
      <c r="DZ4" s="122"/>
      <c r="EK4" s="62" t="s">
        <v>0</v>
      </c>
      <c r="EL4" s="5" t="str">
        <f>IF(BB69=1,"Legacy Exotic, LXBDCUSTOM","Legacy Classic, LCBDCUSTOM")</f>
        <v>Legacy Classic, LCBDCUSTOM</v>
      </c>
      <c r="EM4" s="3"/>
      <c r="EN4" s="10" t="s">
        <v>582</v>
      </c>
      <c r="EO4" s="124">
        <f>SUM(D3:D22)</f>
        <v>0</v>
      </c>
      <c r="EQ4" t="s">
        <v>365</v>
      </c>
    </row>
    <row r="5" spans="1:147" ht="14.4" customHeight="1" thickBot="1" x14ac:dyDescent="0.35">
      <c r="A5" s="464"/>
      <c r="B5" s="143"/>
      <c r="C5" s="307" t="s">
        <v>44</v>
      </c>
      <c r="D5" s="298">
        <f t="shared" si="0"/>
        <v>0</v>
      </c>
      <c r="E5" s="298"/>
      <c r="F5" s="67"/>
      <c r="G5" s="409" t="s">
        <v>834</v>
      </c>
      <c r="H5" s="201"/>
      <c r="I5" s="103"/>
      <c r="J5" s="378"/>
      <c r="K5" s="327" t="s">
        <v>803</v>
      </c>
      <c r="L5" s="166"/>
      <c r="M5" s="164"/>
      <c r="N5" s="164"/>
      <c r="O5" s="309"/>
      <c r="P5" s="416" t="str">
        <f>IF(BF16=1, "P7184A CHROME Elite Casting", "P7184A Elite Bass Casting")</f>
        <v>P7184A Elite Bass Casting</v>
      </c>
      <c r="Q5" s="103"/>
      <c r="R5" s="103"/>
      <c r="S5" s="166"/>
      <c r="T5" s="67"/>
      <c r="U5" s="151" t="s">
        <v>136</v>
      </c>
      <c r="V5" s="35"/>
      <c r="W5" s="35"/>
      <c r="X5" s="35"/>
      <c r="Y5" s="35"/>
      <c r="Z5" s="35"/>
      <c r="AA5" s="35"/>
      <c r="AB5" s="35"/>
      <c r="AC5" s="35"/>
      <c r="AD5" s="35"/>
      <c r="AE5" s="35"/>
      <c r="AF5" s="35"/>
      <c r="AG5" s="35"/>
      <c r="AJ5" t="str">
        <f t="shared" si="1"/>
        <v/>
      </c>
      <c r="AL5" t="s">
        <v>14711</v>
      </c>
      <c r="AM5" s="139">
        <f t="shared" si="24"/>
        <v>0</v>
      </c>
      <c r="AN5" s="2" t="s">
        <v>182</v>
      </c>
      <c r="AO5" s="9">
        <f t="shared" si="2"/>
        <v>0</v>
      </c>
      <c r="AP5" s="16" t="b">
        <f t="shared" si="3"/>
        <v>0</v>
      </c>
      <c r="AQ5" s="16">
        <f t="shared" si="4"/>
        <v>0</v>
      </c>
      <c r="AR5" s="4" t="s">
        <v>302</v>
      </c>
      <c r="AS5" s="122">
        <v>2315</v>
      </c>
      <c r="AT5" s="122">
        <v>2515</v>
      </c>
      <c r="AU5" s="9">
        <f t="shared" si="25"/>
        <v>0</v>
      </c>
      <c r="AV5" s="17"/>
      <c r="AW5" s="99" t="str">
        <f t="shared" si="5"/>
        <v>BG  Black Galaxy</v>
      </c>
      <c r="AX5" s="32">
        <f>VLOOKUP(CONCATENATE("LLLB",LEFT(AW5,2)),[1]FINISH!$Q$6:$W$1476,7,FALSE)</f>
        <v>100</v>
      </c>
      <c r="AY5" s="32">
        <f>VLOOKUP(CONCATENATE("LLLF",LEFT(AW5,2)),[1]FINISH!$Q$6:$W$1476,7,FALSE)</f>
        <v>75</v>
      </c>
      <c r="AZ5" s="32">
        <f>VLOOKUP(CONCATENATE("LLLT",LEFT(AW5,2)),[1]FINISH!$Q$6:$W$1476,7,FALSE)</f>
        <v>50</v>
      </c>
      <c r="BA5" s="32">
        <f>VLOOKUP(CONCATENATE("LLLS",LEFT(AW5,2)),[1]FINISH!$Q$6:$W$1476,7,FALSE)</f>
        <v>50</v>
      </c>
      <c r="BC5" s="9">
        <f t="shared" si="26"/>
        <v>0</v>
      </c>
      <c r="BD5" s="147" t="str">
        <f t="shared" si="6"/>
        <v>BG  Black Galaxy</v>
      </c>
      <c r="BF5" s="10" t="s">
        <v>114</v>
      </c>
      <c r="BG5" s="9">
        <f>IF(P35="",0,1)</f>
        <v>0</v>
      </c>
      <c r="BH5" s="9">
        <f t="shared" ref="BH5:BI7" si="32">IF(Q35="",0,1)</f>
        <v>0</v>
      </c>
      <c r="BI5" s="9">
        <f t="shared" si="32"/>
        <v>0</v>
      </c>
      <c r="BJ5" s="59"/>
      <c r="BK5" s="59"/>
      <c r="BL5" s="59"/>
      <c r="BM5" s="58"/>
      <c r="BN5" s="9">
        <f>SUM(BG5:BM5)</f>
        <v>0</v>
      </c>
      <c r="BO5" s="36">
        <f>(BH5*DY3)+(BI5*DY4)</f>
        <v>0</v>
      </c>
      <c r="BT5" s="30">
        <f t="shared" si="7"/>
        <v>0</v>
      </c>
      <c r="BU5" s="30">
        <f t="shared" si="27"/>
        <v>0</v>
      </c>
      <c r="BV5" s="30">
        <f t="shared" si="28"/>
        <v>0</v>
      </c>
      <c r="BW5" s="30">
        <f t="shared" si="29"/>
        <v>0</v>
      </c>
      <c r="BX5" s="139">
        <f t="shared" si="8"/>
        <v>0</v>
      </c>
      <c r="BY5">
        <f t="shared" si="9"/>
        <v>0</v>
      </c>
      <c r="BZ5">
        <f t="shared" si="10"/>
        <v>0</v>
      </c>
      <c r="CA5">
        <f t="shared" si="11"/>
        <v>0</v>
      </c>
      <c r="CB5">
        <f t="shared" si="12"/>
        <v>0</v>
      </c>
      <c r="CC5">
        <f t="shared" ref="CC5:CC22" si="33">+$BG$12+$BK$13</f>
        <v>0</v>
      </c>
      <c r="CD5">
        <f t="shared" si="13"/>
        <v>0</v>
      </c>
      <c r="CE5">
        <f t="shared" si="14"/>
        <v>0</v>
      </c>
      <c r="CF5">
        <f t="shared" si="15"/>
        <v>0</v>
      </c>
      <c r="CG5">
        <f t="shared" si="30"/>
        <v>0</v>
      </c>
      <c r="CI5" s="73" t="s">
        <v>374</v>
      </c>
      <c r="CJ5" s="73"/>
      <c r="CL5" s="92">
        <f t="shared" ref="CL5:CL7" si="34">+AO3</f>
        <v>0</v>
      </c>
      <c r="CM5" s="93" t="s">
        <v>632</v>
      </c>
      <c r="CO5" s="235"/>
      <c r="CP5" s="233" t="str">
        <f>IFERROR(LEFT(CP4,FIND(" ",CP4,1)-1),"")</f>
        <v/>
      </c>
      <c r="CR5" s="235" t="s">
        <v>407</v>
      </c>
      <c r="CS5" s="234"/>
      <c r="CU5" s="235">
        <f>+BN30</f>
        <v>0</v>
      </c>
      <c r="CV5" s="234" t="s">
        <v>15679</v>
      </c>
      <c r="CW5" s="81"/>
      <c r="CX5" s="235">
        <f>+BK42</f>
        <v>0</v>
      </c>
      <c r="CY5" s="234" t="s">
        <v>437</v>
      </c>
      <c r="DA5" s="235">
        <f t="shared" si="31"/>
        <v>0</v>
      </c>
      <c r="DB5" s="230" t="s">
        <v>301</v>
      </c>
      <c r="DE5">
        <f t="shared" si="16"/>
        <v>0</v>
      </c>
      <c r="DF5" s="138" t="s">
        <v>302</v>
      </c>
      <c r="DG5" s="110">
        <v>68</v>
      </c>
      <c r="DH5" t="e">
        <f t="shared" si="17"/>
        <v>#N/A</v>
      </c>
      <c r="DI5" t="e">
        <f t="shared" si="18"/>
        <v>#N/A</v>
      </c>
      <c r="DJ5" t="e">
        <f t="shared" si="19"/>
        <v>#N/A</v>
      </c>
      <c r="DK5" t="e">
        <f t="shared" si="20"/>
        <v>#N/A</v>
      </c>
      <c r="DL5" t="e">
        <f t="shared" si="21"/>
        <v>#N/A</v>
      </c>
      <c r="DM5" t="str">
        <f t="shared" si="22"/>
        <v xml:space="preserve"> Cstm  </v>
      </c>
      <c r="DN5" t="e">
        <f t="shared" si="23"/>
        <v>#N/A</v>
      </c>
      <c r="DO5" t="b">
        <f t="shared" ref="DO5:DO32" si="35">ISERROR(DN5)</f>
        <v>1</v>
      </c>
      <c r="DP5" t="str">
        <f t="shared" ref="DP5:DP22" si="36">IF(DO5=FALSE,DN5,"")</f>
        <v/>
      </c>
      <c r="DV5" s="135"/>
      <c r="DX5" t="s">
        <v>597</v>
      </c>
      <c r="DY5" s="106">
        <v>45</v>
      </c>
      <c r="DZ5" s="122"/>
      <c r="EK5" s="62" t="s">
        <v>1</v>
      </c>
      <c r="EL5" s="3" t="s">
        <v>352</v>
      </c>
      <c r="EM5" s="3"/>
      <c r="EN5" s="3"/>
      <c r="EO5" s="3"/>
      <c r="EQ5" t="s">
        <v>365</v>
      </c>
    </row>
    <row r="6" spans="1:147" ht="14.4" customHeight="1" x14ac:dyDescent="0.3">
      <c r="A6" s="464"/>
      <c r="B6" s="143"/>
      <c r="C6" s="314" t="s">
        <v>710</v>
      </c>
      <c r="D6" s="298">
        <f t="shared" si="0"/>
        <v>0</v>
      </c>
      <c r="E6" s="298"/>
      <c r="F6" s="67"/>
      <c r="G6" s="409" t="s">
        <v>835</v>
      </c>
      <c r="H6" s="201"/>
      <c r="I6" s="103"/>
      <c r="J6" s="378"/>
      <c r="K6" s="327" t="s">
        <v>804</v>
      </c>
      <c r="L6" s="35"/>
      <c r="M6" s="164"/>
      <c r="N6" s="164"/>
      <c r="O6" s="309"/>
      <c r="P6" s="312" t="str">
        <f>IF(BF16=1,"LR2991MT CHROME Elite Single", "LR2991MT Elite Single Tom Holder")</f>
        <v>LR2991MT Elite Single Tom Holder</v>
      </c>
      <c r="Q6" s="103"/>
      <c r="R6" s="103"/>
      <c r="S6" s="166"/>
      <c r="T6" s="71"/>
      <c r="U6" s="312" t="s">
        <v>137</v>
      </c>
      <c r="V6" s="35"/>
      <c r="W6" s="35"/>
      <c r="X6" s="35"/>
      <c r="Y6" s="35"/>
      <c r="Z6" s="35"/>
      <c r="AA6" s="35"/>
      <c r="AB6" s="35"/>
      <c r="AC6" s="35"/>
      <c r="AD6" s="35"/>
      <c r="AE6" s="35"/>
      <c r="AF6" s="35"/>
      <c r="AG6" s="35"/>
      <c r="AJ6" s="57" t="str">
        <f t="shared" si="1"/>
        <v/>
      </c>
      <c r="AK6" s="57"/>
      <c r="AL6" t="s">
        <v>14712</v>
      </c>
      <c r="AM6" s="139">
        <f t="shared" si="24"/>
        <v>0</v>
      </c>
      <c r="AN6" s="106" t="s">
        <v>182</v>
      </c>
      <c r="AO6" s="195">
        <f t="shared" si="2"/>
        <v>0</v>
      </c>
      <c r="AP6" s="196" t="b">
        <f t="shared" si="3"/>
        <v>0</v>
      </c>
      <c r="AQ6" s="196">
        <f t="shared" si="4"/>
        <v>0</v>
      </c>
      <c r="AR6" s="107" t="s">
        <v>716</v>
      </c>
      <c r="AS6" s="122">
        <v>2335</v>
      </c>
      <c r="AT6" s="122">
        <v>2535</v>
      </c>
      <c r="AU6" s="9">
        <f t="shared" si="25"/>
        <v>0</v>
      </c>
      <c r="AV6" s="17"/>
      <c r="AW6" s="99" t="str">
        <f t="shared" si="5"/>
        <v>0R  Black Sparkle</v>
      </c>
      <c r="AX6" s="32">
        <f>VLOOKUP(CONCATENATE("LLLB",LEFT(AW6,2)),[1]FINISH!$Q$6:$W$1476,7,FALSE)</f>
        <v>0</v>
      </c>
      <c r="AY6" s="32">
        <f>VLOOKUP(CONCATENATE("LLLF",LEFT(AW6,2)),[1]FINISH!$Q$6:$W$1476,7,FALSE)</f>
        <v>0</v>
      </c>
      <c r="AZ6" s="32">
        <f>VLOOKUP(CONCATENATE("LLLT",LEFT(AW6,2)),[1]FINISH!$Q$6:$W$1476,7,FALSE)</f>
        <v>0</v>
      </c>
      <c r="BA6" s="32">
        <f>VLOOKUP(CONCATENATE("LLLS",LEFT(AW6,2)),[1]FINISH!$Q$6:$W$1476,7,FALSE)</f>
        <v>0</v>
      </c>
      <c r="BC6" s="9">
        <f t="shared" si="26"/>
        <v>0</v>
      </c>
      <c r="BD6" s="147" t="str">
        <f t="shared" si="6"/>
        <v>0R  Black Sparkle</v>
      </c>
      <c r="BF6" s="10" t="s">
        <v>41</v>
      </c>
      <c r="BG6" s="9">
        <f>IF(P36="",0,1)</f>
        <v>0</v>
      </c>
      <c r="BH6" s="9">
        <f t="shared" si="32"/>
        <v>0</v>
      </c>
      <c r="BI6" s="9">
        <f t="shared" si="32"/>
        <v>0</v>
      </c>
      <c r="BJ6" s="59"/>
      <c r="BK6" s="59"/>
      <c r="BL6" s="59"/>
      <c r="BM6" s="59"/>
      <c r="BN6" s="9">
        <f>SUM(BG6:BM6)</f>
        <v>0</v>
      </c>
      <c r="BO6" s="36">
        <f>(BH6*DY3)+(BI6*DY4)</f>
        <v>0</v>
      </c>
      <c r="BT6" s="30">
        <f t="shared" si="7"/>
        <v>0</v>
      </c>
      <c r="BU6" s="30">
        <f t="shared" si="27"/>
        <v>0</v>
      </c>
      <c r="BV6" s="30">
        <f t="shared" si="28"/>
        <v>0</v>
      </c>
      <c r="BW6" s="30">
        <f t="shared" si="29"/>
        <v>0</v>
      </c>
      <c r="BX6" s="139">
        <f t="shared" si="8"/>
        <v>0</v>
      </c>
      <c r="BY6" s="57">
        <f t="shared" si="9"/>
        <v>0</v>
      </c>
      <c r="BZ6" s="57">
        <f t="shared" si="10"/>
        <v>0</v>
      </c>
      <c r="CA6" s="57">
        <f t="shared" si="11"/>
        <v>0</v>
      </c>
      <c r="CB6" s="57">
        <f t="shared" si="12"/>
        <v>0</v>
      </c>
      <c r="CC6">
        <f t="shared" si="33"/>
        <v>0</v>
      </c>
      <c r="CD6" s="57">
        <f t="shared" si="13"/>
        <v>0</v>
      </c>
      <c r="CE6">
        <f t="shared" si="14"/>
        <v>0</v>
      </c>
      <c r="CF6">
        <f t="shared" si="15"/>
        <v>0</v>
      </c>
      <c r="CG6">
        <f t="shared" si="30"/>
        <v>0</v>
      </c>
      <c r="CI6" s="63">
        <f>+BF22</f>
        <v>0</v>
      </c>
      <c r="CJ6" s="74" t="s">
        <v>127</v>
      </c>
      <c r="CL6" s="92">
        <f t="shared" si="34"/>
        <v>0</v>
      </c>
      <c r="CM6" s="93" t="s">
        <v>301</v>
      </c>
      <c r="CO6" s="235"/>
      <c r="CP6" s="234" t="s">
        <v>2057</v>
      </c>
      <c r="CR6" s="235">
        <f>+BG4</f>
        <v>0</v>
      </c>
      <c r="CS6" s="234" t="s">
        <v>410</v>
      </c>
      <c r="CU6" s="235">
        <f>+BN25</f>
        <v>0</v>
      </c>
      <c r="CV6" s="230" t="s">
        <v>148</v>
      </c>
      <c r="CW6" s="81"/>
      <c r="CX6" s="235"/>
      <c r="CY6" s="234"/>
      <c r="DA6" s="235">
        <f t="shared" si="31"/>
        <v>0</v>
      </c>
      <c r="DB6" s="230" t="s">
        <v>302</v>
      </c>
      <c r="DE6" s="57">
        <f t="shared" si="16"/>
        <v>0</v>
      </c>
      <c r="DF6" s="107" t="s">
        <v>716</v>
      </c>
      <c r="DG6" s="197" t="s">
        <v>740</v>
      </c>
      <c r="DH6" t="e">
        <f t="shared" si="17"/>
        <v>#N/A</v>
      </c>
      <c r="DI6" s="57" t="e">
        <f t="shared" si="18"/>
        <v>#N/A</v>
      </c>
      <c r="DJ6" s="57" t="e">
        <f t="shared" si="19"/>
        <v>#N/A</v>
      </c>
      <c r="DK6" t="e">
        <f t="shared" si="20"/>
        <v>#N/A</v>
      </c>
      <c r="DL6" s="57" t="e">
        <f t="shared" si="21"/>
        <v>#N/A</v>
      </c>
      <c r="DM6" t="str">
        <f t="shared" si="22"/>
        <v xml:space="preserve"> Cstm  </v>
      </c>
      <c r="DN6" s="57" t="e">
        <f t="shared" si="23"/>
        <v>#N/A</v>
      </c>
      <c r="DO6" s="57" t="b">
        <f t="shared" si="35"/>
        <v>1</v>
      </c>
      <c r="DP6" t="str">
        <f t="shared" si="36"/>
        <v/>
      </c>
      <c r="DV6" s="135"/>
      <c r="DX6" s="35" t="s">
        <v>600</v>
      </c>
      <c r="DY6" s="106">
        <v>0</v>
      </c>
      <c r="DZ6" s="122"/>
      <c r="EK6" s="61" t="s">
        <v>2</v>
      </c>
      <c r="EL6" s="452" t="str">
        <f>AJ72</f>
        <v/>
      </c>
      <c r="EM6" s="453"/>
      <c r="EN6" s="453"/>
      <c r="EO6" s="453"/>
      <c r="EQ6" t="s">
        <v>365</v>
      </c>
    </row>
    <row r="7" spans="1:147" ht="14.4" customHeight="1" x14ac:dyDescent="0.3">
      <c r="A7" s="464"/>
      <c r="B7" s="143"/>
      <c r="C7" s="307" t="s">
        <v>45</v>
      </c>
      <c r="D7" s="298">
        <f t="shared" si="0"/>
        <v>0</v>
      </c>
      <c r="E7" s="298"/>
      <c r="F7" s="67"/>
      <c r="G7" s="409" t="s">
        <v>905</v>
      </c>
      <c r="H7" s="201"/>
      <c r="I7" s="103"/>
      <c r="J7" s="220" t="s">
        <v>818</v>
      </c>
      <c r="K7" s="164"/>
      <c r="L7" s="164"/>
      <c r="M7" s="164"/>
      <c r="N7" s="164"/>
      <c r="O7" s="309"/>
      <c r="P7" s="312" t="str">
        <f>IF(BF16=1, "LR2992MT CHROME Classic Double", "LR2992MT Classic Double Tom Holder")</f>
        <v>LR2992MT Classic Double Tom Holder</v>
      </c>
      <c r="Q7" s="103"/>
      <c r="R7" s="103"/>
      <c r="S7" s="166"/>
      <c r="T7" s="71"/>
      <c r="U7" s="312" t="s">
        <v>138</v>
      </c>
      <c r="V7" s="35"/>
      <c r="W7" s="35"/>
      <c r="X7" s="35"/>
      <c r="Y7" s="35"/>
      <c r="Z7" s="35"/>
      <c r="AA7" s="35"/>
      <c r="AB7" s="35"/>
      <c r="AC7" s="35"/>
      <c r="AD7" s="35"/>
      <c r="AE7" s="35"/>
      <c r="AF7" s="35"/>
      <c r="AG7" s="35"/>
      <c r="AJ7" t="str">
        <f t="shared" si="1"/>
        <v/>
      </c>
      <c r="AL7" t="s">
        <v>14713</v>
      </c>
      <c r="AM7" s="139">
        <f t="shared" si="24"/>
        <v>0</v>
      </c>
      <c r="AN7" s="2" t="s">
        <v>182</v>
      </c>
      <c r="AO7" s="9">
        <f t="shared" ref="AO7:AO38" si="37">IF(B7="",0,1)</f>
        <v>0</v>
      </c>
      <c r="AP7" s="16" t="b">
        <f t="shared" ref="AP7:AP38" si="38">ISNUMBER(B7)</f>
        <v>0</v>
      </c>
      <c r="AQ7" s="16">
        <f t="shared" ref="AQ7:AQ38" si="39">IF(AP7=TRUE,B7,AO7)</f>
        <v>0</v>
      </c>
      <c r="AR7" s="4" t="s">
        <v>303</v>
      </c>
      <c r="AS7" s="122">
        <v>2335</v>
      </c>
      <c r="AT7" s="122">
        <v>2535</v>
      </c>
      <c r="AU7" s="9">
        <f t="shared" si="25"/>
        <v>0</v>
      </c>
      <c r="AV7" s="17"/>
      <c r="AW7" s="99" t="str">
        <f t="shared" si="5"/>
        <v>89 Blue Glitter</v>
      </c>
      <c r="AX7" s="32">
        <f>VLOOKUP(CONCATENATE("LLLB",LEFT(AW7,2)),[1]FINISH!$Q$6:$W$1476,7,FALSE)</f>
        <v>0</v>
      </c>
      <c r="AY7" s="32">
        <f>VLOOKUP(CONCATENATE("LLLF",LEFT(AW7,2)),[1]FINISH!$Q$6:$W$1476,7,FALSE)</f>
        <v>0</v>
      </c>
      <c r="AZ7" s="32">
        <f>VLOOKUP(CONCATENATE("LLLT",LEFT(AW7,2)),[1]FINISH!$Q$6:$W$1476,7,FALSE)</f>
        <v>0</v>
      </c>
      <c r="BA7" s="32">
        <f>VLOOKUP(CONCATENATE("LLLS",LEFT(AW7,2)),[1]FINISH!$Q$6:$W$1476,7,FALSE)</f>
        <v>0</v>
      </c>
      <c r="BC7" s="9">
        <f t="shared" si="26"/>
        <v>0</v>
      </c>
      <c r="BD7" s="147" t="str">
        <f t="shared" si="6"/>
        <v>89 Blue Glitter</v>
      </c>
      <c r="BF7" s="10" t="s">
        <v>40</v>
      </c>
      <c r="BG7" s="9">
        <f>IF(P37="",0,1)</f>
        <v>0</v>
      </c>
      <c r="BH7" s="9">
        <f t="shared" si="32"/>
        <v>0</v>
      </c>
      <c r="BI7" s="9">
        <f t="shared" si="32"/>
        <v>0</v>
      </c>
      <c r="BJ7" s="59"/>
      <c r="BK7" s="59"/>
      <c r="BL7" s="59"/>
      <c r="BM7" s="59"/>
      <c r="BN7" s="9">
        <f>SUM(BG7:BM7)</f>
        <v>0</v>
      </c>
      <c r="BO7" s="36">
        <f>(BH7*DY3)+(BI7*DY4)</f>
        <v>0</v>
      </c>
      <c r="BT7" s="30">
        <f t="shared" si="7"/>
        <v>0</v>
      </c>
      <c r="BU7" s="30">
        <f t="shared" si="27"/>
        <v>0</v>
      </c>
      <c r="BV7" s="30">
        <f t="shared" si="28"/>
        <v>0</v>
      </c>
      <c r="BW7" s="30">
        <f t="shared" si="29"/>
        <v>0</v>
      </c>
      <c r="BX7" s="139">
        <f t="shared" si="8"/>
        <v>0</v>
      </c>
      <c r="BY7">
        <f t="shared" si="9"/>
        <v>0</v>
      </c>
      <c r="BZ7">
        <f t="shared" si="10"/>
        <v>0</v>
      </c>
      <c r="CA7">
        <f t="shared" si="11"/>
        <v>0</v>
      </c>
      <c r="CB7">
        <f t="shared" si="12"/>
        <v>0</v>
      </c>
      <c r="CC7">
        <f t="shared" si="33"/>
        <v>0</v>
      </c>
      <c r="CD7">
        <f t="shared" si="13"/>
        <v>0</v>
      </c>
      <c r="CE7">
        <f t="shared" si="14"/>
        <v>0</v>
      </c>
      <c r="CF7">
        <f t="shared" si="15"/>
        <v>0</v>
      </c>
      <c r="CG7">
        <f t="shared" si="30"/>
        <v>0</v>
      </c>
      <c r="CI7" s="63">
        <f>+BF23</f>
        <v>0</v>
      </c>
      <c r="CJ7" s="74" t="s">
        <v>379</v>
      </c>
      <c r="CL7" s="92">
        <f t="shared" si="34"/>
        <v>0</v>
      </c>
      <c r="CM7" s="93" t="s">
        <v>302</v>
      </c>
      <c r="CO7" s="235"/>
      <c r="CP7" s="242" t="e">
        <f>VLOOKUP(1,BB87:BD102,3,FALSE)</f>
        <v>#N/A</v>
      </c>
      <c r="CR7" s="235"/>
      <c r="CS7" s="230"/>
      <c r="CU7" s="235">
        <f>+BN27</f>
        <v>0</v>
      </c>
      <c r="CV7" s="230" t="s">
        <v>150</v>
      </c>
      <c r="CW7" s="81"/>
      <c r="CX7" s="235">
        <f>+AO57</f>
        <v>0</v>
      </c>
      <c r="CY7" s="230" t="s">
        <v>342</v>
      </c>
      <c r="DA7" s="235">
        <f>+AO6+AO7</f>
        <v>0</v>
      </c>
      <c r="DB7" s="230" t="s">
        <v>753</v>
      </c>
      <c r="DE7">
        <f t="shared" ref="DE7:DE32" si="40">+AO7</f>
        <v>0</v>
      </c>
      <c r="DF7" s="138" t="s">
        <v>303</v>
      </c>
      <c r="DG7" s="110">
        <v>40</v>
      </c>
      <c r="DH7" t="e">
        <f t="shared" si="17"/>
        <v>#N/A</v>
      </c>
      <c r="DI7" t="e">
        <f t="shared" si="18"/>
        <v>#N/A</v>
      </c>
      <c r="DJ7" t="e">
        <f t="shared" si="19"/>
        <v>#N/A</v>
      </c>
      <c r="DK7" t="e">
        <f t="shared" si="20"/>
        <v>#N/A</v>
      </c>
      <c r="DL7" t="e">
        <f t="shared" si="21"/>
        <v>#N/A</v>
      </c>
      <c r="DM7" t="str">
        <f t="shared" si="22"/>
        <v xml:space="preserve"> Cstm  </v>
      </c>
      <c r="DN7" t="e">
        <f t="shared" si="23"/>
        <v>#N/A</v>
      </c>
      <c r="DO7" t="b">
        <f t="shared" si="35"/>
        <v>1</v>
      </c>
      <c r="DP7" t="str">
        <f t="shared" si="36"/>
        <v/>
      </c>
      <c r="DV7" s="135"/>
      <c r="DX7" s="35"/>
      <c r="DY7" s="36"/>
      <c r="DZ7" s="122"/>
      <c r="EK7" s="62" t="s">
        <v>3</v>
      </c>
      <c r="EL7" s="3" t="e">
        <f>VLOOKUP(1,AU3:AW85,3,FALSE)</f>
        <v>#N/A</v>
      </c>
      <c r="EM7" s="3"/>
      <c r="EN7" s="62" t="s">
        <v>11</v>
      </c>
      <c r="EO7" s="3" t="str">
        <f>IF(BB62=1,"There","Not There")</f>
        <v>Not There</v>
      </c>
      <c r="EQ7" t="s">
        <v>365</v>
      </c>
    </row>
    <row r="8" spans="1:147" ht="14.4" customHeight="1" x14ac:dyDescent="0.3">
      <c r="A8" s="464"/>
      <c r="B8" s="143"/>
      <c r="C8" s="307" t="s">
        <v>46</v>
      </c>
      <c r="D8" s="298">
        <f t="shared" si="0"/>
        <v>0</v>
      </c>
      <c r="E8" s="298"/>
      <c r="F8" s="67"/>
      <c r="G8" s="409" t="s">
        <v>14928</v>
      </c>
      <c r="H8" s="201"/>
      <c r="I8" s="103"/>
      <c r="J8" s="164"/>
      <c r="K8" s="164"/>
      <c r="L8" s="164"/>
      <c r="M8" s="103"/>
      <c r="N8" s="103"/>
      <c r="O8" s="309"/>
      <c r="P8" s="312" t="str">
        <f>IF(BF16=1, "P1610D CHROME Ludwig Casting", "P1610D Ludwig Bass Casting")</f>
        <v>P1610D Ludwig Bass Casting</v>
      </c>
      <c r="Q8" s="103"/>
      <c r="R8" s="103"/>
      <c r="S8" s="166"/>
      <c r="T8" s="71"/>
      <c r="U8" s="312" t="s">
        <v>139</v>
      </c>
      <c r="V8" s="35"/>
      <c r="W8" s="35"/>
      <c r="X8" s="35"/>
      <c r="Y8" s="35"/>
      <c r="Z8" s="35"/>
      <c r="AA8" s="35"/>
      <c r="AB8" s="35"/>
      <c r="AC8" s="35"/>
      <c r="AD8" s="35"/>
      <c r="AE8" s="35"/>
      <c r="AF8" s="35"/>
      <c r="AG8" s="35"/>
      <c r="AJ8" t="str">
        <f t="shared" si="1"/>
        <v/>
      </c>
      <c r="AL8" t="s">
        <v>14714</v>
      </c>
      <c r="AM8" s="139">
        <f t="shared" si="24"/>
        <v>0</v>
      </c>
      <c r="AN8" s="2" t="s">
        <v>182</v>
      </c>
      <c r="AO8" s="9">
        <f t="shared" si="37"/>
        <v>0</v>
      </c>
      <c r="AP8" s="16" t="b">
        <f t="shared" si="38"/>
        <v>0</v>
      </c>
      <c r="AQ8" s="16">
        <f t="shared" si="39"/>
        <v>0</v>
      </c>
      <c r="AR8" s="4" t="s">
        <v>304</v>
      </c>
      <c r="AS8" s="122">
        <v>2335</v>
      </c>
      <c r="AT8" s="122">
        <v>2535</v>
      </c>
      <c r="AU8" s="9">
        <f t="shared" si="25"/>
        <v>0</v>
      </c>
      <c r="AV8" s="17"/>
      <c r="AW8" s="99" t="str">
        <f t="shared" si="5"/>
        <v>2P Blue/Olive Oyster Pearl</v>
      </c>
      <c r="AX8" s="32">
        <f>VLOOKUP(CONCATENATE("LLLB",LEFT(AW8,2)),[1]FINISH!$Q$6:$W$1476,7,FALSE)</f>
        <v>0</v>
      </c>
      <c r="AY8" s="32">
        <f>VLOOKUP(CONCATENATE("LLLF",LEFT(AW8,2)),[1]FINISH!$Q$6:$W$1476,7,FALSE)</f>
        <v>0</v>
      </c>
      <c r="AZ8" s="32">
        <f>VLOOKUP(CONCATENATE("LLLT",LEFT(AW8,2)),[1]FINISH!$Q$6:$W$1476,7,FALSE)</f>
        <v>0</v>
      </c>
      <c r="BA8" s="32">
        <f>VLOOKUP(CONCATENATE("LLLS",LEFT(AW8,2)),[1]FINISH!$Q$6:$W$1476,7,FALSE)</f>
        <v>0</v>
      </c>
      <c r="BC8" s="9">
        <f t="shared" si="26"/>
        <v>0</v>
      </c>
      <c r="BD8" s="147" t="str">
        <f t="shared" si="6"/>
        <v>2P Blue/Olive Oyster Pearl</v>
      </c>
      <c r="BG8" t="s">
        <v>355</v>
      </c>
      <c r="BH8" t="s">
        <v>356</v>
      </c>
      <c r="BI8" t="s">
        <v>357</v>
      </c>
      <c r="BJ8" t="s">
        <v>904</v>
      </c>
      <c r="BK8" t="s">
        <v>358</v>
      </c>
      <c r="BL8" t="s">
        <v>359</v>
      </c>
      <c r="BM8" t="s">
        <v>360</v>
      </c>
      <c r="BT8" s="30">
        <f t="shared" si="7"/>
        <v>0</v>
      </c>
      <c r="BU8" s="30">
        <f t="shared" si="27"/>
        <v>0</v>
      </c>
      <c r="BV8" s="30">
        <f t="shared" si="28"/>
        <v>0</v>
      </c>
      <c r="BW8" s="30">
        <f t="shared" si="29"/>
        <v>0</v>
      </c>
      <c r="BX8" s="139">
        <f t="shared" si="8"/>
        <v>0</v>
      </c>
      <c r="BY8">
        <f t="shared" si="9"/>
        <v>0</v>
      </c>
      <c r="BZ8">
        <f t="shared" si="10"/>
        <v>0</v>
      </c>
      <c r="CA8">
        <f t="shared" si="11"/>
        <v>0</v>
      </c>
      <c r="CB8">
        <f t="shared" si="12"/>
        <v>0</v>
      </c>
      <c r="CC8">
        <f t="shared" si="33"/>
        <v>0</v>
      </c>
      <c r="CD8">
        <f t="shared" si="13"/>
        <v>0</v>
      </c>
      <c r="CE8">
        <f t="shared" si="14"/>
        <v>0</v>
      </c>
      <c r="CF8">
        <f t="shared" si="15"/>
        <v>0</v>
      </c>
      <c r="CG8">
        <f t="shared" si="30"/>
        <v>0</v>
      </c>
      <c r="CI8" s="63"/>
      <c r="CJ8" s="74" t="s">
        <v>133</v>
      </c>
      <c r="CL8" s="92">
        <f>+AO6+AO7</f>
        <v>0</v>
      </c>
      <c r="CM8" s="93" t="s">
        <v>753</v>
      </c>
      <c r="CO8" s="235"/>
      <c r="CP8" s="233" t="str">
        <f>IFERROR(LEFT(CP7,FIND(" ",CP7,1)-1),"")</f>
        <v/>
      </c>
      <c r="CR8" s="235">
        <f>+AO58</f>
        <v>0</v>
      </c>
      <c r="CS8" s="230" t="s">
        <v>343</v>
      </c>
      <c r="CU8" s="235">
        <f>SUM(CU5:CU7)</f>
        <v>0</v>
      </c>
      <c r="CV8" s="234" t="s">
        <v>426</v>
      </c>
      <c r="CW8" s="81"/>
      <c r="CX8" s="235">
        <f>+AO58</f>
        <v>0</v>
      </c>
      <c r="CY8" s="230" t="s">
        <v>343</v>
      </c>
      <c r="DA8" s="235">
        <f>+AO8</f>
        <v>0</v>
      </c>
      <c r="DB8" s="230" t="s">
        <v>304</v>
      </c>
      <c r="DE8">
        <f t="shared" si="40"/>
        <v>0</v>
      </c>
      <c r="DF8" s="138" t="s">
        <v>304</v>
      </c>
      <c r="DG8" s="110">
        <v>60</v>
      </c>
      <c r="DH8" t="e">
        <f t="shared" si="17"/>
        <v>#N/A</v>
      </c>
      <c r="DI8" t="e">
        <f t="shared" si="18"/>
        <v>#N/A</v>
      </c>
      <c r="DJ8" t="e">
        <f t="shared" si="19"/>
        <v>#N/A</v>
      </c>
      <c r="DK8" t="e">
        <f t="shared" si="20"/>
        <v>#N/A</v>
      </c>
      <c r="DL8" t="e">
        <f t="shared" si="21"/>
        <v>#N/A</v>
      </c>
      <c r="DM8" t="str">
        <f t="shared" si="22"/>
        <v xml:space="preserve"> Cstm  </v>
      </c>
      <c r="DN8" t="e">
        <f t="shared" si="23"/>
        <v>#N/A</v>
      </c>
      <c r="DO8" t="b">
        <f t="shared" si="35"/>
        <v>1</v>
      </c>
      <c r="DP8" t="str">
        <f t="shared" si="36"/>
        <v/>
      </c>
      <c r="DV8" s="135"/>
      <c r="DX8" s="35" t="s">
        <v>601</v>
      </c>
      <c r="DY8" s="106">
        <v>50</v>
      </c>
      <c r="DZ8" s="122"/>
      <c r="EK8" s="62" t="s">
        <v>4</v>
      </c>
      <c r="EL8" s="3" t="e">
        <f>VLOOKUP(1,BB87:BD102,3,FALSE)</f>
        <v>#N/A</v>
      </c>
      <c r="EM8" s="3"/>
      <c r="EN8" s="62" t="s">
        <v>12</v>
      </c>
      <c r="EO8" s="3" t="str">
        <f>IF(BB63=1,"There","Not There")</f>
        <v>Not There</v>
      </c>
      <c r="EQ8" t="s">
        <v>365</v>
      </c>
    </row>
    <row r="9" spans="1:147" ht="14.4" customHeight="1" x14ac:dyDescent="0.3">
      <c r="A9" s="464"/>
      <c r="B9" s="143"/>
      <c r="C9" s="307" t="s">
        <v>47</v>
      </c>
      <c r="D9" s="298">
        <f t="shared" si="0"/>
        <v>0</v>
      </c>
      <c r="E9" s="298"/>
      <c r="F9" s="67"/>
      <c r="G9" s="409" t="s">
        <v>836</v>
      </c>
      <c r="H9" s="201"/>
      <c r="I9" s="103"/>
      <c r="J9" s="266" t="s">
        <v>14769</v>
      </c>
      <c r="K9" s="164"/>
      <c r="L9" s="164"/>
      <c r="M9" s="164"/>
      <c r="N9" s="164"/>
      <c r="O9" s="309"/>
      <c r="P9" s="312" t="str">
        <f>IF(BF16=1,"LR2981MT CHROME Rocker Single", "LR2981MT Rocker Single Tom Holder")</f>
        <v>LR2981MT Rocker Single Tom Holder</v>
      </c>
      <c r="Q9" s="103"/>
      <c r="R9" s="103"/>
      <c r="S9" s="166"/>
      <c r="T9" s="71"/>
      <c r="U9" s="312" t="s">
        <v>140</v>
      </c>
      <c r="V9" s="35"/>
      <c r="W9" s="35"/>
      <c r="X9" s="35"/>
      <c r="Y9" s="35"/>
      <c r="Z9" s="35"/>
      <c r="AA9" s="35"/>
      <c r="AB9" s="35"/>
      <c r="AC9" s="35"/>
      <c r="AD9" s="35"/>
      <c r="AE9" s="35"/>
      <c r="AF9" s="35"/>
      <c r="AG9" s="35"/>
      <c r="AJ9" t="str">
        <f t="shared" si="1"/>
        <v/>
      </c>
      <c r="AL9" t="s">
        <v>14715</v>
      </c>
      <c r="AM9" s="139">
        <f t="shared" si="24"/>
        <v>0</v>
      </c>
      <c r="AN9" s="2" t="s">
        <v>182</v>
      </c>
      <c r="AO9" s="9">
        <f t="shared" si="37"/>
        <v>0</v>
      </c>
      <c r="AP9" s="16" t="b">
        <f t="shared" si="38"/>
        <v>0</v>
      </c>
      <c r="AQ9" s="16">
        <f t="shared" si="39"/>
        <v>0</v>
      </c>
      <c r="AR9" s="4" t="s">
        <v>305</v>
      </c>
      <c r="AS9" s="122">
        <v>2335</v>
      </c>
      <c r="AT9" s="122">
        <v>2535</v>
      </c>
      <c r="AU9" s="9">
        <f t="shared" si="25"/>
        <v>0</v>
      </c>
      <c r="AV9" s="17"/>
      <c r="AW9" s="99" t="str">
        <f t="shared" si="5"/>
        <v>32  Blue Sparkle</v>
      </c>
      <c r="AX9" s="32">
        <f>VLOOKUP(CONCATENATE("LLLB",LEFT(AW9,2)),[1]FINISH!$Q$6:$W$1476,7,FALSE)</f>
        <v>0</v>
      </c>
      <c r="AY9" s="32">
        <f>VLOOKUP(CONCATENATE("LLLF",LEFT(AW9,2)),[1]FINISH!$Q$6:$W$1476,7,FALSE)</f>
        <v>0</v>
      </c>
      <c r="AZ9" s="32">
        <f>VLOOKUP(CONCATENATE("LLLT",LEFT(AW9,2)),[1]FINISH!$Q$6:$W$1476,7,FALSE)</f>
        <v>0</v>
      </c>
      <c r="BA9" s="32">
        <f>VLOOKUP(CONCATENATE("LLLS",LEFT(AW9,2)),[1]FINISH!$Q$6:$W$1476,7,FALSE)</f>
        <v>0</v>
      </c>
      <c r="BC9" s="9">
        <f t="shared" si="26"/>
        <v>0</v>
      </c>
      <c r="BD9" s="147" t="str">
        <f t="shared" si="6"/>
        <v>32  Blue Sparkle</v>
      </c>
      <c r="BF9" s="14" t="s">
        <v>151</v>
      </c>
      <c r="BJ9" s="56" t="s">
        <v>363</v>
      </c>
      <c r="BT9" s="30">
        <f t="shared" si="7"/>
        <v>0</v>
      </c>
      <c r="BU9" s="30">
        <f t="shared" si="27"/>
        <v>0</v>
      </c>
      <c r="BV9" s="30">
        <f t="shared" si="28"/>
        <v>0</v>
      </c>
      <c r="BW9" s="30">
        <f t="shared" si="29"/>
        <v>0</v>
      </c>
      <c r="BX9" s="139">
        <f t="shared" si="8"/>
        <v>0</v>
      </c>
      <c r="BY9">
        <f t="shared" si="9"/>
        <v>0</v>
      </c>
      <c r="BZ9">
        <f t="shared" si="10"/>
        <v>0</v>
      </c>
      <c r="CA9">
        <f t="shared" si="11"/>
        <v>0</v>
      </c>
      <c r="CB9">
        <f t="shared" si="12"/>
        <v>0</v>
      </c>
      <c r="CC9">
        <f t="shared" si="33"/>
        <v>0</v>
      </c>
      <c r="CD9">
        <f t="shared" ref="CD9:CD32" si="41">IF($BF$16=1,$DY$10,0)</f>
        <v>0</v>
      </c>
      <c r="CE9">
        <f t="shared" si="14"/>
        <v>0</v>
      </c>
      <c r="CF9">
        <f t="shared" si="15"/>
        <v>0</v>
      </c>
      <c r="CG9">
        <f t="shared" si="30"/>
        <v>0</v>
      </c>
      <c r="CI9" s="63">
        <f>SUM(CI6:CI8)</f>
        <v>0</v>
      </c>
      <c r="CJ9" s="74" t="s">
        <v>375</v>
      </c>
      <c r="CL9" s="92">
        <f>+AO8</f>
        <v>0</v>
      </c>
      <c r="CM9" s="93" t="s">
        <v>304</v>
      </c>
      <c r="CO9" s="235"/>
      <c r="CP9" s="242"/>
      <c r="CR9" s="235">
        <f>+AO60</f>
        <v>0</v>
      </c>
      <c r="CS9" s="230" t="s">
        <v>345</v>
      </c>
      <c r="CU9" s="235"/>
      <c r="CV9" s="234"/>
      <c r="CW9" s="81"/>
      <c r="CX9" s="235">
        <f>+AO59</f>
        <v>0</v>
      </c>
      <c r="CY9" s="230" t="s">
        <v>344</v>
      </c>
      <c r="DA9" s="235">
        <f>+AO9</f>
        <v>0</v>
      </c>
      <c r="DB9" s="230" t="s">
        <v>305</v>
      </c>
      <c r="DE9">
        <f t="shared" si="40"/>
        <v>0</v>
      </c>
      <c r="DF9" s="138" t="s">
        <v>305</v>
      </c>
      <c r="DG9" s="110">
        <v>80</v>
      </c>
      <c r="DH9" t="e">
        <f t="shared" si="17"/>
        <v>#N/A</v>
      </c>
      <c r="DI9" t="e">
        <f t="shared" ref="DI9:DI65" si="42">VLOOKUP(1,DE9:DH9,4,FALSE)</f>
        <v>#N/A</v>
      </c>
      <c r="DJ9" t="e">
        <f t="shared" si="19"/>
        <v>#N/A</v>
      </c>
      <c r="DK9" t="e">
        <f t="shared" si="20"/>
        <v>#N/A</v>
      </c>
      <c r="DL9" t="e">
        <f t="shared" si="21"/>
        <v>#N/A</v>
      </c>
      <c r="DM9" t="str">
        <f t="shared" si="22"/>
        <v xml:space="preserve"> Cstm  </v>
      </c>
      <c r="DN9" t="e">
        <f t="shared" si="23"/>
        <v>#N/A</v>
      </c>
      <c r="DO9" t="b">
        <f t="shared" si="35"/>
        <v>1</v>
      </c>
      <c r="DP9" t="str">
        <f t="shared" si="36"/>
        <v/>
      </c>
      <c r="DV9" s="135"/>
      <c r="DX9" s="35" t="s">
        <v>362</v>
      </c>
      <c r="DY9" s="106">
        <v>20</v>
      </c>
      <c r="DZ9" s="122"/>
      <c r="EK9" s="62" t="s">
        <v>361</v>
      </c>
      <c r="EL9" s="3" t="str">
        <f>IFERROR(VLOOKUP(1,BC3:BD40,2,FALSE),"")</f>
        <v/>
      </c>
      <c r="EM9" s="3"/>
      <c r="EN9" s="62" t="s">
        <v>13</v>
      </c>
      <c r="EO9" s="3" t="str">
        <f>IF(BB64=1,"There","Not There")</f>
        <v>Not There</v>
      </c>
      <c r="EQ9" t="s">
        <v>365</v>
      </c>
    </row>
    <row r="10" spans="1:147" ht="14.4" customHeight="1" x14ac:dyDescent="0.3">
      <c r="A10" s="464"/>
      <c r="B10" s="143"/>
      <c r="C10" s="314" t="s">
        <v>711</v>
      </c>
      <c r="D10" s="298">
        <f t="shared" si="0"/>
        <v>0</v>
      </c>
      <c r="E10" s="298"/>
      <c r="F10" s="67"/>
      <c r="G10" s="409" t="s">
        <v>837</v>
      </c>
      <c r="H10" s="201"/>
      <c r="I10" s="103"/>
      <c r="J10" s="447" t="s">
        <v>15684</v>
      </c>
      <c r="K10" s="445"/>
      <c r="L10" s="445"/>
      <c r="M10" s="445"/>
      <c r="N10" s="103"/>
      <c r="O10" s="309"/>
      <c r="P10" s="312" t="str">
        <f>IF(BF16=1, "LR2980MT CHROME Rocker Double",  "LR2980MT Rocker Double Tom Holder")</f>
        <v>LR2980MT Rocker Double Tom Holder</v>
      </c>
      <c r="Q10" s="103"/>
      <c r="R10" s="103"/>
      <c r="S10" s="35"/>
      <c r="T10" s="134"/>
      <c r="U10" s="312" t="s">
        <v>621</v>
      </c>
      <c r="V10" s="35"/>
      <c r="W10" s="35"/>
      <c r="X10" s="35"/>
      <c r="Y10" s="35"/>
      <c r="Z10" s="35"/>
      <c r="AA10" s="35"/>
      <c r="AB10" s="35"/>
      <c r="AC10" s="35"/>
      <c r="AD10" s="35"/>
      <c r="AE10" s="35"/>
      <c r="AF10" s="35"/>
      <c r="AG10" s="35"/>
      <c r="AJ10" s="57" t="str">
        <f t="shared" ref="AJ10" si="43">IF(AQ10&gt;0,CONCATENATE("qty ",AQ10,") ",AR10,"   "),"")</f>
        <v/>
      </c>
      <c r="AK10" s="57"/>
      <c r="AL10" t="s">
        <v>14716</v>
      </c>
      <c r="AM10" s="139">
        <f t="shared" si="24"/>
        <v>0</v>
      </c>
      <c r="AN10" s="106" t="s">
        <v>182</v>
      </c>
      <c r="AO10" s="195">
        <f t="shared" si="37"/>
        <v>0</v>
      </c>
      <c r="AP10" s="196" t="b">
        <f t="shared" si="38"/>
        <v>0</v>
      </c>
      <c r="AQ10" s="196">
        <f t="shared" si="39"/>
        <v>0</v>
      </c>
      <c r="AR10" s="107" t="s">
        <v>717</v>
      </c>
      <c r="AS10" s="122">
        <v>2345</v>
      </c>
      <c r="AT10" s="122">
        <v>2545</v>
      </c>
      <c r="AU10" s="9">
        <f t="shared" si="25"/>
        <v>0</v>
      </c>
      <c r="AV10" s="17"/>
      <c r="AW10" s="99" t="str">
        <f t="shared" si="5"/>
        <v>80  Blue Strata</v>
      </c>
      <c r="AX10" s="32">
        <f>VLOOKUP(CONCATENATE("LLLB",LEFT(AW10,2)),[1]FINISH!$Q$6:$W$1476,7,FALSE)</f>
        <v>0</v>
      </c>
      <c r="AY10" s="32">
        <f>VLOOKUP(CONCATENATE("LLLF",LEFT(AW10,2)),[1]FINISH!$Q$6:$W$1476,7,FALSE)</f>
        <v>0</v>
      </c>
      <c r="AZ10" s="32">
        <f>VLOOKUP(CONCATENATE("LLLT",LEFT(AW10,2)),[1]FINISH!$Q$6:$W$1476,7,FALSE)</f>
        <v>0</v>
      </c>
      <c r="BA10" s="32">
        <f>VLOOKUP(CONCATENATE("LLLS",LEFT(AW10,2)),[1]FINISH!$Q$6:$W$1476,7,FALSE)</f>
        <v>0</v>
      </c>
      <c r="BC10" s="9">
        <f t="shared" si="26"/>
        <v>0</v>
      </c>
      <c r="BD10" s="147" t="str">
        <f t="shared" si="6"/>
        <v>80  Blue Strata</v>
      </c>
      <c r="BF10" s="15">
        <f>IF(R18="",0,1)</f>
        <v>0</v>
      </c>
      <c r="BG10" s="36">
        <f>+BF10*0</f>
        <v>0</v>
      </c>
      <c r="BH10" t="s">
        <v>152</v>
      </c>
      <c r="BJ10" s="52">
        <f>IF(O18="",0,1)</f>
        <v>0</v>
      </c>
      <c r="BK10" s="36">
        <f>+BJ10*DY9</f>
        <v>0</v>
      </c>
      <c r="BL10" s="49" t="s">
        <v>362</v>
      </c>
      <c r="BN10" s="4" t="s">
        <v>175</v>
      </c>
      <c r="BO10" s="32" t="s">
        <v>197</v>
      </c>
      <c r="BP10" s="14" t="s">
        <v>142</v>
      </c>
      <c r="BT10" s="30">
        <f t="shared" si="7"/>
        <v>0</v>
      </c>
      <c r="BU10" s="30">
        <f t="shared" si="27"/>
        <v>0</v>
      </c>
      <c r="BV10" s="30">
        <f t="shared" si="28"/>
        <v>0</v>
      </c>
      <c r="BW10" s="30">
        <f t="shared" si="29"/>
        <v>0</v>
      </c>
      <c r="BX10" s="139">
        <f t="shared" si="8"/>
        <v>0</v>
      </c>
      <c r="BY10" s="57">
        <f t="shared" si="9"/>
        <v>0</v>
      </c>
      <c r="BZ10" s="57">
        <f t="shared" si="10"/>
        <v>0</v>
      </c>
      <c r="CA10" s="57">
        <f t="shared" si="11"/>
        <v>0</v>
      </c>
      <c r="CB10" s="57">
        <f t="shared" si="12"/>
        <v>0</v>
      </c>
      <c r="CC10">
        <f t="shared" si="33"/>
        <v>0</v>
      </c>
      <c r="CD10" s="57">
        <f t="shared" si="41"/>
        <v>0</v>
      </c>
      <c r="CE10">
        <f t="shared" si="14"/>
        <v>0</v>
      </c>
      <c r="CF10">
        <f t="shared" si="15"/>
        <v>0</v>
      </c>
      <c r="CG10">
        <f t="shared" si="30"/>
        <v>0</v>
      </c>
      <c r="CI10" s="63"/>
      <c r="CJ10" s="74"/>
      <c r="CL10" s="92">
        <f>+AO9</f>
        <v>0</v>
      </c>
      <c r="CM10" s="93" t="s">
        <v>305</v>
      </c>
      <c r="CO10" s="257">
        <f>IF(AND(CP5&lt;&gt;"",CP8&lt;&gt;"",ISERROR(VLOOKUP(CONCATENATE(CP5,".",CP8),CO96:CP1292,2,FALSE))=TRUE),1,0)</f>
        <v>0</v>
      </c>
      <c r="CP10" s="242" t="s">
        <v>2059</v>
      </c>
      <c r="CR10" s="235">
        <f>+AO61</f>
        <v>0</v>
      </c>
      <c r="CS10" s="230" t="s">
        <v>346</v>
      </c>
      <c r="CU10" s="235">
        <f>+AO33</f>
        <v>0</v>
      </c>
      <c r="CV10" s="230" t="s">
        <v>801</v>
      </c>
      <c r="CW10" s="81"/>
      <c r="CX10" s="235">
        <f>SUM(CX7:CX9)</f>
        <v>0</v>
      </c>
      <c r="CY10" s="230" t="s">
        <v>431</v>
      </c>
      <c r="DA10" s="235">
        <f>SUM(DA4:DA9)</f>
        <v>0</v>
      </c>
      <c r="DB10" s="230" t="s">
        <v>411</v>
      </c>
      <c r="DE10" s="57">
        <f t="shared" si="40"/>
        <v>0</v>
      </c>
      <c r="DF10" s="107" t="s">
        <v>717</v>
      </c>
      <c r="DG10" s="197" t="s">
        <v>741</v>
      </c>
      <c r="DH10" t="e">
        <f t="shared" si="17"/>
        <v>#N/A</v>
      </c>
      <c r="DI10" s="57" t="e">
        <f t="shared" ref="DI10" si="44">VLOOKUP(1,DE10:DH10,4,FALSE)</f>
        <v>#N/A</v>
      </c>
      <c r="DJ10" s="57" t="e">
        <f t="shared" si="19"/>
        <v>#N/A</v>
      </c>
      <c r="DK10" t="e">
        <f t="shared" si="20"/>
        <v>#N/A</v>
      </c>
      <c r="DL10" s="57" t="e">
        <f t="shared" si="21"/>
        <v>#N/A</v>
      </c>
      <c r="DM10" t="str">
        <f t="shared" si="22"/>
        <v xml:space="preserve"> Cstm  </v>
      </c>
      <c r="DN10" s="57" t="e">
        <f t="shared" ref="DN10" si="45">CONCATENATE(DI10,DJ10,DK10,DL10,DM10)</f>
        <v>#N/A</v>
      </c>
      <c r="DO10" s="57" t="b">
        <f t="shared" ref="DO10" si="46">ISERROR(DN10)</f>
        <v>1</v>
      </c>
      <c r="DP10" s="57" t="str">
        <f t="shared" si="36"/>
        <v/>
      </c>
      <c r="DV10" s="135"/>
      <c r="DX10" s="35" t="s">
        <v>604</v>
      </c>
      <c r="DY10" s="106">
        <v>60</v>
      </c>
      <c r="DZ10" s="122"/>
      <c r="EK10" s="62" t="s">
        <v>6</v>
      </c>
      <c r="EL10" s="3" t="e">
        <f>HLOOKUP(1,BG5:BI8,4,FALSE)</f>
        <v>#N/A</v>
      </c>
      <c r="EM10" s="3"/>
      <c r="EN10" s="62" t="s">
        <v>14</v>
      </c>
      <c r="EO10" s="3" t="str">
        <f>IF(BB65=1,"There","Not There")</f>
        <v>Not There</v>
      </c>
      <c r="EQ10" t="s">
        <v>365</v>
      </c>
    </row>
    <row r="11" spans="1:147" ht="14.4" customHeight="1" thickBot="1" x14ac:dyDescent="0.35">
      <c r="A11" s="464"/>
      <c r="B11" s="143"/>
      <c r="C11" s="314" t="s">
        <v>48</v>
      </c>
      <c r="D11" s="298">
        <f t="shared" si="0"/>
        <v>0</v>
      </c>
      <c r="E11" s="298"/>
      <c r="F11" s="67"/>
      <c r="G11" s="409" t="s">
        <v>838</v>
      </c>
      <c r="H11" s="201"/>
      <c r="I11" s="103"/>
      <c r="J11" s="183"/>
      <c r="K11" s="220" t="s">
        <v>403</v>
      </c>
      <c r="L11" s="166"/>
      <c r="M11" s="164"/>
      <c r="N11" s="103"/>
      <c r="O11" s="309"/>
      <c r="P11" s="312" t="str">
        <f>IF(BF16=1, "LAC2983MT CHROME Atlas Arch",  "LAC2983MT Atlas Arch Single")</f>
        <v>LAC2983MT Atlas Arch Single</v>
      </c>
      <c r="Q11" s="103"/>
      <c r="R11" s="103"/>
      <c r="S11" s="35"/>
      <c r="T11" s="134"/>
      <c r="U11" s="312" t="s">
        <v>894</v>
      </c>
      <c r="V11" s="35"/>
      <c r="W11" s="35"/>
      <c r="X11" s="35"/>
      <c r="Y11" s="35"/>
      <c r="Z11" s="35"/>
      <c r="AA11" s="35"/>
      <c r="AB11" s="35"/>
      <c r="AC11" s="35"/>
      <c r="AD11" s="35"/>
      <c r="AE11" s="35"/>
      <c r="AF11" s="35"/>
      <c r="AG11" s="35"/>
      <c r="AJ11" t="str">
        <f t="shared" si="1"/>
        <v/>
      </c>
      <c r="AL11" t="s">
        <v>14717</v>
      </c>
      <c r="AM11" s="139">
        <f t="shared" si="24"/>
        <v>0</v>
      </c>
      <c r="AN11" s="2" t="s">
        <v>182</v>
      </c>
      <c r="AO11" s="9">
        <f t="shared" si="37"/>
        <v>0</v>
      </c>
      <c r="AP11" s="16" t="b">
        <f t="shared" si="38"/>
        <v>0</v>
      </c>
      <c r="AQ11" s="16">
        <f t="shared" si="39"/>
        <v>0</v>
      </c>
      <c r="AR11" s="4" t="s">
        <v>306</v>
      </c>
      <c r="AS11" s="122">
        <v>2345</v>
      </c>
      <c r="AT11" s="122">
        <v>2545</v>
      </c>
      <c r="AU11" s="9">
        <f t="shared" si="25"/>
        <v>0</v>
      </c>
      <c r="AV11" s="17"/>
      <c r="AW11" s="99" t="str">
        <f t="shared" si="5"/>
        <v>46  Brushed Gold</v>
      </c>
      <c r="AX11" s="32">
        <f>VLOOKUP(CONCATENATE("LLLB",LEFT(AW11,2)),[1]FINISH!$Q$6:$W$1476,7,FALSE)</f>
        <v>0</v>
      </c>
      <c r="AY11" s="32">
        <f>VLOOKUP(CONCATENATE("LLLF",LEFT(AW11,2)),[1]FINISH!$Q$6:$W$1476,7,FALSE)</f>
        <v>0</v>
      </c>
      <c r="AZ11" s="32">
        <f>VLOOKUP(CONCATENATE("LLLT",LEFT(AW11,2)),[1]FINISH!$Q$6:$W$1476,7,FALSE)</f>
        <v>0</v>
      </c>
      <c r="BA11" s="32">
        <f>VLOOKUP(CONCATENATE("LLLS",LEFT(AW11,2)),[1]FINISH!$Q$6:$W$1476,7,FALSE)</f>
        <v>0</v>
      </c>
      <c r="BC11" s="9">
        <f t="shared" si="26"/>
        <v>0</v>
      </c>
      <c r="BD11" s="147" t="str">
        <f t="shared" si="6"/>
        <v>46  Brushed Gold</v>
      </c>
      <c r="BF11" s="15">
        <f>IF(R19="",0,1)</f>
        <v>0</v>
      </c>
      <c r="BG11" s="36">
        <f>+BF11*DY8</f>
        <v>0</v>
      </c>
      <c r="BH11" t="s">
        <v>153</v>
      </c>
      <c r="BJ11" s="52">
        <f>IF(O19="",0,1)</f>
        <v>0</v>
      </c>
      <c r="BL11" s="49" t="s">
        <v>364</v>
      </c>
      <c r="BN11" s="9">
        <f t="shared" ref="BN11:BN17" si="47">IF(T5="",0,1)</f>
        <v>0</v>
      </c>
      <c r="BO11" s="40">
        <f>+BN11*0</f>
        <v>0</v>
      </c>
      <c r="BP11" s="3" t="s">
        <v>136</v>
      </c>
      <c r="BT11" s="30">
        <f t="shared" si="7"/>
        <v>0</v>
      </c>
      <c r="BU11" s="30">
        <f t="shared" si="27"/>
        <v>0</v>
      </c>
      <c r="BV11" s="30">
        <f t="shared" si="28"/>
        <v>0</v>
      </c>
      <c r="BW11" s="30">
        <f t="shared" si="29"/>
        <v>0</v>
      </c>
      <c r="BX11" s="139">
        <f t="shared" si="8"/>
        <v>0</v>
      </c>
      <c r="BY11">
        <f t="shared" si="9"/>
        <v>0</v>
      </c>
      <c r="BZ11">
        <f t="shared" si="10"/>
        <v>0</v>
      </c>
      <c r="CA11">
        <f t="shared" si="11"/>
        <v>0</v>
      </c>
      <c r="CB11">
        <f t="shared" si="12"/>
        <v>0</v>
      </c>
      <c r="CC11">
        <f t="shared" si="33"/>
        <v>0</v>
      </c>
      <c r="CD11">
        <f t="shared" si="41"/>
        <v>0</v>
      </c>
      <c r="CE11">
        <f t="shared" si="14"/>
        <v>0</v>
      </c>
      <c r="CF11">
        <f t="shared" si="15"/>
        <v>0</v>
      </c>
      <c r="CG11">
        <f t="shared" si="30"/>
        <v>0</v>
      </c>
      <c r="CI11" s="73" t="s">
        <v>376</v>
      </c>
      <c r="CJ11" s="75"/>
      <c r="CL11" s="92">
        <f>+AO23</f>
        <v>0</v>
      </c>
      <c r="CM11" s="93" t="s">
        <v>316</v>
      </c>
      <c r="CO11" s="80"/>
      <c r="CP11" s="96"/>
      <c r="CR11" s="235">
        <f>+AO64</f>
        <v>0</v>
      </c>
      <c r="CS11" s="230" t="s">
        <v>349</v>
      </c>
      <c r="CU11" s="235">
        <f>+AO50</f>
        <v>0</v>
      </c>
      <c r="CV11" s="230" t="s">
        <v>341</v>
      </c>
      <c r="CW11" s="81"/>
      <c r="CX11" s="235"/>
      <c r="CY11" s="230"/>
      <c r="DA11" s="235"/>
      <c r="DB11" s="234"/>
      <c r="DE11">
        <f t="shared" si="40"/>
        <v>0</v>
      </c>
      <c r="DF11" s="138" t="s">
        <v>306</v>
      </c>
      <c r="DG11" s="110">
        <v>42</v>
      </c>
      <c r="DH11" t="e">
        <f t="shared" si="17"/>
        <v>#N/A</v>
      </c>
      <c r="DI11" t="e">
        <f t="shared" si="42"/>
        <v>#N/A</v>
      </c>
      <c r="DJ11" t="e">
        <f t="shared" si="19"/>
        <v>#N/A</v>
      </c>
      <c r="DK11" t="e">
        <f t="shared" si="20"/>
        <v>#N/A</v>
      </c>
      <c r="DL11" t="e">
        <f t="shared" si="21"/>
        <v>#N/A</v>
      </c>
      <c r="DM11" t="str">
        <f t="shared" si="22"/>
        <v xml:space="preserve"> Cstm  </v>
      </c>
      <c r="DN11" t="e">
        <f t="shared" si="23"/>
        <v>#N/A</v>
      </c>
      <c r="DO11" t="b">
        <f t="shared" si="35"/>
        <v>1</v>
      </c>
      <c r="DP11" t="str">
        <f t="shared" si="36"/>
        <v/>
      </c>
      <c r="DV11" s="135"/>
      <c r="DX11" s="35" t="s">
        <v>605</v>
      </c>
      <c r="DY11" s="106">
        <v>60</v>
      </c>
      <c r="DZ11" s="122"/>
      <c r="EK11" s="62" t="s">
        <v>122</v>
      </c>
      <c r="EL11" s="3" t="e">
        <f>VLOOKUP(1,BF15:BH16,3,FALSE)</f>
        <v>#N/A</v>
      </c>
      <c r="EM11" s="3"/>
      <c r="EN11" s="62" t="s">
        <v>353</v>
      </c>
      <c r="EO11" s="3" t="e">
        <f>VLOOKUP(1,BJ10:BL12,3,FALSE)</f>
        <v>#N/A</v>
      </c>
      <c r="EQ11" t="s">
        <v>365</v>
      </c>
    </row>
    <row r="12" spans="1:147" ht="14.4" customHeight="1" x14ac:dyDescent="0.3">
      <c r="A12" s="464"/>
      <c r="B12" s="143"/>
      <c r="C12" s="307" t="s">
        <v>49</v>
      </c>
      <c r="D12" s="298">
        <f t="shared" si="0"/>
        <v>0</v>
      </c>
      <c r="E12" s="298"/>
      <c r="F12" s="69"/>
      <c r="G12" s="409" t="s">
        <v>839</v>
      </c>
      <c r="H12" s="201"/>
      <c r="I12" s="103"/>
      <c r="J12" s="300" t="s">
        <v>107</v>
      </c>
      <c r="K12" s="103"/>
      <c r="L12" s="166"/>
      <c r="M12" s="164"/>
      <c r="N12" s="103"/>
      <c r="O12" s="309"/>
      <c r="P12" s="218" t="str">
        <f>IF(BF16=1,  "PM0062MT CHROME Atlas Bracket", "PM0062MT Atlas Bass Casting")</f>
        <v>PM0062MT Atlas Bass Casting</v>
      </c>
      <c r="Q12" s="164"/>
      <c r="R12" s="164"/>
      <c r="S12" s="35"/>
      <c r="T12" s="35"/>
      <c r="U12" s="35"/>
      <c r="V12" s="35"/>
      <c r="W12" s="35"/>
      <c r="X12" s="35"/>
      <c r="Y12" s="35"/>
      <c r="Z12" s="35"/>
      <c r="AA12" s="35"/>
      <c r="AB12" s="35"/>
      <c r="AC12" s="35"/>
      <c r="AD12" s="35"/>
      <c r="AE12" s="35"/>
      <c r="AF12" s="35"/>
      <c r="AG12" s="35"/>
      <c r="AJ12" t="str">
        <f t="shared" si="1"/>
        <v/>
      </c>
      <c r="AL12" t="s">
        <v>14718</v>
      </c>
      <c r="AM12" s="139">
        <f t="shared" si="24"/>
        <v>0</v>
      </c>
      <c r="AN12" s="2" t="s">
        <v>182</v>
      </c>
      <c r="AO12" s="9">
        <f t="shared" si="37"/>
        <v>0</v>
      </c>
      <c r="AP12" s="16" t="b">
        <f t="shared" si="38"/>
        <v>0</v>
      </c>
      <c r="AQ12" s="16">
        <f t="shared" si="39"/>
        <v>0</v>
      </c>
      <c r="AR12" s="4" t="s">
        <v>307</v>
      </c>
      <c r="AS12" s="122">
        <v>2345</v>
      </c>
      <c r="AT12" s="122">
        <v>2545</v>
      </c>
      <c r="AU12" s="9">
        <f t="shared" si="25"/>
        <v>0</v>
      </c>
      <c r="AV12" s="17"/>
      <c r="AW12" s="99" t="str">
        <f t="shared" si="5"/>
        <v>45  Brushed Silver</v>
      </c>
      <c r="AX12" s="32">
        <f>VLOOKUP(CONCATENATE("LLLB",LEFT(AW12,2)),[1]FINISH!$Q$6:$W$1476,7,FALSE)</f>
        <v>0</v>
      </c>
      <c r="AY12" s="32">
        <f>VLOOKUP(CONCATENATE("LLLF",LEFT(AW12,2)),[1]FINISH!$Q$6:$W$1476,7,FALSE)</f>
        <v>0</v>
      </c>
      <c r="AZ12" s="32">
        <f>VLOOKUP(CONCATENATE("LLLT",LEFT(AW12,2)),[1]FINISH!$Q$6:$W$1476,7,FALSE)</f>
        <v>0</v>
      </c>
      <c r="BA12" s="32">
        <f>VLOOKUP(CONCATENATE("LLLS",LEFT(AW12,2)),[1]FINISH!$Q$6:$W$1476,7,FALSE)</f>
        <v>0</v>
      </c>
      <c r="BC12" s="9">
        <f t="shared" si="26"/>
        <v>0</v>
      </c>
      <c r="BD12" s="147" t="str">
        <f t="shared" si="6"/>
        <v>45  Brushed Silver</v>
      </c>
      <c r="BE12" s="10" t="s">
        <v>175</v>
      </c>
      <c r="BF12">
        <f>SUM(BF10:BF11)</f>
        <v>0</v>
      </c>
      <c r="BG12" s="41">
        <f>SUM(BG10:BG11)</f>
        <v>0</v>
      </c>
      <c r="BH12" s="33" t="s">
        <v>197</v>
      </c>
      <c r="BJ12" s="52">
        <f>IF(O20="",0,1)</f>
        <v>0</v>
      </c>
      <c r="BL12" t="s">
        <v>768</v>
      </c>
      <c r="BN12" s="9">
        <f t="shared" si="47"/>
        <v>0</v>
      </c>
      <c r="BO12" s="40">
        <f>+BN12*0</f>
        <v>0</v>
      </c>
      <c r="BP12" s="3" t="s">
        <v>137</v>
      </c>
      <c r="BT12" s="30">
        <f t="shared" si="7"/>
        <v>0</v>
      </c>
      <c r="BU12" s="30">
        <f t="shared" si="27"/>
        <v>0</v>
      </c>
      <c r="BV12" s="30">
        <f t="shared" si="28"/>
        <v>0</v>
      </c>
      <c r="BW12" s="30">
        <f t="shared" si="29"/>
        <v>0</v>
      </c>
      <c r="BX12" s="139">
        <f t="shared" si="8"/>
        <v>0</v>
      </c>
      <c r="BY12">
        <f t="shared" si="9"/>
        <v>0</v>
      </c>
      <c r="BZ12">
        <f t="shared" si="10"/>
        <v>0</v>
      </c>
      <c r="CA12">
        <f t="shared" si="11"/>
        <v>0</v>
      </c>
      <c r="CB12">
        <f t="shared" si="12"/>
        <v>0</v>
      </c>
      <c r="CC12">
        <f t="shared" si="33"/>
        <v>0</v>
      </c>
      <c r="CD12">
        <f t="shared" si="41"/>
        <v>0</v>
      </c>
      <c r="CE12">
        <f t="shared" si="14"/>
        <v>0</v>
      </c>
      <c r="CF12">
        <f t="shared" si="15"/>
        <v>0</v>
      </c>
      <c r="CG12">
        <f t="shared" si="30"/>
        <v>0</v>
      </c>
      <c r="CI12" s="63">
        <f>+BN24</f>
        <v>0</v>
      </c>
      <c r="CJ12" s="74" t="s">
        <v>147</v>
      </c>
      <c r="CL12" s="92">
        <f>+AO24</f>
        <v>0</v>
      </c>
      <c r="CM12" s="93" t="s">
        <v>317</v>
      </c>
      <c r="CO12" s="461" t="s">
        <v>2106</v>
      </c>
      <c r="CP12" s="462"/>
      <c r="CR12" s="239">
        <f>SUM(CR8:CR11)</f>
        <v>0</v>
      </c>
      <c r="CS12" s="230" t="s">
        <v>405</v>
      </c>
      <c r="CU12" s="235">
        <f>+AO51</f>
        <v>0</v>
      </c>
      <c r="CV12" s="230" t="s">
        <v>319</v>
      </c>
      <c r="CW12" s="81"/>
      <c r="CX12" s="83">
        <f>+CX10*CX5</f>
        <v>0</v>
      </c>
      <c r="CY12" s="97" t="s">
        <v>406</v>
      </c>
      <c r="DA12" s="235">
        <f>+BN13</f>
        <v>0</v>
      </c>
      <c r="DB12" s="230" t="s">
        <v>138</v>
      </c>
      <c r="DE12">
        <f t="shared" si="40"/>
        <v>0</v>
      </c>
      <c r="DF12" s="138" t="s">
        <v>307</v>
      </c>
      <c r="DG12" s="110">
        <v>62</v>
      </c>
      <c r="DH12" t="e">
        <f t="shared" si="17"/>
        <v>#N/A</v>
      </c>
      <c r="DI12" t="e">
        <f t="shared" si="42"/>
        <v>#N/A</v>
      </c>
      <c r="DJ12" t="e">
        <f t="shared" si="19"/>
        <v>#N/A</v>
      </c>
      <c r="DK12" t="e">
        <f t="shared" si="20"/>
        <v>#N/A</v>
      </c>
      <c r="DL12" t="e">
        <f t="shared" si="21"/>
        <v>#N/A</v>
      </c>
      <c r="DM12" t="str">
        <f t="shared" si="22"/>
        <v xml:space="preserve"> Cstm  </v>
      </c>
      <c r="DN12" t="e">
        <f t="shared" si="23"/>
        <v>#N/A</v>
      </c>
      <c r="DO12" t="b">
        <f t="shared" si="35"/>
        <v>1</v>
      </c>
      <c r="DP12" t="str">
        <f t="shared" si="36"/>
        <v/>
      </c>
      <c r="DV12" s="135"/>
      <c r="DX12" s="35"/>
      <c r="DZ12" s="122"/>
      <c r="EK12" s="62" t="s">
        <v>7</v>
      </c>
      <c r="EL12" s="3" t="e">
        <f>VLOOKUP(1,BF20:BI32,4,FALSE)</f>
        <v>#N/A</v>
      </c>
      <c r="EM12" s="3"/>
      <c r="EN12" s="62" t="s">
        <v>39</v>
      </c>
      <c r="EO12" s="3" t="e">
        <f>VLOOKUP(1,BF10:BH11,3,FALSE)</f>
        <v>#N/A</v>
      </c>
      <c r="EQ12" t="s">
        <v>365</v>
      </c>
    </row>
    <row r="13" spans="1:147" ht="14.4" customHeight="1" x14ac:dyDescent="0.3">
      <c r="A13" s="464"/>
      <c r="B13" s="143"/>
      <c r="C13" s="307" t="s">
        <v>50</v>
      </c>
      <c r="D13" s="298">
        <f t="shared" si="0"/>
        <v>0</v>
      </c>
      <c r="E13" s="298"/>
      <c r="F13" s="67"/>
      <c r="G13" s="444" t="s">
        <v>840</v>
      </c>
      <c r="H13" s="201"/>
      <c r="I13" s="103"/>
      <c r="J13" s="66"/>
      <c r="K13" s="429" t="s">
        <v>731</v>
      </c>
      <c r="L13" s="166"/>
      <c r="M13" s="164"/>
      <c r="N13" s="164"/>
      <c r="O13" s="309"/>
      <c r="P13" s="312" t="str">
        <f>IF(BF16=1, "LAP2984MT CHROME Atlas Double", "LAP2984MT Atlas Double")</f>
        <v>LAP2984MT Atlas Double</v>
      </c>
      <c r="Q13" s="103"/>
      <c r="R13" s="103"/>
      <c r="S13" s="166"/>
      <c r="T13" s="35"/>
      <c r="U13" s="35"/>
      <c r="V13" s="35"/>
      <c r="W13" s="35"/>
      <c r="X13" s="35"/>
      <c r="Y13" s="35"/>
      <c r="Z13" s="35"/>
      <c r="AA13" s="35"/>
      <c r="AB13" s="35"/>
      <c r="AC13" s="35"/>
      <c r="AD13" s="35"/>
      <c r="AE13" s="35"/>
      <c r="AF13" s="35"/>
      <c r="AG13" s="35"/>
      <c r="AJ13" t="str">
        <f t="shared" si="1"/>
        <v/>
      </c>
      <c r="AL13" t="s">
        <v>14719</v>
      </c>
      <c r="AM13" s="139">
        <f t="shared" si="24"/>
        <v>0</v>
      </c>
      <c r="AN13" s="2" t="s">
        <v>182</v>
      </c>
      <c r="AO13" s="9">
        <f t="shared" si="37"/>
        <v>0</v>
      </c>
      <c r="AP13" s="16" t="b">
        <f t="shared" si="38"/>
        <v>0</v>
      </c>
      <c r="AQ13" s="16">
        <f t="shared" si="39"/>
        <v>0</v>
      </c>
      <c r="AR13" s="4" t="s">
        <v>308</v>
      </c>
      <c r="AS13" s="122">
        <v>2345</v>
      </c>
      <c r="AT13" s="122">
        <v>2545</v>
      </c>
      <c r="AU13" s="9">
        <f t="shared" si="25"/>
        <v>0</v>
      </c>
      <c r="AV13" s="17"/>
      <c r="AW13" s="99" t="str">
        <f t="shared" si="5"/>
        <v>0C  Champagne Sparkle</v>
      </c>
      <c r="AX13" s="32">
        <f>VLOOKUP(CONCATENATE("LLLB",LEFT(AW13,2)),[1]FINISH!$Q$6:$W$1476,7,FALSE)</f>
        <v>200</v>
      </c>
      <c r="AY13" s="32">
        <f>VLOOKUP(CONCATENATE("LLLF",LEFT(AW13,2)),[1]FINISH!$Q$6:$W$1476,7,FALSE)</f>
        <v>200</v>
      </c>
      <c r="AZ13" s="32">
        <f>VLOOKUP(CONCATENATE("LLLT",LEFT(AW13,2)),[1]FINISH!$Q$6:$W$1476,7,FALSE)</f>
        <v>200</v>
      </c>
      <c r="BA13" s="32">
        <f>VLOOKUP(CONCATENATE("LLLS",LEFT(AW13,2)),[1]FINISH!$Q$6:$W$1476,7,FALSE)</f>
        <v>200</v>
      </c>
      <c r="BC13" s="9">
        <f t="shared" si="26"/>
        <v>0</v>
      </c>
      <c r="BD13" s="147" t="str">
        <f t="shared" si="6"/>
        <v>0C  Champagne Sparkle</v>
      </c>
      <c r="BJ13">
        <f>SUM(BJ10:BJ12)</f>
        <v>0</v>
      </c>
      <c r="BK13" s="41">
        <f>SUM(BK10:BK12)</f>
        <v>0</v>
      </c>
      <c r="BL13" s="33" t="s">
        <v>197</v>
      </c>
      <c r="BN13" s="9">
        <f t="shared" si="47"/>
        <v>0</v>
      </c>
      <c r="BO13" s="40">
        <f>+BN13*DY13</f>
        <v>0</v>
      </c>
      <c r="BP13" s="3" t="s">
        <v>138</v>
      </c>
      <c r="BT13" s="30">
        <f t="shared" si="7"/>
        <v>0</v>
      </c>
      <c r="BU13" s="30">
        <f t="shared" si="27"/>
        <v>0</v>
      </c>
      <c r="BV13" s="30">
        <f t="shared" si="28"/>
        <v>0</v>
      </c>
      <c r="BW13" s="30">
        <f t="shared" si="29"/>
        <v>0</v>
      </c>
      <c r="BX13" s="139">
        <f t="shared" si="8"/>
        <v>0</v>
      </c>
      <c r="BY13">
        <f t="shared" si="9"/>
        <v>0</v>
      </c>
      <c r="BZ13">
        <f t="shared" si="10"/>
        <v>0</v>
      </c>
      <c r="CA13">
        <f t="shared" si="11"/>
        <v>0</v>
      </c>
      <c r="CB13">
        <f t="shared" si="12"/>
        <v>0</v>
      </c>
      <c r="CC13">
        <f t="shared" si="33"/>
        <v>0</v>
      </c>
      <c r="CD13">
        <f t="shared" si="41"/>
        <v>0</v>
      </c>
      <c r="CE13">
        <f t="shared" si="14"/>
        <v>0</v>
      </c>
      <c r="CF13">
        <f t="shared" si="15"/>
        <v>0</v>
      </c>
      <c r="CG13">
        <f t="shared" si="30"/>
        <v>0</v>
      </c>
      <c r="CI13" s="63">
        <f>+BN25</f>
        <v>0</v>
      </c>
      <c r="CJ13" s="74" t="s">
        <v>148</v>
      </c>
      <c r="CL13" s="92">
        <f>+AO25</f>
        <v>0</v>
      </c>
      <c r="CM13" s="93" t="s">
        <v>318</v>
      </c>
      <c r="CO13" s="461"/>
      <c r="CP13" s="462"/>
      <c r="CR13" s="83">
        <f>+CR12*CR6</f>
        <v>0</v>
      </c>
      <c r="CS13" s="97" t="s">
        <v>406</v>
      </c>
      <c r="CU13" s="235">
        <f>+AO52</f>
        <v>0</v>
      </c>
      <c r="CV13" s="230" t="s">
        <v>320</v>
      </c>
      <c r="CW13" s="81"/>
      <c r="CX13" s="85"/>
      <c r="CY13" s="100"/>
      <c r="DA13" s="235">
        <f>+BN14</f>
        <v>0</v>
      </c>
      <c r="DB13" s="230" t="s">
        <v>139</v>
      </c>
      <c r="DE13">
        <f t="shared" si="40"/>
        <v>0</v>
      </c>
      <c r="DF13" s="138" t="s">
        <v>308</v>
      </c>
      <c r="DG13" s="110">
        <v>82</v>
      </c>
      <c r="DH13" t="e">
        <f t="shared" si="17"/>
        <v>#N/A</v>
      </c>
      <c r="DI13" t="e">
        <f t="shared" si="42"/>
        <v>#N/A</v>
      </c>
      <c r="DJ13" t="e">
        <f t="shared" si="19"/>
        <v>#N/A</v>
      </c>
      <c r="DK13" t="e">
        <f t="shared" si="20"/>
        <v>#N/A</v>
      </c>
      <c r="DL13" t="e">
        <f t="shared" si="21"/>
        <v>#N/A</v>
      </c>
      <c r="DM13" t="str">
        <f t="shared" si="22"/>
        <v xml:space="preserve"> Cstm  </v>
      </c>
      <c r="DN13" t="e">
        <f t="shared" si="23"/>
        <v>#N/A</v>
      </c>
      <c r="DO13" t="b">
        <f t="shared" si="35"/>
        <v>1</v>
      </c>
      <c r="DP13" t="str">
        <f t="shared" si="36"/>
        <v/>
      </c>
      <c r="DV13" s="139"/>
      <c r="DX13" s="35" t="s">
        <v>746</v>
      </c>
      <c r="DY13" s="106">
        <v>30</v>
      </c>
      <c r="DZ13" s="122"/>
      <c r="EK13" s="62" t="s">
        <v>34</v>
      </c>
      <c r="EL13" s="3" t="str">
        <f>IFERROR(VLOOKUP(1,BF34:BI35,4,FALSE),"")</f>
        <v/>
      </c>
      <c r="EM13" s="3"/>
      <c r="EN13" s="62" t="s">
        <v>23</v>
      </c>
      <c r="EO13" s="3" t="str">
        <f>VLOOKUP(1,BF56:BG56,2,FALSE)</f>
        <v>PS3 Clear</v>
      </c>
      <c r="EQ13" t="s">
        <v>365</v>
      </c>
    </row>
    <row r="14" spans="1:147" ht="14.4" customHeight="1" x14ac:dyDescent="0.3">
      <c r="A14" s="464"/>
      <c r="B14" s="143"/>
      <c r="C14" s="307" t="s">
        <v>51</v>
      </c>
      <c r="D14" s="298">
        <f t="shared" si="0"/>
        <v>0</v>
      </c>
      <c r="E14" s="298"/>
      <c r="F14" s="67"/>
      <c r="G14" s="409" t="s">
        <v>841</v>
      </c>
      <c r="H14" s="201"/>
      <c r="I14" s="103"/>
      <c r="J14" s="66"/>
      <c r="K14" s="429" t="s">
        <v>732</v>
      </c>
      <c r="L14" s="166"/>
      <c r="M14" s="164"/>
      <c r="N14" s="164"/>
      <c r="O14" s="309"/>
      <c r="P14" s="312" t="str">
        <f>IF(BF16=1, "LAP2985MT CHROME Atlas Single",  "LAP2985MT Atlas Single")</f>
        <v>LAP2985MT Atlas Single</v>
      </c>
      <c r="Q14" s="103"/>
      <c r="R14" s="103"/>
      <c r="S14" s="166"/>
      <c r="T14" s="35"/>
      <c r="U14" s="35"/>
      <c r="V14" s="35"/>
      <c r="W14" s="35"/>
      <c r="X14" s="35"/>
      <c r="Y14" s="35"/>
      <c r="Z14" s="35"/>
      <c r="AA14" s="35"/>
      <c r="AB14" s="35"/>
      <c r="AC14" s="35"/>
      <c r="AD14" s="35"/>
      <c r="AE14" s="35"/>
      <c r="AF14" s="35"/>
      <c r="AG14" s="35"/>
      <c r="AJ14" t="str">
        <f t="shared" si="1"/>
        <v/>
      </c>
      <c r="AL14" t="s">
        <v>14720</v>
      </c>
      <c r="AM14" s="139">
        <f t="shared" si="24"/>
        <v>0</v>
      </c>
      <c r="AN14" s="2" t="s">
        <v>182</v>
      </c>
      <c r="AO14" s="9">
        <f t="shared" si="37"/>
        <v>0</v>
      </c>
      <c r="AP14" s="16" t="b">
        <f t="shared" si="38"/>
        <v>0</v>
      </c>
      <c r="AQ14" s="16">
        <f t="shared" si="39"/>
        <v>0</v>
      </c>
      <c r="AR14" s="4" t="s">
        <v>309</v>
      </c>
      <c r="AS14" s="122">
        <v>2345</v>
      </c>
      <c r="AT14" s="122">
        <v>2545</v>
      </c>
      <c r="AU14" s="9">
        <f t="shared" si="25"/>
        <v>0</v>
      </c>
      <c r="AV14" s="17"/>
      <c r="AW14" s="99" t="str">
        <f t="shared" si="5"/>
        <v>35  Customer Supply</v>
      </c>
      <c r="AX14" s="32">
        <f>VLOOKUP(CONCATENATE("LLLB",LEFT(AW14,2)),[1]FINISH!$Q$6:$W$1476,7,FALSE)</f>
        <v>0</v>
      </c>
      <c r="AY14" s="32">
        <f>VLOOKUP(CONCATENATE("LLLF",LEFT(AW14,2)),[1]FINISH!$Q$6:$W$1476,7,FALSE)</f>
        <v>0</v>
      </c>
      <c r="AZ14" s="32">
        <f>VLOOKUP(CONCATENATE("LLLT",LEFT(AW14,2)),[1]FINISH!$Q$6:$W$1476,7,FALSE)</f>
        <v>0</v>
      </c>
      <c r="BA14" s="32">
        <f>VLOOKUP(CONCATENATE("LLLS",LEFT(AW14,2)),[1]FINISH!$Q$6:$W$1476,7,FALSE)</f>
        <v>0</v>
      </c>
      <c r="BC14" s="9">
        <f t="shared" si="26"/>
        <v>0</v>
      </c>
      <c r="BD14" s="147" t="str">
        <f t="shared" si="6"/>
        <v>35  Customer Supply</v>
      </c>
      <c r="BF14" s="14" t="s">
        <v>122</v>
      </c>
      <c r="BG14" s="3"/>
      <c r="BN14" s="9">
        <f t="shared" si="47"/>
        <v>0</v>
      </c>
      <c r="BO14" s="40">
        <f>+BN14*DY14</f>
        <v>0</v>
      </c>
      <c r="BP14" s="3" t="s">
        <v>139</v>
      </c>
      <c r="BT14" s="30">
        <f t="shared" si="7"/>
        <v>0</v>
      </c>
      <c r="BU14" s="30">
        <f t="shared" si="27"/>
        <v>0</v>
      </c>
      <c r="BV14" s="30">
        <f t="shared" si="28"/>
        <v>0</v>
      </c>
      <c r="BW14" s="30">
        <f t="shared" si="29"/>
        <v>0</v>
      </c>
      <c r="BX14" s="139">
        <f t="shared" si="8"/>
        <v>0</v>
      </c>
      <c r="BY14">
        <f t="shared" si="9"/>
        <v>0</v>
      </c>
      <c r="BZ14">
        <f t="shared" si="10"/>
        <v>0</v>
      </c>
      <c r="CA14">
        <f t="shared" si="11"/>
        <v>0</v>
      </c>
      <c r="CB14">
        <f t="shared" si="12"/>
        <v>0</v>
      </c>
      <c r="CC14">
        <f t="shared" si="33"/>
        <v>0</v>
      </c>
      <c r="CD14">
        <f t="shared" si="41"/>
        <v>0</v>
      </c>
      <c r="CE14">
        <f t="shared" si="14"/>
        <v>0</v>
      </c>
      <c r="CF14">
        <f t="shared" si="15"/>
        <v>0</v>
      </c>
      <c r="CG14">
        <f t="shared" si="30"/>
        <v>0</v>
      </c>
      <c r="CI14" s="63">
        <f>+BN28 +BN29 +BN30</f>
        <v>0</v>
      </c>
      <c r="CJ14" s="74" t="s">
        <v>15680</v>
      </c>
      <c r="CL14" s="92">
        <f>+AO26</f>
        <v>0</v>
      </c>
      <c r="CM14" s="93" t="s">
        <v>319</v>
      </c>
      <c r="CO14" s="229" t="s">
        <v>2107</v>
      </c>
      <c r="CP14" s="226"/>
      <c r="CR14" s="235"/>
      <c r="CS14" s="234"/>
      <c r="CU14" s="235">
        <f>SUM(CU10:CU13)</f>
        <v>0</v>
      </c>
      <c r="CV14" s="230" t="s">
        <v>427</v>
      </c>
      <c r="CW14" s="81"/>
      <c r="DA14" s="235">
        <f>SUM(DA12:DA13)</f>
        <v>0</v>
      </c>
      <c r="DB14" s="230" t="s">
        <v>445</v>
      </c>
      <c r="DE14">
        <f t="shared" si="40"/>
        <v>0</v>
      </c>
      <c r="DF14" s="138" t="s">
        <v>309</v>
      </c>
      <c r="DG14" s="110" t="s">
        <v>535</v>
      </c>
      <c r="DH14" t="e">
        <f t="shared" si="17"/>
        <v>#N/A</v>
      </c>
      <c r="DI14" t="e">
        <f t="shared" si="42"/>
        <v>#N/A</v>
      </c>
      <c r="DJ14" t="e">
        <f t="shared" si="19"/>
        <v>#N/A</v>
      </c>
      <c r="DK14" t="e">
        <f t="shared" si="20"/>
        <v>#N/A</v>
      </c>
      <c r="DL14" t="e">
        <f t="shared" si="21"/>
        <v>#N/A</v>
      </c>
      <c r="DM14" t="str">
        <f t="shared" si="22"/>
        <v xml:space="preserve"> Cstm  </v>
      </c>
      <c r="DN14" t="e">
        <f t="shared" si="23"/>
        <v>#N/A</v>
      </c>
      <c r="DO14" t="b">
        <f t="shared" si="35"/>
        <v>1</v>
      </c>
      <c r="DP14" t="str">
        <f t="shared" si="36"/>
        <v/>
      </c>
      <c r="DV14" s="135"/>
      <c r="DX14" s="35" t="s">
        <v>602</v>
      </c>
      <c r="DY14" s="106">
        <v>60</v>
      </c>
      <c r="DZ14" s="122"/>
      <c r="EK14" s="62" t="s">
        <v>9</v>
      </c>
      <c r="EL14" s="3" t="e">
        <f>VLOOKUP(1,BN11:BP16,3,FALSE)</f>
        <v>#N/A</v>
      </c>
      <c r="EM14" s="3"/>
      <c r="EN14" s="62" t="s">
        <v>354</v>
      </c>
      <c r="EO14" s="3" t="e">
        <f>VLOOKUP(1,BK56:BL58,2,FALSE)</f>
        <v>#N/A</v>
      </c>
      <c r="EQ14" t="s">
        <v>365</v>
      </c>
    </row>
    <row r="15" spans="1:147" ht="14.4" customHeight="1" x14ac:dyDescent="0.3">
      <c r="A15" s="464"/>
      <c r="B15" s="143"/>
      <c r="C15" s="314" t="s">
        <v>712</v>
      </c>
      <c r="D15" s="298">
        <f t="shared" si="0"/>
        <v>0</v>
      </c>
      <c r="E15" s="298"/>
      <c r="F15" s="67"/>
      <c r="G15" s="409" t="s">
        <v>842</v>
      </c>
      <c r="H15" s="201"/>
      <c r="I15" s="103"/>
      <c r="J15" s="66"/>
      <c r="K15" s="429" t="s">
        <v>733</v>
      </c>
      <c r="L15" s="166"/>
      <c r="M15" s="164"/>
      <c r="N15" s="164"/>
      <c r="O15" s="266" t="s">
        <v>788</v>
      </c>
      <c r="P15" s="166"/>
      <c r="Q15" s="166"/>
      <c r="R15" s="166"/>
      <c r="S15" s="166"/>
      <c r="T15" s="35"/>
      <c r="U15" s="35"/>
      <c r="V15" s="35"/>
      <c r="W15" s="35"/>
      <c r="X15" s="35"/>
      <c r="Y15" s="35"/>
      <c r="Z15" s="35"/>
      <c r="AA15" s="35"/>
      <c r="AB15" s="166"/>
      <c r="AC15" s="166"/>
      <c r="AD15" s="166"/>
      <c r="AE15" s="35"/>
      <c r="AF15" s="35"/>
      <c r="AG15" s="35"/>
      <c r="AH15" s="57"/>
      <c r="AI15" s="57"/>
      <c r="AJ15" s="57" t="str">
        <f t="shared" ref="AJ15" si="48">IF(AQ15&gt;0,CONCATENATE("qty ",AQ15,") ",AR15,"   "),"")</f>
        <v/>
      </c>
      <c r="AK15" s="57"/>
      <c r="AL15" t="s">
        <v>14721</v>
      </c>
      <c r="AM15" s="139">
        <f t="shared" si="24"/>
        <v>0</v>
      </c>
      <c r="AN15" s="106" t="s">
        <v>182</v>
      </c>
      <c r="AO15" s="195">
        <f t="shared" si="37"/>
        <v>0</v>
      </c>
      <c r="AP15" s="196" t="b">
        <f t="shared" si="38"/>
        <v>0</v>
      </c>
      <c r="AQ15" s="196">
        <f t="shared" si="39"/>
        <v>0</v>
      </c>
      <c r="AR15" s="138" t="s">
        <v>718</v>
      </c>
      <c r="AS15" s="122">
        <v>2480</v>
      </c>
      <c r="AT15" s="122">
        <v>2680</v>
      </c>
      <c r="AU15" s="9">
        <f t="shared" si="25"/>
        <v>0</v>
      </c>
      <c r="AV15" s="17"/>
      <c r="AW15" s="99" t="str">
        <f t="shared" si="5"/>
        <v>33  Gold Sparkle</v>
      </c>
      <c r="AX15" s="32">
        <f>VLOOKUP(CONCATENATE("LLLB",LEFT(AW15,2)),[1]FINISH!$Q$6:$W$1476,7,FALSE)</f>
        <v>0</v>
      </c>
      <c r="AY15" s="32">
        <f>VLOOKUP(CONCATENATE("LLLF",LEFT(AW15,2)),[1]FINISH!$Q$6:$W$1476,7,FALSE)</f>
        <v>0</v>
      </c>
      <c r="AZ15" s="32">
        <f>VLOOKUP(CONCATENATE("LLLT",LEFT(AW15,2)),[1]FINISH!$Q$6:$W$1476,7,FALSE)</f>
        <v>0</v>
      </c>
      <c r="BA15" s="32">
        <f>VLOOKUP(CONCATENATE("LLLS",LEFT(AW15,2)),[1]FINISH!$Q$6:$W$1476,7,FALSE)</f>
        <v>0</v>
      </c>
      <c r="BC15" s="9">
        <f t="shared" si="26"/>
        <v>0</v>
      </c>
      <c r="BD15" s="147" t="str">
        <f t="shared" si="6"/>
        <v>33  Gold Sparkle</v>
      </c>
      <c r="BF15" s="15">
        <f>IF(P53="",0,1)</f>
        <v>0</v>
      </c>
      <c r="BG15" s="33"/>
      <c r="BH15" s="7" t="s">
        <v>123</v>
      </c>
      <c r="BJ15" s="56" t="s">
        <v>757</v>
      </c>
      <c r="BN15" s="9">
        <f t="shared" si="47"/>
        <v>0</v>
      </c>
      <c r="BO15" s="40">
        <f>BN15*DY15</f>
        <v>0</v>
      </c>
      <c r="BP15" s="3" t="s">
        <v>140</v>
      </c>
      <c r="BS15" s="57"/>
      <c r="BT15" s="30">
        <f t="shared" si="7"/>
        <v>0</v>
      </c>
      <c r="BU15" s="30">
        <f t="shared" si="27"/>
        <v>0</v>
      </c>
      <c r="BV15" s="30">
        <f t="shared" si="28"/>
        <v>0</v>
      </c>
      <c r="BW15" s="30">
        <f t="shared" si="29"/>
        <v>0</v>
      </c>
      <c r="BX15" s="139">
        <f t="shared" si="8"/>
        <v>0</v>
      </c>
      <c r="BY15" s="57">
        <f t="shared" si="9"/>
        <v>0</v>
      </c>
      <c r="BZ15" s="57">
        <f t="shared" si="10"/>
        <v>0</v>
      </c>
      <c r="CA15" s="57">
        <f t="shared" si="11"/>
        <v>0</v>
      </c>
      <c r="CB15" s="57">
        <f t="shared" si="12"/>
        <v>0</v>
      </c>
      <c r="CC15">
        <f t="shared" si="33"/>
        <v>0</v>
      </c>
      <c r="CD15" s="57">
        <f t="shared" si="41"/>
        <v>0</v>
      </c>
      <c r="CE15">
        <f t="shared" si="14"/>
        <v>0</v>
      </c>
      <c r="CF15">
        <f t="shared" si="15"/>
        <v>0</v>
      </c>
      <c r="CG15">
        <f t="shared" si="30"/>
        <v>0</v>
      </c>
      <c r="CH15" s="57"/>
      <c r="CI15" s="63">
        <f>SUM(CI12:CI14)</f>
        <v>0</v>
      </c>
      <c r="CJ15" s="74" t="s">
        <v>377</v>
      </c>
      <c r="CL15" s="92">
        <f>+AO27</f>
        <v>0</v>
      </c>
      <c r="CM15" s="93" t="s">
        <v>320</v>
      </c>
      <c r="CO15" s="229" t="s">
        <v>2063</v>
      </c>
      <c r="CP15" s="226"/>
      <c r="CR15" s="235" t="s">
        <v>408</v>
      </c>
      <c r="CS15" s="230"/>
      <c r="CU15" s="235"/>
      <c r="CV15" s="230"/>
      <c r="CW15" s="81"/>
      <c r="CY15" s="3"/>
      <c r="DA15" s="235"/>
      <c r="DB15" s="234"/>
      <c r="DE15" s="57">
        <f t="shared" si="40"/>
        <v>0</v>
      </c>
      <c r="DF15" s="107" t="s">
        <v>718</v>
      </c>
      <c r="DG15" s="197" t="s">
        <v>542</v>
      </c>
      <c r="DH15" t="e">
        <f t="shared" si="17"/>
        <v>#N/A</v>
      </c>
      <c r="DI15" s="57" t="e">
        <f t="shared" ref="DI15" si="49">VLOOKUP(1,DE15:DH15,4,FALSE)</f>
        <v>#N/A</v>
      </c>
      <c r="DJ15" s="57" t="e">
        <f t="shared" si="19"/>
        <v>#N/A</v>
      </c>
      <c r="DK15" t="e">
        <f t="shared" si="20"/>
        <v>#N/A</v>
      </c>
      <c r="DL15" s="57" t="e">
        <f t="shared" si="21"/>
        <v>#N/A</v>
      </c>
      <c r="DM15" t="str">
        <f t="shared" si="22"/>
        <v xml:space="preserve"> Cstm  </v>
      </c>
      <c r="DN15" s="57" t="e">
        <f t="shared" ref="DN15" si="50">CONCATENATE(DI15,DJ15,DK15,DL15,DM15)</f>
        <v>#N/A</v>
      </c>
      <c r="DO15" s="57" t="b">
        <f t="shared" ref="DO15" si="51">ISERROR(DN15)</f>
        <v>1</v>
      </c>
      <c r="DP15" s="57" t="str">
        <f t="shared" ref="DP15" si="52">IF(DO15=FALSE,DN15,"")</f>
        <v/>
      </c>
      <c r="DV15" s="135"/>
      <c r="DX15" s="35" t="s">
        <v>603</v>
      </c>
      <c r="DY15" s="106">
        <v>0</v>
      </c>
      <c r="DZ15" s="122"/>
      <c r="EK15" s="62" t="s">
        <v>10</v>
      </c>
      <c r="EL15" s="3" t="e">
        <f>VLOOKUP(1,BB59:BD61,3,FALSE)</f>
        <v>#N/A</v>
      </c>
      <c r="EM15" s="3"/>
      <c r="EN15" s="62" t="s">
        <v>25</v>
      </c>
      <c r="EO15" s="3" t="e">
        <f>VLOOKUP(1,BB77:BD80,3,FALSE)</f>
        <v>#N/A</v>
      </c>
      <c r="EQ15" t="s">
        <v>365</v>
      </c>
    </row>
    <row r="16" spans="1:147" ht="14.4" customHeight="1" x14ac:dyDescent="0.3">
      <c r="A16" s="464"/>
      <c r="B16" s="143"/>
      <c r="C16" s="307" t="s">
        <v>52</v>
      </c>
      <c r="D16" s="298">
        <f t="shared" si="0"/>
        <v>0</v>
      </c>
      <c r="E16" s="298"/>
      <c r="F16" s="67"/>
      <c r="G16" s="409" t="s">
        <v>843</v>
      </c>
      <c r="H16" s="201"/>
      <c r="I16" s="103"/>
      <c r="J16" s="66"/>
      <c r="K16" s="429" t="s">
        <v>730</v>
      </c>
      <c r="L16" s="166"/>
      <c r="M16" s="164"/>
      <c r="N16" s="164"/>
      <c r="O16" s="166"/>
      <c r="P16" s="166"/>
      <c r="Q16" s="166"/>
      <c r="R16" s="166"/>
      <c r="S16" s="166"/>
      <c r="T16" s="35"/>
      <c r="U16" s="35"/>
      <c r="V16" s="35"/>
      <c r="W16" s="35"/>
      <c r="X16" s="35"/>
      <c r="Y16" s="35"/>
      <c r="Z16" s="35"/>
      <c r="AA16" s="35"/>
      <c r="AB16" s="166"/>
      <c r="AC16" s="166"/>
      <c r="AD16" s="166"/>
      <c r="AE16" s="35"/>
      <c r="AF16" s="35"/>
      <c r="AG16" s="35"/>
      <c r="AJ16" t="str">
        <f t="shared" si="1"/>
        <v/>
      </c>
      <c r="AL16" t="s">
        <v>14722</v>
      </c>
      <c r="AM16" s="139">
        <f t="shared" si="24"/>
        <v>0</v>
      </c>
      <c r="AN16" s="2" t="s">
        <v>182</v>
      </c>
      <c r="AO16" s="9">
        <f t="shared" si="37"/>
        <v>0</v>
      </c>
      <c r="AP16" s="16" t="b">
        <f t="shared" si="38"/>
        <v>0</v>
      </c>
      <c r="AQ16" s="16">
        <f t="shared" si="39"/>
        <v>0</v>
      </c>
      <c r="AR16" s="4" t="s">
        <v>310</v>
      </c>
      <c r="AS16" s="122">
        <v>2480</v>
      </c>
      <c r="AT16" s="122">
        <v>2680</v>
      </c>
      <c r="AU16" s="9">
        <f t="shared" si="25"/>
        <v>0</v>
      </c>
      <c r="AV16" s="17"/>
      <c r="AW16" s="99" t="str">
        <f t="shared" si="5"/>
        <v>54  Green Sparkle</v>
      </c>
      <c r="AX16" s="32">
        <f>VLOOKUP(CONCATENATE("LLLB",LEFT(AW16,2)),[1]FINISH!$Q$6:$W$1476,7,FALSE)</f>
        <v>0</v>
      </c>
      <c r="AY16" s="32">
        <f>VLOOKUP(CONCATENATE("LLLF",LEFT(AW16,2)),[1]FINISH!$Q$6:$W$1476,7,FALSE)</f>
        <v>0</v>
      </c>
      <c r="AZ16" s="32">
        <f>VLOOKUP(CONCATENATE("LLLT",LEFT(AW16,2)),[1]FINISH!$Q$6:$W$1476,7,FALSE)</f>
        <v>0</v>
      </c>
      <c r="BA16" s="32">
        <f>VLOOKUP(CONCATENATE("LLLS",LEFT(AW16,2)),[1]FINISH!$Q$6:$W$1476,7,FALSE)</f>
        <v>0</v>
      </c>
      <c r="BC16" s="9">
        <f t="shared" si="26"/>
        <v>0</v>
      </c>
      <c r="BD16" s="147" t="str">
        <f t="shared" si="6"/>
        <v>54  Green Sparkle</v>
      </c>
      <c r="BF16" s="15">
        <f>IF(P54="",0,1)</f>
        <v>0</v>
      </c>
      <c r="BG16" s="33"/>
      <c r="BH16" s="7" t="s">
        <v>124</v>
      </c>
      <c r="BJ16" s="52">
        <f>IF(J5="",0,1)</f>
        <v>0</v>
      </c>
      <c r="BK16" t="s">
        <v>758</v>
      </c>
      <c r="BN16" s="9">
        <f t="shared" si="47"/>
        <v>0</v>
      </c>
      <c r="BO16" s="40">
        <f>BN16*DY16</f>
        <v>0</v>
      </c>
      <c r="BP16" s="3" t="s">
        <v>621</v>
      </c>
      <c r="BT16" s="30">
        <f t="shared" si="7"/>
        <v>0</v>
      </c>
      <c r="BU16" s="30">
        <f t="shared" si="27"/>
        <v>0</v>
      </c>
      <c r="BV16" s="30">
        <f t="shared" si="28"/>
        <v>0</v>
      </c>
      <c r="BW16" s="30">
        <f t="shared" si="29"/>
        <v>0</v>
      </c>
      <c r="BX16" s="139">
        <f t="shared" si="8"/>
        <v>0</v>
      </c>
      <c r="BY16">
        <f t="shared" si="9"/>
        <v>0</v>
      </c>
      <c r="BZ16">
        <f t="shared" si="10"/>
        <v>0</v>
      </c>
      <c r="CA16">
        <f t="shared" si="11"/>
        <v>0</v>
      </c>
      <c r="CB16">
        <f t="shared" si="12"/>
        <v>0</v>
      </c>
      <c r="CC16">
        <f t="shared" si="33"/>
        <v>0</v>
      </c>
      <c r="CD16">
        <f t="shared" si="41"/>
        <v>0</v>
      </c>
      <c r="CE16">
        <f t="shared" si="14"/>
        <v>0</v>
      </c>
      <c r="CF16">
        <f t="shared" si="15"/>
        <v>0</v>
      </c>
      <c r="CG16">
        <f t="shared" si="30"/>
        <v>0</v>
      </c>
      <c r="CI16" s="63"/>
      <c r="CJ16" s="74"/>
      <c r="CL16" s="92"/>
      <c r="CM16" s="93"/>
      <c r="CO16" s="229" t="s">
        <v>2064</v>
      </c>
      <c r="CP16" s="226"/>
      <c r="CR16" s="235">
        <f>+BH7</f>
        <v>0</v>
      </c>
      <c r="CS16" s="230" t="s">
        <v>409</v>
      </c>
      <c r="CU16" s="87">
        <f>+CU14*CU8</f>
        <v>0</v>
      </c>
      <c r="CV16" s="98" t="s">
        <v>414</v>
      </c>
      <c r="CW16" s="81"/>
      <c r="CX16" s="231" t="s">
        <v>439</v>
      </c>
      <c r="CY16" s="232"/>
      <c r="DA16" s="83">
        <f>+DA14*DA10</f>
        <v>0</v>
      </c>
      <c r="DB16" s="97" t="s">
        <v>406</v>
      </c>
      <c r="DD16" s="81"/>
      <c r="DE16">
        <f t="shared" si="40"/>
        <v>0</v>
      </c>
      <c r="DF16" s="138" t="s">
        <v>310</v>
      </c>
      <c r="DG16" s="110" t="s">
        <v>536</v>
      </c>
      <c r="DH16" t="e">
        <f t="shared" si="17"/>
        <v>#N/A</v>
      </c>
      <c r="DI16" t="e">
        <f t="shared" si="42"/>
        <v>#N/A</v>
      </c>
      <c r="DJ16" t="e">
        <f t="shared" si="19"/>
        <v>#N/A</v>
      </c>
      <c r="DK16" t="e">
        <f t="shared" si="20"/>
        <v>#N/A</v>
      </c>
      <c r="DL16" t="e">
        <f t="shared" si="21"/>
        <v>#N/A</v>
      </c>
      <c r="DM16" t="str">
        <f t="shared" si="22"/>
        <v xml:space="preserve"> Cstm  </v>
      </c>
      <c r="DN16" t="e">
        <f t="shared" si="23"/>
        <v>#N/A</v>
      </c>
      <c r="DO16" t="b">
        <f t="shared" si="35"/>
        <v>1</v>
      </c>
      <c r="DP16" t="str">
        <f t="shared" si="36"/>
        <v/>
      </c>
      <c r="DV16" s="135"/>
      <c r="DX16" s="3" t="s">
        <v>621</v>
      </c>
      <c r="DY16" s="106">
        <v>70</v>
      </c>
      <c r="DZ16" s="122"/>
      <c r="EQ16" t="s">
        <v>365</v>
      </c>
    </row>
    <row r="17" spans="1:147" ht="14.4" customHeight="1" x14ac:dyDescent="0.3">
      <c r="A17" s="464"/>
      <c r="B17" s="143"/>
      <c r="C17" s="307" t="s">
        <v>53</v>
      </c>
      <c r="D17" s="298">
        <f t="shared" si="0"/>
        <v>0</v>
      </c>
      <c r="E17" s="298"/>
      <c r="F17" s="67"/>
      <c r="G17" s="444" t="s">
        <v>844</v>
      </c>
      <c r="H17" s="201"/>
      <c r="I17" s="103"/>
      <c r="J17" s="66"/>
      <c r="K17" s="429" t="s">
        <v>186</v>
      </c>
      <c r="L17" s="103"/>
      <c r="M17" s="164"/>
      <c r="N17" s="220"/>
      <c r="O17" s="420" t="s">
        <v>363</v>
      </c>
      <c r="P17" s="166"/>
      <c r="Q17" s="166"/>
      <c r="R17" s="417" t="s">
        <v>151</v>
      </c>
      <c r="S17" s="39"/>
      <c r="T17" s="166"/>
      <c r="U17" s="166"/>
      <c r="V17" s="35"/>
      <c r="W17" s="35"/>
      <c r="X17" s="35"/>
      <c r="Y17" s="35"/>
      <c r="Z17" s="35"/>
      <c r="AA17" s="35"/>
      <c r="AB17" s="166"/>
      <c r="AC17" s="166"/>
      <c r="AD17" s="166"/>
      <c r="AE17" s="35"/>
      <c r="AF17" s="35"/>
      <c r="AG17" s="35"/>
      <c r="AJ17" t="str">
        <f t="shared" si="1"/>
        <v/>
      </c>
      <c r="AL17" t="s">
        <v>14723</v>
      </c>
      <c r="AM17" s="139">
        <f t="shared" si="24"/>
        <v>0</v>
      </c>
      <c r="AN17" s="2" t="s">
        <v>182</v>
      </c>
      <c r="AO17" s="9">
        <f t="shared" si="37"/>
        <v>0</v>
      </c>
      <c r="AP17" s="16" t="b">
        <f t="shared" si="38"/>
        <v>0</v>
      </c>
      <c r="AQ17" s="16">
        <f t="shared" si="39"/>
        <v>0</v>
      </c>
      <c r="AR17" s="4" t="s">
        <v>311</v>
      </c>
      <c r="AS17" s="122">
        <v>2480</v>
      </c>
      <c r="AT17" s="122">
        <v>2680</v>
      </c>
      <c r="AU17" s="9">
        <f t="shared" si="25"/>
        <v>0</v>
      </c>
      <c r="AV17" s="17"/>
      <c r="AW17" s="99" t="str">
        <f t="shared" si="5"/>
        <v>JB  Jumbo Black Pearl</v>
      </c>
      <c r="AX17" s="32">
        <f>VLOOKUP(CONCATENATE("LLLB",LEFT(AW17,2)),[1]FINISH!$Q$6:$W$1476,7,FALSE)</f>
        <v>0</v>
      </c>
      <c r="AY17" s="32">
        <f>VLOOKUP(CONCATENATE("LLLF",LEFT(AW17,2)),[1]FINISH!$Q$6:$W$1476,7,FALSE)</f>
        <v>0</v>
      </c>
      <c r="AZ17" s="32">
        <f>VLOOKUP(CONCATENATE("LLLT",LEFT(AW17,2)),[1]FINISH!$Q$6:$W$1476,7,FALSE)</f>
        <v>0</v>
      </c>
      <c r="BA17" s="32">
        <f>VLOOKUP(CONCATENATE("LLLS",LEFT(AW17,2)),[1]FINISH!$Q$6:$W$1476,7,FALSE)</f>
        <v>0</v>
      </c>
      <c r="BC17" s="9">
        <f t="shared" si="26"/>
        <v>0</v>
      </c>
      <c r="BD17" s="147" t="str">
        <f t="shared" si="6"/>
        <v>JB  Jumbo Black Pearl</v>
      </c>
      <c r="BE17" s="10" t="s">
        <v>175</v>
      </c>
      <c r="BF17">
        <f>SUM(BF15:BF16)</f>
        <v>0</v>
      </c>
      <c r="BG17" s="46"/>
      <c r="BJ17" s="52">
        <f>IF(J6="",0,1)</f>
        <v>0</v>
      </c>
      <c r="BK17" t="s">
        <v>759</v>
      </c>
      <c r="BM17" s="3" t="s">
        <v>175</v>
      </c>
      <c r="BN17" s="9">
        <f t="shared" si="47"/>
        <v>0</v>
      </c>
      <c r="BO17" s="40">
        <f>BN17*DY17</f>
        <v>0</v>
      </c>
      <c r="BP17" s="3" t="s">
        <v>894</v>
      </c>
      <c r="BT17" s="30">
        <f t="shared" si="7"/>
        <v>0</v>
      </c>
      <c r="BU17" s="30">
        <f t="shared" si="27"/>
        <v>0</v>
      </c>
      <c r="BV17" s="30">
        <f t="shared" si="28"/>
        <v>0</v>
      </c>
      <c r="BW17" s="30">
        <f t="shared" si="29"/>
        <v>0</v>
      </c>
      <c r="BX17" s="139">
        <f t="shared" si="8"/>
        <v>0</v>
      </c>
      <c r="BY17">
        <f t="shared" si="9"/>
        <v>0</v>
      </c>
      <c r="BZ17">
        <f t="shared" si="10"/>
        <v>0</v>
      </c>
      <c r="CA17">
        <f t="shared" si="11"/>
        <v>0</v>
      </c>
      <c r="CB17">
        <f t="shared" si="12"/>
        <v>0</v>
      </c>
      <c r="CC17">
        <f t="shared" si="33"/>
        <v>0</v>
      </c>
      <c r="CD17">
        <f t="shared" si="41"/>
        <v>0</v>
      </c>
      <c r="CE17">
        <f t="shared" si="14"/>
        <v>0</v>
      </c>
      <c r="CF17">
        <f t="shared" si="15"/>
        <v>0</v>
      </c>
      <c r="CG17">
        <f t="shared" si="30"/>
        <v>0</v>
      </c>
      <c r="CI17" s="63">
        <f>IF(CI15*CI9&gt;0,1,0)</f>
        <v>0</v>
      </c>
      <c r="CJ17" s="74" t="s">
        <v>401</v>
      </c>
      <c r="CL17" s="92"/>
      <c r="CM17" s="93"/>
      <c r="CO17" s="229" t="s">
        <v>2065</v>
      </c>
      <c r="CP17" s="226"/>
      <c r="CR17" s="235"/>
      <c r="CS17" s="234"/>
      <c r="CV17" s="3"/>
      <c r="CW17" s="81"/>
      <c r="CX17" s="235"/>
      <c r="CY17" s="241" t="s">
        <v>441</v>
      </c>
      <c r="DA17" s="85"/>
      <c r="DB17" s="86"/>
      <c r="DD17" s="81"/>
      <c r="DE17">
        <f t="shared" si="40"/>
        <v>0</v>
      </c>
      <c r="DF17" s="138" t="s">
        <v>311</v>
      </c>
      <c r="DG17" s="110" t="s">
        <v>537</v>
      </c>
      <c r="DH17" t="e">
        <f t="shared" si="17"/>
        <v>#N/A</v>
      </c>
      <c r="DI17" t="e">
        <f t="shared" si="42"/>
        <v>#N/A</v>
      </c>
      <c r="DJ17" t="e">
        <f t="shared" si="19"/>
        <v>#N/A</v>
      </c>
      <c r="DK17" t="e">
        <f t="shared" si="20"/>
        <v>#N/A</v>
      </c>
      <c r="DL17" t="e">
        <f t="shared" si="21"/>
        <v>#N/A</v>
      </c>
      <c r="DM17" t="str">
        <f t="shared" si="22"/>
        <v xml:space="preserve"> Cstm  </v>
      </c>
      <c r="DN17" t="e">
        <f t="shared" si="23"/>
        <v>#N/A</v>
      </c>
      <c r="DO17" t="b">
        <f t="shared" si="35"/>
        <v>1</v>
      </c>
      <c r="DP17" t="str">
        <f t="shared" si="36"/>
        <v/>
      </c>
      <c r="DV17" s="135"/>
      <c r="DX17" s="130" t="s">
        <v>894</v>
      </c>
      <c r="DY17" s="106">
        <v>30</v>
      </c>
      <c r="DZ17" s="122"/>
      <c r="EK17" s="53" t="str">
        <f>IF(AQ69=1,"Tom Tom",CONCATENATE(AQ69," Tom Toms Chosen"))</f>
        <v>0 Tom Toms Chosen</v>
      </c>
      <c r="EL17" s="125" t="s">
        <v>589</v>
      </c>
      <c r="EQ17" t="s">
        <v>365</v>
      </c>
    </row>
    <row r="18" spans="1:147" ht="14.4" customHeight="1" x14ac:dyDescent="0.3">
      <c r="A18" s="464"/>
      <c r="B18" s="143"/>
      <c r="C18" s="307" t="s">
        <v>54</v>
      </c>
      <c r="D18" s="298">
        <f t="shared" si="0"/>
        <v>0</v>
      </c>
      <c r="E18" s="298"/>
      <c r="F18" s="67"/>
      <c r="G18" s="444" t="s">
        <v>14927</v>
      </c>
      <c r="H18" s="201"/>
      <c r="I18" s="103"/>
      <c r="J18" s="66"/>
      <c r="K18" s="429" t="s">
        <v>187</v>
      </c>
      <c r="L18" s="103"/>
      <c r="M18" s="103"/>
      <c r="N18" s="103"/>
      <c r="O18" s="309"/>
      <c r="P18" s="327" t="s">
        <v>362</v>
      </c>
      <c r="Q18" s="35"/>
      <c r="R18" s="328"/>
      <c r="S18" s="154" t="s">
        <v>152</v>
      </c>
      <c r="T18" s="18"/>
      <c r="U18" s="166"/>
      <c r="V18" s="35"/>
      <c r="W18" s="35"/>
      <c r="X18" s="35"/>
      <c r="Y18" s="35"/>
      <c r="Z18" s="35"/>
      <c r="AA18" s="35"/>
      <c r="AB18" s="166"/>
      <c r="AC18" s="166"/>
      <c r="AD18" s="166"/>
      <c r="AE18" s="35"/>
      <c r="AF18" s="35"/>
      <c r="AG18" s="35"/>
      <c r="AJ18" t="str">
        <f t="shared" si="1"/>
        <v/>
      </c>
      <c r="AL18" t="s">
        <v>14724</v>
      </c>
      <c r="AM18" s="139">
        <f t="shared" si="24"/>
        <v>0</v>
      </c>
      <c r="AN18" s="2" t="s">
        <v>182</v>
      </c>
      <c r="AO18" s="9">
        <f t="shared" si="37"/>
        <v>0</v>
      </c>
      <c r="AP18" s="16" t="b">
        <f t="shared" si="38"/>
        <v>0</v>
      </c>
      <c r="AQ18" s="16">
        <f t="shared" si="39"/>
        <v>0</v>
      </c>
      <c r="AR18" s="4" t="s">
        <v>312</v>
      </c>
      <c r="AS18" s="122">
        <v>2480</v>
      </c>
      <c r="AT18" s="122">
        <v>2680</v>
      </c>
      <c r="AU18" s="9">
        <f t="shared" si="25"/>
        <v>0</v>
      </c>
      <c r="AV18" s="17"/>
      <c r="AW18" s="99" t="str">
        <f t="shared" si="5"/>
        <v>JW Jumbo White Pearl</v>
      </c>
      <c r="AX18" s="32">
        <f>VLOOKUP(CONCATENATE("LLLB",LEFT(AW18,2)),[1]FINISH!$Q$6:$W$1476,7,FALSE)</f>
        <v>0</v>
      </c>
      <c r="AY18" s="32">
        <f>VLOOKUP(CONCATENATE("LLLF",LEFT(AW18,2)),[1]FINISH!$Q$6:$W$1476,7,FALSE)</f>
        <v>0</v>
      </c>
      <c r="AZ18" s="32">
        <f>VLOOKUP(CONCATENATE("LLLT",LEFT(AW18,2)),[1]FINISH!$Q$6:$W$1476,7,FALSE)</f>
        <v>0</v>
      </c>
      <c r="BA18" s="32">
        <f>VLOOKUP(CONCATENATE("LLLS",LEFT(AW18,2)),[1]FINISH!$Q$6:$W$1476,7,FALSE)</f>
        <v>0</v>
      </c>
      <c r="BC18" s="9">
        <f t="shared" si="26"/>
        <v>0</v>
      </c>
      <c r="BD18" s="147" t="str">
        <f t="shared" si="6"/>
        <v>JW Jumbo White Pearl</v>
      </c>
      <c r="BI18" s="35"/>
      <c r="BJ18">
        <f>SUM(BJ16:BJ17)</f>
        <v>0</v>
      </c>
      <c r="BK18" t="s">
        <v>175</v>
      </c>
      <c r="BN18" s="9">
        <f>SUM(BN11:BN17)</f>
        <v>0</v>
      </c>
      <c r="BO18" s="41">
        <f>SUM(BO11:BO16)</f>
        <v>0</v>
      </c>
      <c r="BP18" s="22" t="s">
        <v>197</v>
      </c>
      <c r="BT18" s="30">
        <f t="shared" si="7"/>
        <v>0</v>
      </c>
      <c r="BU18" s="30">
        <f t="shared" si="27"/>
        <v>0</v>
      </c>
      <c r="BV18" s="30">
        <f t="shared" si="28"/>
        <v>0</v>
      </c>
      <c r="BW18" s="30">
        <f t="shared" si="29"/>
        <v>0</v>
      </c>
      <c r="BX18" s="139">
        <f t="shared" si="8"/>
        <v>0</v>
      </c>
      <c r="BY18">
        <f t="shared" si="9"/>
        <v>0</v>
      </c>
      <c r="BZ18">
        <f t="shared" si="10"/>
        <v>0</v>
      </c>
      <c r="CA18">
        <f t="shared" si="11"/>
        <v>0</v>
      </c>
      <c r="CB18">
        <f t="shared" si="12"/>
        <v>0</v>
      </c>
      <c r="CC18">
        <f t="shared" si="33"/>
        <v>0</v>
      </c>
      <c r="CD18">
        <f t="shared" si="41"/>
        <v>0</v>
      </c>
      <c r="CE18">
        <f t="shared" si="14"/>
        <v>0</v>
      </c>
      <c r="CF18">
        <f t="shared" si="15"/>
        <v>0</v>
      </c>
      <c r="CG18">
        <f t="shared" si="30"/>
        <v>0</v>
      </c>
      <c r="CI18" s="63"/>
      <c r="CJ18" s="74"/>
      <c r="CL18" s="92"/>
      <c r="CM18" s="93"/>
      <c r="CO18" s="229" t="s">
        <v>2066</v>
      </c>
      <c r="CP18" s="226"/>
      <c r="CR18" s="235"/>
      <c r="CS18" s="230" t="s">
        <v>327</v>
      </c>
      <c r="CV18" s="3"/>
      <c r="CW18" s="81"/>
      <c r="CX18" s="235">
        <f>+AO14</f>
        <v>0</v>
      </c>
      <c r="CY18" s="230" t="s">
        <v>309</v>
      </c>
      <c r="DD18" s="81"/>
      <c r="DE18">
        <f t="shared" si="40"/>
        <v>0</v>
      </c>
      <c r="DF18" s="138" t="s">
        <v>312</v>
      </c>
      <c r="DG18" s="110" t="s">
        <v>538</v>
      </c>
      <c r="DH18" t="e">
        <f t="shared" si="17"/>
        <v>#N/A</v>
      </c>
      <c r="DI18" t="e">
        <f t="shared" si="42"/>
        <v>#N/A</v>
      </c>
      <c r="DJ18" t="e">
        <f t="shared" si="19"/>
        <v>#N/A</v>
      </c>
      <c r="DK18" t="e">
        <f t="shared" si="20"/>
        <v>#N/A</v>
      </c>
      <c r="DL18" t="e">
        <f t="shared" si="21"/>
        <v>#N/A</v>
      </c>
      <c r="DM18" t="str">
        <f t="shared" si="22"/>
        <v xml:space="preserve"> Cstm  </v>
      </c>
      <c r="DN18" t="e">
        <f t="shared" si="23"/>
        <v>#N/A</v>
      </c>
      <c r="DO18" t="b">
        <f t="shared" si="35"/>
        <v>1</v>
      </c>
      <c r="DP18" t="str">
        <f t="shared" si="36"/>
        <v/>
      </c>
      <c r="DV18" s="135" t="s">
        <v>639</v>
      </c>
      <c r="DX18" t="s">
        <v>126</v>
      </c>
      <c r="DY18" s="106">
        <v>30</v>
      </c>
      <c r="DZ18" s="122"/>
      <c r="EK18" s="472" t="str">
        <f>+DR56</f>
        <v/>
      </c>
      <c r="EL18" s="453"/>
      <c r="EM18" s="453"/>
      <c r="EN18" s="453"/>
      <c r="EO18" s="453"/>
      <c r="EQ18" t="s">
        <v>365</v>
      </c>
    </row>
    <row r="19" spans="1:147" ht="14.4" customHeight="1" x14ac:dyDescent="0.3">
      <c r="A19" s="464"/>
      <c r="B19" s="143"/>
      <c r="C19" s="307" t="s">
        <v>55</v>
      </c>
      <c r="D19" s="298">
        <f t="shared" si="0"/>
        <v>0</v>
      </c>
      <c r="E19" s="298"/>
      <c r="F19" s="67"/>
      <c r="G19" s="409" t="s">
        <v>906</v>
      </c>
      <c r="H19" s="201"/>
      <c r="I19" s="103"/>
      <c r="J19" s="67"/>
      <c r="K19" s="278" t="s">
        <v>109</v>
      </c>
      <c r="L19" s="161"/>
      <c r="N19" s="164"/>
      <c r="O19" s="309"/>
      <c r="P19" s="151" t="s">
        <v>364</v>
      </c>
      <c r="Q19" s="35"/>
      <c r="R19" s="328"/>
      <c r="S19" s="391" t="s">
        <v>153</v>
      </c>
      <c r="T19" s="18"/>
      <c r="U19" s="35"/>
      <c r="V19" s="35"/>
      <c r="W19" s="35"/>
      <c r="X19" s="35"/>
      <c r="Y19" s="35"/>
      <c r="Z19" s="35"/>
      <c r="AA19" s="35"/>
      <c r="AB19" s="35"/>
      <c r="AC19" s="35"/>
      <c r="AD19" s="35"/>
      <c r="AE19" s="35"/>
      <c r="AF19" s="35"/>
      <c r="AG19" s="35"/>
      <c r="AJ19" t="str">
        <f t="shared" si="1"/>
        <v/>
      </c>
      <c r="AL19" t="s">
        <v>14725</v>
      </c>
      <c r="AM19" s="139">
        <f t="shared" si="24"/>
        <v>0</v>
      </c>
      <c r="AN19" s="2" t="s">
        <v>182</v>
      </c>
      <c r="AO19" s="9">
        <f t="shared" si="37"/>
        <v>0</v>
      </c>
      <c r="AP19" s="16" t="b">
        <f t="shared" si="38"/>
        <v>0</v>
      </c>
      <c r="AQ19" s="16">
        <f t="shared" si="39"/>
        <v>0</v>
      </c>
      <c r="AR19" s="4" t="s">
        <v>313</v>
      </c>
      <c r="AS19" s="122">
        <v>2480</v>
      </c>
      <c r="AT19" s="122">
        <v>2680</v>
      </c>
      <c r="AU19" s="9">
        <f t="shared" si="25"/>
        <v>0</v>
      </c>
      <c r="AV19" s="17"/>
      <c r="AW19" s="99" t="str">
        <f t="shared" si="5"/>
        <v>51 Mod Orange</v>
      </c>
      <c r="AX19" s="32">
        <f>VLOOKUP(CONCATENATE("LLLB",LEFT(AW19,2)),[1]FINISH!$Q$6:$W$1476,7,FALSE)</f>
        <v>100</v>
      </c>
      <c r="AY19" s="32">
        <f>VLOOKUP(CONCATENATE("LLLF",LEFT(AW19,2)),[1]FINISH!$Q$6:$W$1476,7,FALSE)</f>
        <v>75</v>
      </c>
      <c r="AZ19" s="32">
        <f>VLOOKUP(CONCATENATE("LLLT",LEFT(AW19,2)),[1]FINISH!$Q$6:$W$1476,7,FALSE)</f>
        <v>50</v>
      </c>
      <c r="BA19" s="32">
        <f>VLOOKUP(CONCATENATE("LLLS",LEFT(AW19,2)),[1]FINISH!$Q$6:$W$1476,7,FALSE)</f>
        <v>50</v>
      </c>
      <c r="BC19" s="9">
        <f t="shared" si="26"/>
        <v>0</v>
      </c>
      <c r="BD19" s="147" t="str">
        <f t="shared" si="6"/>
        <v>51 Mod Orange</v>
      </c>
      <c r="BF19" t="s">
        <v>2102</v>
      </c>
      <c r="BG19" s="33" t="s">
        <v>197</v>
      </c>
      <c r="BH19" s="33"/>
      <c r="BI19" s="35" t="s">
        <v>7</v>
      </c>
      <c r="BJ19" s="106" t="s">
        <v>515</v>
      </c>
      <c r="BT19" s="30">
        <f t="shared" si="7"/>
        <v>0</v>
      </c>
      <c r="BU19" s="30">
        <f t="shared" si="27"/>
        <v>0</v>
      </c>
      <c r="BV19" s="30">
        <f t="shared" si="28"/>
        <v>0</v>
      </c>
      <c r="BW19" s="30">
        <f t="shared" si="29"/>
        <v>0</v>
      </c>
      <c r="BX19" s="139">
        <f t="shared" si="8"/>
        <v>0</v>
      </c>
      <c r="BY19">
        <f t="shared" si="9"/>
        <v>0</v>
      </c>
      <c r="BZ19">
        <f t="shared" si="10"/>
        <v>0</v>
      </c>
      <c r="CA19">
        <f t="shared" si="11"/>
        <v>0</v>
      </c>
      <c r="CB19">
        <f t="shared" si="12"/>
        <v>0</v>
      </c>
      <c r="CC19">
        <f t="shared" si="33"/>
        <v>0</v>
      </c>
      <c r="CD19">
        <f t="shared" si="41"/>
        <v>0</v>
      </c>
      <c r="CE19">
        <f t="shared" si="14"/>
        <v>0</v>
      </c>
      <c r="CF19">
        <f t="shared" si="15"/>
        <v>0</v>
      </c>
      <c r="CG19">
        <f t="shared" si="30"/>
        <v>0</v>
      </c>
      <c r="CL19" s="92">
        <f>+AO34</f>
        <v>0</v>
      </c>
      <c r="CM19" s="93" t="s">
        <v>328</v>
      </c>
      <c r="CO19" s="80"/>
      <c r="CP19" s="82"/>
      <c r="CR19" s="235">
        <f>+AO34</f>
        <v>0</v>
      </c>
      <c r="CS19" s="230" t="s">
        <v>328</v>
      </c>
      <c r="CU19" s="231" t="s">
        <v>429</v>
      </c>
      <c r="CV19" s="263"/>
      <c r="CW19" s="81"/>
      <c r="CX19" s="235">
        <f>+AO19</f>
        <v>0</v>
      </c>
      <c r="CY19" s="230" t="s">
        <v>313</v>
      </c>
      <c r="DD19" s="81"/>
      <c r="DE19">
        <f t="shared" si="40"/>
        <v>0</v>
      </c>
      <c r="DF19" s="138" t="s">
        <v>313</v>
      </c>
      <c r="DG19" s="110" t="s">
        <v>539</v>
      </c>
      <c r="DH19" t="e">
        <f t="shared" si="17"/>
        <v>#N/A</v>
      </c>
      <c r="DI19" t="e">
        <f t="shared" si="42"/>
        <v>#N/A</v>
      </c>
      <c r="DJ19" t="e">
        <f t="shared" si="19"/>
        <v>#N/A</v>
      </c>
      <c r="DK19" t="e">
        <f t="shared" si="20"/>
        <v>#N/A</v>
      </c>
      <c r="DL19" t="e">
        <f t="shared" si="21"/>
        <v>#N/A</v>
      </c>
      <c r="DM19" t="str">
        <f t="shared" si="22"/>
        <v xml:space="preserve"> Cstm  </v>
      </c>
      <c r="DN19" t="e">
        <f t="shared" si="23"/>
        <v>#N/A</v>
      </c>
      <c r="DO19" t="b">
        <f t="shared" si="35"/>
        <v>1</v>
      </c>
      <c r="DP19" t="str">
        <f t="shared" si="36"/>
        <v/>
      </c>
      <c r="DV19" s="139" t="s">
        <v>641</v>
      </c>
      <c r="DX19" t="s">
        <v>127</v>
      </c>
      <c r="DY19" s="106">
        <v>120</v>
      </c>
      <c r="DZ19" s="122"/>
      <c r="EK19" s="62" t="s">
        <v>0</v>
      </c>
      <c r="EL19" s="5" t="str">
        <f>IF(BB69=1,"Legacy Exotic, LXTTCUSTOM","Legacy Classic, LCTTCUSTOM")</f>
        <v>Legacy Classic, LCTTCUSTOM</v>
      </c>
      <c r="EM19" s="3"/>
      <c r="EN19" s="10" t="s">
        <v>583</v>
      </c>
      <c r="EO19" s="124">
        <f>SUM(D33:D56)</f>
        <v>0</v>
      </c>
      <c r="EQ19" t="s">
        <v>365</v>
      </c>
    </row>
    <row r="20" spans="1:147" ht="14.4" customHeight="1" thickBot="1" x14ac:dyDescent="0.35">
      <c r="A20" s="464"/>
      <c r="B20" s="143"/>
      <c r="C20" s="314" t="s">
        <v>713</v>
      </c>
      <c r="D20" s="298">
        <f t="shared" si="0"/>
        <v>0</v>
      </c>
      <c r="E20" s="298"/>
      <c r="F20" s="67"/>
      <c r="G20" s="409" t="s">
        <v>801</v>
      </c>
      <c r="H20" s="201"/>
      <c r="I20" s="103"/>
      <c r="J20" s="67"/>
      <c r="K20" s="278" t="s">
        <v>110</v>
      </c>
      <c r="L20" s="48"/>
      <c r="N20" s="164"/>
      <c r="O20" s="328"/>
      <c r="P20" s="327" t="s">
        <v>768</v>
      </c>
      <c r="Q20" s="35"/>
      <c r="R20" s="267" t="s">
        <v>776</v>
      </c>
      <c r="S20" s="103"/>
      <c r="T20" s="18"/>
      <c r="U20" s="35"/>
      <c r="V20" s="35"/>
      <c r="W20" s="35"/>
      <c r="X20" s="35"/>
      <c r="Y20" s="35"/>
      <c r="Z20" s="35"/>
      <c r="AA20" s="35"/>
      <c r="AB20" s="35"/>
      <c r="AC20" s="35"/>
      <c r="AD20" s="35"/>
      <c r="AE20" s="35"/>
      <c r="AF20" s="35"/>
      <c r="AG20" s="35"/>
      <c r="AH20" s="57"/>
      <c r="AI20" s="57"/>
      <c r="AJ20" s="57" t="str">
        <f t="shared" ref="AJ20" si="53">IF(AQ20&gt;0,CONCATENATE("qty ",AQ20,") ",AR20,"   "),"")</f>
        <v/>
      </c>
      <c r="AK20" s="57"/>
      <c r="AL20" t="s">
        <v>14726</v>
      </c>
      <c r="AM20" s="139">
        <f t="shared" si="24"/>
        <v>0</v>
      </c>
      <c r="AN20" s="106" t="s">
        <v>182</v>
      </c>
      <c r="AO20" s="195">
        <f t="shared" si="37"/>
        <v>0</v>
      </c>
      <c r="AP20" s="196" t="b">
        <f t="shared" si="38"/>
        <v>0</v>
      </c>
      <c r="AQ20" s="196">
        <f t="shared" si="39"/>
        <v>0</v>
      </c>
      <c r="AR20" s="138" t="s">
        <v>719</v>
      </c>
      <c r="AS20" s="122">
        <v>2500</v>
      </c>
      <c r="AT20" s="122">
        <v>2700</v>
      </c>
      <c r="AU20" s="9">
        <f t="shared" si="25"/>
        <v>0</v>
      </c>
      <c r="AV20" s="17"/>
      <c r="AW20" s="99" t="str">
        <f t="shared" si="5"/>
        <v>Unused</v>
      </c>
      <c r="AX20" s="32">
        <v>0</v>
      </c>
      <c r="AY20" s="32">
        <v>0</v>
      </c>
      <c r="AZ20" s="32">
        <v>0</v>
      </c>
      <c r="BA20" s="32">
        <v>0</v>
      </c>
      <c r="BC20" s="9">
        <f t="shared" si="26"/>
        <v>0</v>
      </c>
      <c r="BD20" s="147" t="str">
        <f t="shared" si="6"/>
        <v>Unused</v>
      </c>
      <c r="BF20" s="15">
        <f t="shared" ref="BF20:BF30" si="54">IF(O4="",0,1)</f>
        <v>0</v>
      </c>
      <c r="BG20" s="36">
        <v>0</v>
      </c>
      <c r="BH20" s="36">
        <f>+BF20*BG20</f>
        <v>0</v>
      </c>
      <c r="BI20" s="103" t="s">
        <v>125</v>
      </c>
      <c r="BJ20" s="106" t="s">
        <v>496</v>
      </c>
      <c r="BS20" s="57"/>
      <c r="BT20" s="30">
        <f t="shared" si="7"/>
        <v>0</v>
      </c>
      <c r="BU20" s="30">
        <f t="shared" si="27"/>
        <v>0</v>
      </c>
      <c r="BV20" s="30">
        <f t="shared" si="28"/>
        <v>0</v>
      </c>
      <c r="BW20" s="30">
        <f t="shared" si="29"/>
        <v>0</v>
      </c>
      <c r="BX20" s="139">
        <f t="shared" si="8"/>
        <v>0</v>
      </c>
      <c r="BY20" s="57">
        <f t="shared" si="9"/>
        <v>0</v>
      </c>
      <c r="BZ20" s="57">
        <f t="shared" si="10"/>
        <v>0</v>
      </c>
      <c r="CA20" s="57">
        <f t="shared" si="11"/>
        <v>0</v>
      </c>
      <c r="CB20" s="57">
        <f t="shared" si="12"/>
        <v>0</v>
      </c>
      <c r="CC20">
        <f t="shared" si="33"/>
        <v>0</v>
      </c>
      <c r="CD20" s="57">
        <f t="shared" si="41"/>
        <v>0</v>
      </c>
      <c r="CE20">
        <f t="shared" si="14"/>
        <v>0</v>
      </c>
      <c r="CF20">
        <f t="shared" si="15"/>
        <v>0</v>
      </c>
      <c r="CG20">
        <f t="shared" si="30"/>
        <v>0</v>
      </c>
      <c r="CH20" s="57"/>
      <c r="CI20" s="73" t="s">
        <v>380</v>
      </c>
      <c r="CJ20" s="73"/>
      <c r="CL20" s="92">
        <f>+AO35</f>
        <v>0</v>
      </c>
      <c r="CM20" s="93" t="s">
        <v>329</v>
      </c>
      <c r="CO20" s="235"/>
      <c r="CP20" s="258"/>
      <c r="CR20" s="235">
        <f>SUM(CR18:CR19)</f>
        <v>0</v>
      </c>
      <c r="CS20" s="230" t="s">
        <v>411</v>
      </c>
      <c r="CU20" s="235">
        <f>+BJ46+BJ49</f>
        <v>0</v>
      </c>
      <c r="CV20" s="230" t="s">
        <v>14782</v>
      </c>
      <c r="CW20" s="81"/>
      <c r="CX20" s="235">
        <f>SUM(CX18:CX19)</f>
        <v>0</v>
      </c>
      <c r="CY20" s="230" t="s">
        <v>411</v>
      </c>
      <c r="DA20" s="264" t="s">
        <v>14783</v>
      </c>
      <c r="DB20" s="79"/>
      <c r="DD20" s="81"/>
      <c r="DE20" s="57">
        <f t="shared" si="40"/>
        <v>0</v>
      </c>
      <c r="DF20" s="107" t="s">
        <v>719</v>
      </c>
      <c r="DG20" s="197" t="s">
        <v>742</v>
      </c>
      <c r="DH20" t="e">
        <f t="shared" si="17"/>
        <v>#N/A</v>
      </c>
      <c r="DI20" s="57" t="e">
        <f t="shared" si="42"/>
        <v>#N/A</v>
      </c>
      <c r="DJ20" s="57" t="e">
        <f t="shared" si="19"/>
        <v>#N/A</v>
      </c>
      <c r="DK20" t="e">
        <f t="shared" si="20"/>
        <v>#N/A</v>
      </c>
      <c r="DL20" s="57" t="e">
        <f t="shared" si="21"/>
        <v>#N/A</v>
      </c>
      <c r="DM20" t="str">
        <f t="shared" si="22"/>
        <v xml:space="preserve"> Cstm  </v>
      </c>
      <c r="DN20" s="57" t="e">
        <f t="shared" ref="DN20" si="55">CONCATENATE(DI20,DJ20,DK20,DL20,DM20)</f>
        <v>#N/A</v>
      </c>
      <c r="DO20" s="57" t="b">
        <f t="shared" ref="DO20" si="56">ISERROR(DN20)</f>
        <v>1</v>
      </c>
      <c r="DP20" s="57" t="str">
        <f t="shared" ref="DP20" si="57">IF(DO20=FALSE,DN20,"")</f>
        <v/>
      </c>
      <c r="DV20" s="139" t="s">
        <v>642</v>
      </c>
      <c r="DX20" t="s">
        <v>128</v>
      </c>
      <c r="DY20" s="106">
        <v>120</v>
      </c>
      <c r="DZ20" s="122"/>
      <c r="EK20" s="62" t="s">
        <v>1</v>
      </c>
      <c r="EL20" s="3" t="s">
        <v>367</v>
      </c>
      <c r="EM20" s="3"/>
      <c r="EN20" s="3"/>
      <c r="EO20" s="3"/>
      <c r="EQ20" t="s">
        <v>365</v>
      </c>
    </row>
    <row r="21" spans="1:147" ht="14.4" customHeight="1" x14ac:dyDescent="0.3">
      <c r="A21" s="464"/>
      <c r="B21" s="143"/>
      <c r="C21" s="307" t="s">
        <v>56</v>
      </c>
      <c r="D21" s="298">
        <f t="shared" si="0"/>
        <v>0</v>
      </c>
      <c r="E21" s="298"/>
      <c r="F21" s="67"/>
      <c r="G21" s="409" t="s">
        <v>2097</v>
      </c>
      <c r="H21" s="201"/>
      <c r="I21" s="103"/>
      <c r="J21" s="67"/>
      <c r="K21" s="278" t="s">
        <v>629</v>
      </c>
      <c r="L21" s="48"/>
      <c r="N21" s="164"/>
      <c r="O21" s="103"/>
      <c r="P21" s="166"/>
      <c r="Q21" s="166"/>
      <c r="R21" s="166"/>
      <c r="S21" s="35"/>
      <c r="T21" s="35"/>
      <c r="U21" s="35"/>
      <c r="V21" s="166"/>
      <c r="W21" s="166"/>
      <c r="X21" s="166"/>
      <c r="Y21" s="166"/>
      <c r="Z21" s="166"/>
      <c r="AA21" s="166"/>
      <c r="AB21" s="166"/>
      <c r="AC21" s="166"/>
      <c r="AD21" s="35"/>
      <c r="AE21" s="35"/>
      <c r="AF21" s="35"/>
      <c r="AG21" s="35"/>
      <c r="AJ21" t="str">
        <f t="shared" si="1"/>
        <v/>
      </c>
      <c r="AL21" t="s">
        <v>14727</v>
      </c>
      <c r="AM21" s="139">
        <f t="shared" si="24"/>
        <v>0</v>
      </c>
      <c r="AN21" s="2" t="s">
        <v>182</v>
      </c>
      <c r="AO21" s="9">
        <f t="shared" si="37"/>
        <v>0</v>
      </c>
      <c r="AP21" s="16" t="b">
        <f t="shared" si="38"/>
        <v>0</v>
      </c>
      <c r="AQ21" s="16">
        <f t="shared" si="39"/>
        <v>0</v>
      </c>
      <c r="AR21" s="4" t="s">
        <v>314</v>
      </c>
      <c r="AS21" s="122">
        <v>2500</v>
      </c>
      <c r="AT21" s="122">
        <v>2700</v>
      </c>
      <c r="AU21" s="9">
        <f t="shared" si="25"/>
        <v>0</v>
      </c>
      <c r="AV21" s="17"/>
      <c r="AW21" s="99" t="str">
        <f t="shared" si="5"/>
        <v>87 Olive Pearl</v>
      </c>
      <c r="AX21" s="32">
        <f>VLOOKUP(CONCATENATE("LLLB",LEFT(AW21,2)),[1]FINISH!$Q$6:$W$1476,7,FALSE)</f>
        <v>0</v>
      </c>
      <c r="AY21" s="32">
        <f>VLOOKUP(CONCATENATE("LLLF",LEFT(AW21,2)),[1]FINISH!$Q$6:$W$1476,7,FALSE)</f>
        <v>0</v>
      </c>
      <c r="AZ21" s="32">
        <f>VLOOKUP(CONCATENATE("LLLT",LEFT(AW21,2)),[1]FINISH!$Q$6:$W$1476,7,FALSE)</f>
        <v>0</v>
      </c>
      <c r="BA21" s="32">
        <f>VLOOKUP(CONCATENATE("LLLS",LEFT(AW21,2)),[1]FINISH!$Q$6:$W$1476,7,FALSE)</f>
        <v>0</v>
      </c>
      <c r="BC21" s="9">
        <f t="shared" si="26"/>
        <v>0</v>
      </c>
      <c r="BD21" s="147" t="str">
        <f t="shared" si="6"/>
        <v>87 Olive Pearl</v>
      </c>
      <c r="BF21" s="15">
        <f t="shared" si="54"/>
        <v>0</v>
      </c>
      <c r="BG21" s="36">
        <f t="shared" ref="BG21:BG27" si="58">DY18</f>
        <v>30</v>
      </c>
      <c r="BH21" s="36">
        <f>+BF21*BG21</f>
        <v>0</v>
      </c>
      <c r="BI21" s="103" t="str">
        <f>IF(BF16=1, "CHROME Elite Casting",  "P7184A Elite Bass Casting")</f>
        <v>P7184A Elite Bass Casting</v>
      </c>
      <c r="BJ21" s="106" t="s">
        <v>497</v>
      </c>
      <c r="BT21" s="30">
        <f t="shared" si="7"/>
        <v>0</v>
      </c>
      <c r="BU21" s="30">
        <f t="shared" si="27"/>
        <v>0</v>
      </c>
      <c r="BV21" s="30">
        <f t="shared" si="28"/>
        <v>0</v>
      </c>
      <c r="BW21" s="30">
        <f t="shared" si="29"/>
        <v>0</v>
      </c>
      <c r="BX21" s="139">
        <f t="shared" si="8"/>
        <v>0</v>
      </c>
      <c r="BY21" s="81">
        <f t="shared" si="9"/>
        <v>0</v>
      </c>
      <c r="BZ21" s="81">
        <f t="shared" si="10"/>
        <v>0</v>
      </c>
      <c r="CA21" s="81">
        <f t="shared" si="11"/>
        <v>0</v>
      </c>
      <c r="CB21" s="81">
        <f t="shared" si="12"/>
        <v>0</v>
      </c>
      <c r="CC21">
        <f t="shared" si="33"/>
        <v>0</v>
      </c>
      <c r="CD21" s="81">
        <f t="shared" si="41"/>
        <v>0</v>
      </c>
      <c r="CE21">
        <f t="shared" si="14"/>
        <v>0</v>
      </c>
      <c r="CF21">
        <f t="shared" si="15"/>
        <v>0</v>
      </c>
      <c r="CG21">
        <f t="shared" si="30"/>
        <v>0</v>
      </c>
      <c r="CI21" s="63">
        <f>+BF25</f>
        <v>0</v>
      </c>
      <c r="CJ21" s="74" t="s">
        <v>130</v>
      </c>
      <c r="CL21" s="92">
        <f>+AO36</f>
        <v>0</v>
      </c>
      <c r="CM21" s="93" t="s">
        <v>330</v>
      </c>
      <c r="CO21" s="235" t="s">
        <v>2113</v>
      </c>
      <c r="CP21" s="258"/>
      <c r="CR21" s="83">
        <f>+CR20*CR16</f>
        <v>0</v>
      </c>
      <c r="CS21" s="97" t="s">
        <v>406</v>
      </c>
      <c r="CU21" s="235">
        <f>+BJ47</f>
        <v>0</v>
      </c>
      <c r="CV21" s="230" t="s">
        <v>230</v>
      </c>
      <c r="CW21" s="81"/>
      <c r="CX21" s="235"/>
      <c r="CY21" s="234"/>
      <c r="DA21" s="235"/>
      <c r="DB21" s="234"/>
      <c r="DD21" s="81"/>
      <c r="DE21">
        <f t="shared" si="40"/>
        <v>0</v>
      </c>
      <c r="DF21" s="138" t="s">
        <v>314</v>
      </c>
      <c r="DG21" s="110" t="s">
        <v>540</v>
      </c>
      <c r="DH21" t="e">
        <f t="shared" si="17"/>
        <v>#N/A</v>
      </c>
      <c r="DI21" t="e">
        <f t="shared" si="42"/>
        <v>#N/A</v>
      </c>
      <c r="DJ21" t="e">
        <f t="shared" si="19"/>
        <v>#N/A</v>
      </c>
      <c r="DK21" t="e">
        <f t="shared" si="20"/>
        <v>#N/A</v>
      </c>
      <c r="DL21" t="e">
        <f t="shared" si="21"/>
        <v>#N/A</v>
      </c>
      <c r="DM21" t="str">
        <f t="shared" si="22"/>
        <v xml:space="preserve"> Cstm  </v>
      </c>
      <c r="DN21" t="e">
        <f t="shared" si="23"/>
        <v>#N/A</v>
      </c>
      <c r="DO21" t="b">
        <f t="shared" si="35"/>
        <v>1</v>
      </c>
      <c r="DP21" t="str">
        <f t="shared" si="36"/>
        <v/>
      </c>
      <c r="DV21" s="139" t="s">
        <v>640</v>
      </c>
      <c r="DX21" t="s">
        <v>129</v>
      </c>
      <c r="DY21" s="106">
        <v>60</v>
      </c>
      <c r="DZ21" s="122"/>
      <c r="EK21" s="62" t="s">
        <v>2</v>
      </c>
      <c r="EL21" s="452" t="str">
        <f>AJ74</f>
        <v/>
      </c>
      <c r="EM21" s="453"/>
      <c r="EN21" s="453"/>
      <c r="EO21" s="453"/>
      <c r="EQ21" t="s">
        <v>365</v>
      </c>
    </row>
    <row r="22" spans="1:147" ht="14.4" customHeight="1" thickBot="1" x14ac:dyDescent="0.35">
      <c r="A22" s="465"/>
      <c r="B22" s="143"/>
      <c r="C22" s="352" t="s">
        <v>57</v>
      </c>
      <c r="D22" s="338">
        <f t="shared" si="0"/>
        <v>0</v>
      </c>
      <c r="E22" s="298"/>
      <c r="F22" s="67"/>
      <c r="G22" s="409" t="s">
        <v>845</v>
      </c>
      <c r="H22" s="201"/>
      <c r="I22" s="103"/>
      <c r="J22" s="67"/>
      <c r="K22" s="278" t="s">
        <v>734</v>
      </c>
      <c r="L22" s="48"/>
      <c r="N22" s="164"/>
      <c r="O22" s="289" t="s">
        <v>141</v>
      </c>
      <c r="P22" s="103"/>
      <c r="Q22" s="103"/>
      <c r="R22" s="103"/>
      <c r="S22" s="103"/>
      <c r="T22" s="166"/>
      <c r="U22" s="35"/>
      <c r="V22" s="166"/>
      <c r="W22" s="166"/>
      <c r="X22" s="166"/>
      <c r="Y22" s="166"/>
      <c r="Z22" s="166"/>
      <c r="AA22" s="166"/>
      <c r="AB22" s="166"/>
      <c r="AC22" s="166"/>
      <c r="AD22" s="35"/>
      <c r="AE22" s="35"/>
      <c r="AF22" s="35"/>
      <c r="AG22" s="35"/>
      <c r="AH22" s="29"/>
      <c r="AI22" s="29"/>
      <c r="AJ22" s="29" t="str">
        <f t="shared" si="1"/>
        <v/>
      </c>
      <c r="AK22" s="29"/>
      <c r="AL22" s="29" t="s">
        <v>14728</v>
      </c>
      <c r="AM22" s="31">
        <f t="shared" si="24"/>
        <v>0</v>
      </c>
      <c r="AN22" s="31" t="s">
        <v>182</v>
      </c>
      <c r="AO22" s="9">
        <f t="shared" si="37"/>
        <v>0</v>
      </c>
      <c r="AP22" s="31" t="b">
        <f t="shared" si="38"/>
        <v>0</v>
      </c>
      <c r="AQ22" s="31">
        <f t="shared" si="39"/>
        <v>0</v>
      </c>
      <c r="AR22" s="117" t="s">
        <v>315</v>
      </c>
      <c r="AS22" s="434">
        <v>2500</v>
      </c>
      <c r="AT22" s="435">
        <v>2700</v>
      </c>
      <c r="AU22" s="9">
        <f t="shared" si="25"/>
        <v>0</v>
      </c>
      <c r="AV22" s="17"/>
      <c r="AW22" s="99" t="str">
        <f t="shared" si="5"/>
        <v>36  Olive Sparkle</v>
      </c>
      <c r="AX22" s="32">
        <f>VLOOKUP(CONCATENATE("LLLB",LEFT(AW22,2)),[1]FINISH!$Q$6:$W$1476,7,FALSE)</f>
        <v>0</v>
      </c>
      <c r="AY22" s="32">
        <f>VLOOKUP(CONCATENATE("LLLF",LEFT(AW22,2)),[1]FINISH!$Q$6:$W$1476,7,FALSE)</f>
        <v>0</v>
      </c>
      <c r="AZ22" s="32">
        <f>VLOOKUP(CONCATENATE("LLLT",LEFT(AW22,2)),[1]FINISH!$Q$6:$W$1476,7,FALSE)</f>
        <v>0</v>
      </c>
      <c r="BA22" s="32">
        <f>VLOOKUP(CONCATENATE("LLLS",LEFT(AW22,2)),[1]FINISH!$Q$6:$W$1476,7,FALSE)</f>
        <v>0</v>
      </c>
      <c r="BC22" s="9">
        <f t="shared" si="26"/>
        <v>0</v>
      </c>
      <c r="BD22" s="147" t="str">
        <f t="shared" si="6"/>
        <v>36  Olive Sparkle</v>
      </c>
      <c r="BF22" s="15">
        <f t="shared" si="54"/>
        <v>0</v>
      </c>
      <c r="BG22" s="36">
        <f t="shared" si="58"/>
        <v>120</v>
      </c>
      <c r="BH22" s="36">
        <f t="shared" ref="BH22:BH27" si="59">+BF22*BG22</f>
        <v>0</v>
      </c>
      <c r="BI22" s="103" t="str">
        <f>IF(BF16=1, "CHROME Elite Single", "LR2991MT Elite Single Tom Holder")</f>
        <v>LR2991MT Elite Single Tom Holder</v>
      </c>
      <c r="BJ22" s="106" t="s">
        <v>498</v>
      </c>
      <c r="BN22" s="14" t="s">
        <v>16</v>
      </c>
      <c r="BO22" s="14"/>
      <c r="BR22" s="106" t="s">
        <v>515</v>
      </c>
      <c r="BT22" s="30">
        <f t="shared" si="7"/>
        <v>0</v>
      </c>
      <c r="BU22" s="30">
        <f t="shared" si="27"/>
        <v>0</v>
      </c>
      <c r="BV22" s="30">
        <f t="shared" si="28"/>
        <v>0</v>
      </c>
      <c r="BW22" s="30">
        <f t="shared" si="29"/>
        <v>0</v>
      </c>
      <c r="BX22" s="140">
        <f t="shared" si="8"/>
        <v>0</v>
      </c>
      <c r="BY22" s="105">
        <f t="shared" si="9"/>
        <v>0</v>
      </c>
      <c r="BZ22" s="105">
        <f t="shared" si="10"/>
        <v>0</v>
      </c>
      <c r="CA22" s="105">
        <f t="shared" si="11"/>
        <v>0</v>
      </c>
      <c r="CB22" s="105">
        <f t="shared" si="12"/>
        <v>0</v>
      </c>
      <c r="CC22" s="105">
        <f t="shared" si="33"/>
        <v>0</v>
      </c>
      <c r="CD22" s="105">
        <f t="shared" si="41"/>
        <v>0</v>
      </c>
      <c r="CE22" s="105">
        <f t="shared" si="14"/>
        <v>0</v>
      </c>
      <c r="CF22" s="105">
        <f t="shared" si="15"/>
        <v>0</v>
      </c>
      <c r="CG22" s="105">
        <f t="shared" si="30"/>
        <v>0</v>
      </c>
      <c r="CI22" s="63">
        <f>+BF26</f>
        <v>0</v>
      </c>
      <c r="CJ22" s="74" t="s">
        <v>131</v>
      </c>
      <c r="CL22" s="92">
        <f t="shared" ref="CL22:CL29" si="60">+AO45</f>
        <v>0</v>
      </c>
      <c r="CM22" s="93" t="s">
        <v>339</v>
      </c>
      <c r="CO22" s="259">
        <f>SUM(AU3:AU43)</f>
        <v>0</v>
      </c>
      <c r="CP22" s="258" t="s">
        <v>2114</v>
      </c>
      <c r="CR22" s="235"/>
      <c r="CS22" s="234"/>
      <c r="CU22" s="235">
        <f>SUM(CU20:CU21)</f>
        <v>0</v>
      </c>
      <c r="CV22" s="230" t="s">
        <v>430</v>
      </c>
      <c r="CW22" s="81"/>
      <c r="CX22" s="235">
        <f>+AU68+AU60</f>
        <v>0</v>
      </c>
      <c r="CY22" s="242" t="s">
        <v>97</v>
      </c>
      <c r="DA22" s="235"/>
      <c r="DB22" s="234" t="s">
        <v>447</v>
      </c>
      <c r="DD22" s="105"/>
      <c r="DE22" s="105">
        <f t="shared" si="40"/>
        <v>0</v>
      </c>
      <c r="DF22" s="111" t="s">
        <v>315</v>
      </c>
      <c r="DG22" s="112" t="s">
        <v>541</v>
      </c>
      <c r="DH22" s="105" t="e">
        <f t="shared" si="17"/>
        <v>#N/A</v>
      </c>
      <c r="DI22" s="105" t="e">
        <f t="shared" si="42"/>
        <v>#N/A</v>
      </c>
      <c r="DJ22" s="105" t="e">
        <f t="shared" si="19"/>
        <v>#N/A</v>
      </c>
      <c r="DK22" s="105" t="e">
        <f t="shared" si="20"/>
        <v>#N/A</v>
      </c>
      <c r="DL22" s="105" t="e">
        <f t="shared" si="21"/>
        <v>#N/A</v>
      </c>
      <c r="DM22" t="str">
        <f t="shared" si="22"/>
        <v xml:space="preserve"> Cstm  </v>
      </c>
      <c r="DN22" s="105" t="e">
        <f t="shared" si="23"/>
        <v>#N/A</v>
      </c>
      <c r="DO22" s="105" t="b">
        <f t="shared" si="35"/>
        <v>1</v>
      </c>
      <c r="DP22" s="105" t="str">
        <f t="shared" si="36"/>
        <v/>
      </c>
      <c r="DQ22" s="109" t="str">
        <f>CONCATENATE(DP3,DP4,DP5,DP6,DP7,DP8,DP9,DP10,DP11,DP12,DP13,DP14,DP15,DP16,DP17,DP18,DP19,DP20,DP21,DP22)</f>
        <v/>
      </c>
      <c r="DV22" s="139" t="s">
        <v>643</v>
      </c>
      <c r="DX22" t="s">
        <v>130</v>
      </c>
      <c r="DY22" s="106">
        <v>140</v>
      </c>
      <c r="DZ22" s="122"/>
      <c r="EK22" s="62" t="s">
        <v>3</v>
      </c>
      <c r="EL22" s="3" t="e">
        <f>EL7</f>
        <v>#N/A</v>
      </c>
      <c r="EM22" s="3"/>
      <c r="EN22" s="62" t="s">
        <v>17</v>
      </c>
      <c r="EO22" s="3" t="e">
        <f>VLOOKUP(1,BF38:BH39,3,FALSE)</f>
        <v>#N/A</v>
      </c>
      <c r="EQ22" t="s">
        <v>365</v>
      </c>
    </row>
    <row r="23" spans="1:147" ht="14.4" customHeight="1" x14ac:dyDescent="0.3">
      <c r="A23" s="463" t="str">
        <f>IF(BF75 = 0, "L E G A C Y   F L O O R   T O M",VLOOKUP(1,BF72:BK74,4,FALSE))</f>
        <v>L E G A C Y   F L O O R   T O M</v>
      </c>
      <c r="B23" s="144"/>
      <c r="C23" s="307" t="s">
        <v>58</v>
      </c>
      <c r="D23" s="298">
        <f t="shared" si="0"/>
        <v>0</v>
      </c>
      <c r="E23" s="298"/>
      <c r="F23" s="67"/>
      <c r="G23" s="409" t="s">
        <v>846</v>
      </c>
      <c r="H23" s="201"/>
      <c r="I23" s="103"/>
      <c r="J23" s="67"/>
      <c r="K23" s="278" t="s">
        <v>108</v>
      </c>
      <c r="L23" s="161"/>
      <c r="N23" s="164"/>
      <c r="O23" s="309"/>
      <c r="P23" s="151" t="s">
        <v>143</v>
      </c>
      <c r="Q23" s="103"/>
      <c r="R23" s="206"/>
      <c r="S23" s="103"/>
      <c r="T23" s="166"/>
      <c r="U23" s="103"/>
      <c r="V23" s="166"/>
      <c r="W23" s="166"/>
      <c r="X23" s="166"/>
      <c r="Y23" s="166"/>
      <c r="Z23" s="166"/>
      <c r="AA23" s="166"/>
      <c r="AB23" s="166"/>
      <c r="AC23" s="166"/>
      <c r="AD23" s="103"/>
      <c r="AE23" s="103"/>
      <c r="AF23" s="103"/>
      <c r="AG23" s="103"/>
      <c r="AJ23" t="str">
        <f t="shared" si="1"/>
        <v/>
      </c>
      <c r="AL23" t="s">
        <v>14729</v>
      </c>
      <c r="AM23" s="139">
        <f t="shared" si="24"/>
        <v>0</v>
      </c>
      <c r="AN23" s="102" t="s">
        <v>183</v>
      </c>
      <c r="AO23" s="116">
        <f t="shared" si="37"/>
        <v>0</v>
      </c>
      <c r="AP23" s="16" t="b">
        <f t="shared" si="38"/>
        <v>0</v>
      </c>
      <c r="AQ23" s="16">
        <f t="shared" si="39"/>
        <v>0</v>
      </c>
      <c r="AR23" s="4" t="s">
        <v>316</v>
      </c>
      <c r="AS23" s="122">
        <v>1429</v>
      </c>
      <c r="AT23" s="122">
        <v>1629</v>
      </c>
      <c r="AU23" s="9">
        <f t="shared" si="25"/>
        <v>0</v>
      </c>
      <c r="AV23" s="17"/>
      <c r="AW23" s="99" t="str">
        <f t="shared" si="5"/>
        <v>2F  Orange Glitter</v>
      </c>
      <c r="AX23" s="32">
        <f>VLOOKUP(CONCATENATE("LLLB",LEFT(AW23,2)),[1]FINISH!$Q$6:$W$1476,7,FALSE)</f>
        <v>0</v>
      </c>
      <c r="AY23" s="32">
        <f>VLOOKUP(CONCATENATE("LLLF",LEFT(AW23,2)),[1]FINISH!$Q$6:$W$1476,7,FALSE)</f>
        <v>0</v>
      </c>
      <c r="AZ23" s="32">
        <f>VLOOKUP(CONCATENATE("LLLT",LEFT(AW23,2)),[1]FINISH!$Q$6:$W$1476,7,FALSE)</f>
        <v>0</v>
      </c>
      <c r="BA23" s="32">
        <f>VLOOKUP(CONCATENATE("LLLS",LEFT(AW23,2)),[1]FINISH!$Q$6:$W$1476,7,FALSE)</f>
        <v>0</v>
      </c>
      <c r="BC23" s="9">
        <f t="shared" si="26"/>
        <v>0</v>
      </c>
      <c r="BD23" s="147" t="str">
        <f t="shared" si="6"/>
        <v>2F  Orange Glitter</v>
      </c>
      <c r="BF23" s="15">
        <f t="shared" si="54"/>
        <v>0</v>
      </c>
      <c r="BG23" s="36">
        <f t="shared" si="58"/>
        <v>120</v>
      </c>
      <c r="BH23" s="36">
        <f t="shared" si="59"/>
        <v>0</v>
      </c>
      <c r="BI23" s="103" t="str">
        <f>IF(BF16=1, "CHROME Classic Double", "LR2992MT Classic Double Tom Holder")</f>
        <v>LR2992MT Classic Double Tom Holder</v>
      </c>
      <c r="BJ23" s="106" t="s">
        <v>499</v>
      </c>
      <c r="BN23" s="9">
        <f t="shared" ref="BN23:BN30" si="61">IF(J44="",0,1)</f>
        <v>0</v>
      </c>
      <c r="BO23" s="40">
        <f>+BN23*0</f>
        <v>0</v>
      </c>
      <c r="BP23" s="3" t="s">
        <v>146</v>
      </c>
      <c r="BR23" s="106" t="s">
        <v>496</v>
      </c>
      <c r="BT23" s="30">
        <f t="shared" si="7"/>
        <v>0</v>
      </c>
      <c r="BU23" s="30">
        <f t="shared" si="27"/>
        <v>0</v>
      </c>
      <c r="BV23" s="30">
        <f t="shared" si="28"/>
        <v>0</v>
      </c>
      <c r="BW23" s="30">
        <f t="shared" si="29"/>
        <v>0</v>
      </c>
      <c r="BX23" s="139">
        <f t="shared" ref="BX23:BX32" si="62">+$BU$101</f>
        <v>0</v>
      </c>
      <c r="BY23">
        <f t="shared" ref="BY23:BY32" si="63">+$BO$6</f>
        <v>0</v>
      </c>
      <c r="BZ23" s="39">
        <f t="shared" ref="BZ23:BZ32" si="64">+$BO$40</f>
        <v>0</v>
      </c>
      <c r="CA23" s="39">
        <f t="shared" ref="CA23:CA56" si="65">+$BG$40</f>
        <v>0</v>
      </c>
      <c r="CD23">
        <f t="shared" si="41"/>
        <v>0</v>
      </c>
      <c r="CE23">
        <f t="shared" si="14"/>
        <v>0</v>
      </c>
      <c r="CG23">
        <f t="shared" si="30"/>
        <v>0</v>
      </c>
      <c r="CI23" s="63"/>
      <c r="CJ23" s="74"/>
      <c r="CL23" s="92">
        <f t="shared" si="60"/>
        <v>0</v>
      </c>
      <c r="CM23" s="93" t="s">
        <v>340</v>
      </c>
      <c r="CO23" s="259">
        <f>SUM(AU44:AU78)</f>
        <v>0</v>
      </c>
      <c r="CP23" s="258" t="s">
        <v>2115</v>
      </c>
      <c r="CR23" s="235" t="s">
        <v>412</v>
      </c>
      <c r="CS23" s="234"/>
      <c r="CU23" s="235"/>
      <c r="CV23" s="234"/>
      <c r="CW23" s="81"/>
      <c r="CX23" s="235">
        <f>+AU67+ AU69</f>
        <v>0</v>
      </c>
      <c r="CY23" s="242" t="s">
        <v>460</v>
      </c>
      <c r="DA23" s="235"/>
      <c r="DB23" s="234" t="s">
        <v>448</v>
      </c>
      <c r="DE23">
        <f t="shared" si="40"/>
        <v>0</v>
      </c>
      <c r="DF23" s="138" t="s">
        <v>316</v>
      </c>
      <c r="DG23" s="110" t="s">
        <v>542</v>
      </c>
      <c r="DH23" t="e">
        <f t="shared" ref="DH23:DH32" si="66">CONCATENATE(VLOOKUP(1,$BF$72:$BM$74,8,FALSE),DG23)</f>
        <v>#N/A</v>
      </c>
      <c r="DI23" t="e">
        <f t="shared" si="42"/>
        <v>#N/A</v>
      </c>
      <c r="DJ23" s="39" t="e">
        <f t="shared" ref="DJ23:DJ32" si="67">VLOOKUP(1,$BN$35:$BR$39,5,FALSE)</f>
        <v>#N/A</v>
      </c>
      <c r="DK23" t="e">
        <f t="shared" si="20"/>
        <v>#N/A</v>
      </c>
      <c r="DL23" s="39" t="e">
        <f t="shared" ref="DL23:DL32" si="68">IF($BG$6=1,"",VLOOKUP(1,$DK$73:$DL$74,2,FALSE))</f>
        <v>#N/A</v>
      </c>
      <c r="DM23" t="str">
        <f t="shared" si="22"/>
        <v xml:space="preserve"> Cstm  </v>
      </c>
      <c r="DN23" t="e">
        <f t="shared" si="23"/>
        <v>#N/A</v>
      </c>
      <c r="DO23" t="b">
        <f t="shared" si="35"/>
        <v>1</v>
      </c>
      <c r="DP23" t="str">
        <f t="shared" ref="DP23" si="69">IF(DO23=FALSE,DN23,"")</f>
        <v/>
      </c>
      <c r="DV23" s="139" t="s">
        <v>644</v>
      </c>
      <c r="DX23" t="s">
        <v>131</v>
      </c>
      <c r="DY23" s="106">
        <v>180</v>
      </c>
      <c r="DZ23" s="122"/>
      <c r="EK23" s="62" t="s">
        <v>6</v>
      </c>
      <c r="EL23" s="3" t="e">
        <f>HLOOKUP(1,BG7:BI8,2,FALSE)</f>
        <v>#N/A</v>
      </c>
      <c r="EM23" s="3"/>
      <c r="EN23" s="62" t="s">
        <v>23</v>
      </c>
      <c r="EO23" s="3" t="e">
        <f>VLOOKUP(1,BF58:BG60,2,FALSE)</f>
        <v>#N/A</v>
      </c>
      <c r="EQ23" t="s">
        <v>365</v>
      </c>
    </row>
    <row r="24" spans="1:147" ht="14.4" customHeight="1" x14ac:dyDescent="0.3">
      <c r="A24" s="464"/>
      <c r="B24" s="143"/>
      <c r="C24" s="314" t="s">
        <v>59</v>
      </c>
      <c r="D24" s="298">
        <f t="shared" si="0"/>
        <v>0</v>
      </c>
      <c r="E24" s="298"/>
      <c r="F24" s="67"/>
      <c r="G24" s="409" t="s">
        <v>2098</v>
      </c>
      <c r="H24" s="201"/>
      <c r="I24" s="103"/>
      <c r="J24" s="67"/>
      <c r="K24" s="278" t="s">
        <v>111</v>
      </c>
      <c r="L24" s="161"/>
      <c r="N24" s="164"/>
      <c r="O24" s="309"/>
      <c r="P24" s="312" t="s">
        <v>144</v>
      </c>
      <c r="Q24" s="103"/>
      <c r="R24" s="206"/>
      <c r="S24" s="147"/>
      <c r="T24" s="166"/>
      <c r="U24" s="103"/>
      <c r="V24" s="166"/>
      <c r="W24" s="166"/>
      <c r="X24" s="166"/>
      <c r="Y24" s="166"/>
      <c r="Z24" s="166"/>
      <c r="AA24" s="166"/>
      <c r="AB24" s="166"/>
      <c r="AC24" s="166"/>
      <c r="AD24" s="103"/>
      <c r="AE24" s="103"/>
      <c r="AF24" s="103"/>
      <c r="AG24" s="103"/>
      <c r="AJ24" t="str">
        <f t="shared" si="1"/>
        <v/>
      </c>
      <c r="AL24" t="s">
        <v>14730</v>
      </c>
      <c r="AM24" s="139">
        <f t="shared" si="24"/>
        <v>0</v>
      </c>
      <c r="AN24" s="102" t="s">
        <v>183</v>
      </c>
      <c r="AO24" s="9">
        <f t="shared" si="37"/>
        <v>0</v>
      </c>
      <c r="AP24" s="16" t="b">
        <f t="shared" si="38"/>
        <v>0</v>
      </c>
      <c r="AQ24" s="16">
        <f t="shared" si="39"/>
        <v>0</v>
      </c>
      <c r="AR24" s="4" t="s">
        <v>317</v>
      </c>
      <c r="AS24" s="122">
        <v>1429</v>
      </c>
      <c r="AT24" s="122">
        <v>1629</v>
      </c>
      <c r="AU24" s="9">
        <f t="shared" si="25"/>
        <v>0</v>
      </c>
      <c r="AV24" s="17"/>
      <c r="AW24" s="99" t="str">
        <f t="shared" si="5"/>
        <v>86  Olive Oyster</v>
      </c>
      <c r="AX24" s="32">
        <f>VLOOKUP(CONCATENATE("LLLB",LEFT(AW24,2)),[1]FINISH!$Q$6:$W$1476,7,FALSE)</f>
        <v>0</v>
      </c>
      <c r="AY24" s="32">
        <f>VLOOKUP(CONCATENATE("LLLF",LEFT(AW24,2)),[1]FINISH!$Q$6:$W$1476,7,FALSE)</f>
        <v>0</v>
      </c>
      <c r="AZ24" s="32">
        <f>VLOOKUP(CONCATENATE("LLLT",LEFT(AW24,2)),[1]FINISH!$Q$6:$W$1476,7,FALSE)</f>
        <v>0</v>
      </c>
      <c r="BA24" s="32">
        <f>VLOOKUP(CONCATENATE("LLLS",LEFT(AW24,2)),[1]FINISH!$Q$6:$W$1476,7,FALSE)</f>
        <v>0</v>
      </c>
      <c r="BC24" s="9">
        <f t="shared" si="26"/>
        <v>0</v>
      </c>
      <c r="BD24" s="147" t="str">
        <f t="shared" si="6"/>
        <v>86  Olive Oyster</v>
      </c>
      <c r="BF24" s="15">
        <f t="shared" si="54"/>
        <v>0</v>
      </c>
      <c r="BG24" s="36">
        <f t="shared" si="58"/>
        <v>60</v>
      </c>
      <c r="BH24" s="36">
        <f t="shared" si="59"/>
        <v>0</v>
      </c>
      <c r="BI24" s="103" t="str">
        <f>IF(BF16=1, "CHROME Ludwig Casting", "P1610D Ludwig Bass Casting")</f>
        <v>P1610D Ludwig Bass Casting</v>
      </c>
      <c r="BJ24" s="106" t="s">
        <v>27</v>
      </c>
      <c r="BN24" s="9">
        <f t="shared" si="61"/>
        <v>0</v>
      </c>
      <c r="BO24" s="40">
        <f t="shared" ref="BO24:BO30" si="70">+BN24*DY37</f>
        <v>0</v>
      </c>
      <c r="BP24" s="3" t="s">
        <v>147</v>
      </c>
      <c r="BR24" s="106" t="s">
        <v>592</v>
      </c>
      <c r="BT24" s="30">
        <f t="shared" si="7"/>
        <v>0</v>
      </c>
      <c r="BU24" s="30">
        <f t="shared" si="27"/>
        <v>0</v>
      </c>
      <c r="BV24" s="30">
        <f t="shared" si="28"/>
        <v>0</v>
      </c>
      <c r="BW24" s="30">
        <f t="shared" si="29"/>
        <v>0</v>
      </c>
      <c r="BX24" s="139">
        <f t="shared" si="62"/>
        <v>0</v>
      </c>
      <c r="BY24">
        <f t="shared" si="63"/>
        <v>0</v>
      </c>
      <c r="BZ24" s="39">
        <f t="shared" si="64"/>
        <v>0</v>
      </c>
      <c r="CA24" s="39">
        <f t="shared" si="65"/>
        <v>0</v>
      </c>
      <c r="CD24">
        <f t="shared" si="41"/>
        <v>0</v>
      </c>
      <c r="CE24">
        <f t="shared" si="14"/>
        <v>0</v>
      </c>
      <c r="CG24">
        <f t="shared" si="30"/>
        <v>0</v>
      </c>
      <c r="CI24" s="63">
        <f>SUM(CI21:CI23)</f>
        <v>0</v>
      </c>
      <c r="CJ24" s="74" t="s">
        <v>382</v>
      </c>
      <c r="CL24" s="92">
        <f t="shared" si="60"/>
        <v>0</v>
      </c>
      <c r="CM24" s="93" t="s">
        <v>316</v>
      </c>
      <c r="CO24" s="235"/>
      <c r="CP24" s="258"/>
      <c r="CR24" s="235">
        <f>+BI7</f>
        <v>0</v>
      </c>
      <c r="CS24" s="230" t="s">
        <v>413</v>
      </c>
      <c r="CU24" s="235">
        <f>+AO58</f>
        <v>0</v>
      </c>
      <c r="CV24" s="230" t="s">
        <v>343</v>
      </c>
      <c r="CW24" s="81"/>
      <c r="CX24" s="235">
        <f>+AU70</f>
        <v>0</v>
      </c>
      <c r="CY24" s="242" t="s">
        <v>630</v>
      </c>
      <c r="DA24" s="83"/>
      <c r="DB24" s="84" t="s">
        <v>406</v>
      </c>
      <c r="DE24">
        <f t="shared" si="40"/>
        <v>0</v>
      </c>
      <c r="DF24" s="138" t="s">
        <v>317</v>
      </c>
      <c r="DG24" s="110" t="s">
        <v>543</v>
      </c>
      <c r="DH24" t="e">
        <f t="shared" si="66"/>
        <v>#N/A</v>
      </c>
      <c r="DI24" t="e">
        <f t="shared" si="42"/>
        <v>#N/A</v>
      </c>
      <c r="DJ24" s="39" t="e">
        <f t="shared" si="67"/>
        <v>#N/A</v>
      </c>
      <c r="DK24" t="e">
        <f t="shared" si="20"/>
        <v>#N/A</v>
      </c>
      <c r="DL24" s="39" t="e">
        <f t="shared" si="68"/>
        <v>#N/A</v>
      </c>
      <c r="DM24" t="str">
        <f t="shared" si="22"/>
        <v xml:space="preserve"> Cstm  </v>
      </c>
      <c r="DN24" t="e">
        <f t="shared" si="23"/>
        <v>#N/A</v>
      </c>
      <c r="DO24" t="b">
        <f t="shared" si="35"/>
        <v>1</v>
      </c>
      <c r="DP24" t="str">
        <f t="shared" ref="DP24:DQ65" si="71">IF(DO24=FALSE,DN24,"")</f>
        <v/>
      </c>
      <c r="DV24" s="139" t="s">
        <v>15639</v>
      </c>
      <c r="DX24" s="48" t="s">
        <v>615</v>
      </c>
      <c r="DY24" s="106">
        <v>190</v>
      </c>
      <c r="DZ24" s="122"/>
      <c r="EK24" s="62" t="s">
        <v>122</v>
      </c>
      <c r="EL24" s="3" t="e">
        <f>+EL11</f>
        <v>#N/A</v>
      </c>
      <c r="EM24" s="3"/>
      <c r="EN24" s="62" t="s">
        <v>354</v>
      </c>
      <c r="EO24" s="3" t="str">
        <f>VLOOKUP(1,BK60:BL60,2,FALSE)</f>
        <v>Clear Ambassador</v>
      </c>
      <c r="EQ24" t="s">
        <v>365</v>
      </c>
    </row>
    <row r="25" spans="1:147" ht="14.4" customHeight="1" x14ac:dyDescent="0.3">
      <c r="A25" s="464"/>
      <c r="B25" s="143"/>
      <c r="C25" s="307" t="s">
        <v>60</v>
      </c>
      <c r="D25" s="298">
        <f t="shared" si="0"/>
        <v>0</v>
      </c>
      <c r="E25" s="298"/>
      <c r="F25" s="67"/>
      <c r="G25" s="409" t="s">
        <v>2099</v>
      </c>
      <c r="H25" s="201"/>
      <c r="I25" s="103"/>
      <c r="J25" s="67"/>
      <c r="K25" s="278" t="s">
        <v>112</v>
      </c>
      <c r="L25" s="161"/>
      <c r="N25" s="164"/>
      <c r="O25" s="309"/>
      <c r="P25" s="312" t="s">
        <v>145</v>
      </c>
      <c r="Q25" s="103"/>
      <c r="R25" s="206"/>
      <c r="S25" s="147"/>
      <c r="T25" s="166"/>
      <c r="U25" s="103"/>
      <c r="V25" s="166"/>
      <c r="W25" s="166"/>
      <c r="X25" s="166"/>
      <c r="Y25" s="166"/>
      <c r="Z25" s="166"/>
      <c r="AA25" s="166"/>
      <c r="AB25" s="166"/>
      <c r="AC25" s="166"/>
      <c r="AD25" s="103"/>
      <c r="AE25" s="103"/>
      <c r="AF25" s="103"/>
      <c r="AG25" s="103"/>
      <c r="AJ25" t="str">
        <f t="shared" si="1"/>
        <v/>
      </c>
      <c r="AL25" t="s">
        <v>14731</v>
      </c>
      <c r="AM25" s="139">
        <f t="shared" si="24"/>
        <v>0</v>
      </c>
      <c r="AN25" s="102" t="s">
        <v>183</v>
      </c>
      <c r="AO25" s="9">
        <f t="shared" si="37"/>
        <v>0</v>
      </c>
      <c r="AP25" s="16" t="b">
        <f t="shared" si="38"/>
        <v>0</v>
      </c>
      <c r="AQ25" s="16">
        <f t="shared" si="39"/>
        <v>0</v>
      </c>
      <c r="AR25" s="4" t="s">
        <v>318</v>
      </c>
      <c r="AS25" s="122">
        <v>1429</v>
      </c>
      <c r="AT25" s="122">
        <v>1629</v>
      </c>
      <c r="AU25" s="9">
        <f t="shared" si="25"/>
        <v>0</v>
      </c>
      <c r="AV25" s="17"/>
      <c r="AW25" s="99" t="str">
        <f t="shared" si="5"/>
        <v>90  Pink Glitter</v>
      </c>
      <c r="AX25" s="32">
        <f>VLOOKUP(CONCATENATE("LLLB",LEFT(AW25,2)),[1]FINISH!$Q$6:$W$1476,7,FALSE)</f>
        <v>0</v>
      </c>
      <c r="AY25" s="32">
        <f>VLOOKUP(CONCATENATE("LLLF",LEFT(AW25,2)),[1]FINISH!$Q$6:$W$1476,7,FALSE)</f>
        <v>0</v>
      </c>
      <c r="AZ25" s="32">
        <f>VLOOKUP(CONCATENATE("LLLT",LEFT(AW25,2)),[1]FINISH!$Q$6:$W$1476,7,FALSE)</f>
        <v>0</v>
      </c>
      <c r="BA25" s="32">
        <f>VLOOKUP(CONCATENATE("LLLS",LEFT(AW25,2)),[1]FINISH!$Q$6:$W$1476,7,FALSE)</f>
        <v>0</v>
      </c>
      <c r="BC25" s="9">
        <f t="shared" si="26"/>
        <v>0</v>
      </c>
      <c r="BD25" s="147" t="str">
        <f t="shared" si="6"/>
        <v>90  Pink Glitter</v>
      </c>
      <c r="BF25" s="15">
        <f t="shared" si="54"/>
        <v>0</v>
      </c>
      <c r="BG25" s="36">
        <f t="shared" si="58"/>
        <v>140</v>
      </c>
      <c r="BH25" s="36">
        <f t="shared" si="59"/>
        <v>0</v>
      </c>
      <c r="BI25" s="103" t="str">
        <f>IF(BF16=1, "CHROME Rocker Single",  "LR2981MT Rocker Single Tom Holder")</f>
        <v>LR2981MT Rocker Single Tom Holder</v>
      </c>
      <c r="BJ25" s="106" t="s">
        <v>28</v>
      </c>
      <c r="BN25" s="9">
        <f t="shared" si="61"/>
        <v>0</v>
      </c>
      <c r="BO25" s="40">
        <f t="shared" si="70"/>
        <v>0</v>
      </c>
      <c r="BP25" s="3" t="s">
        <v>148</v>
      </c>
      <c r="BR25" s="106" t="s">
        <v>496</v>
      </c>
      <c r="BT25" s="30">
        <f t="shared" si="7"/>
        <v>0</v>
      </c>
      <c r="BU25" s="30">
        <f t="shared" si="27"/>
        <v>0</v>
      </c>
      <c r="BV25" s="30">
        <f t="shared" si="28"/>
        <v>0</v>
      </c>
      <c r="BW25" s="30">
        <f t="shared" si="29"/>
        <v>0</v>
      </c>
      <c r="BX25" s="139">
        <f t="shared" si="62"/>
        <v>0</v>
      </c>
      <c r="BY25">
        <f t="shared" si="63"/>
        <v>0</v>
      </c>
      <c r="BZ25" s="39">
        <f t="shared" si="64"/>
        <v>0</v>
      </c>
      <c r="CA25" s="39">
        <f t="shared" si="65"/>
        <v>0</v>
      </c>
      <c r="CD25">
        <f t="shared" si="41"/>
        <v>0</v>
      </c>
      <c r="CE25">
        <f t="shared" si="14"/>
        <v>0</v>
      </c>
      <c r="CG25">
        <f t="shared" si="30"/>
        <v>0</v>
      </c>
      <c r="CI25" s="63"/>
      <c r="CJ25" s="63"/>
      <c r="CL25" s="92">
        <f t="shared" si="60"/>
        <v>0</v>
      </c>
      <c r="CM25" s="93" t="s">
        <v>317</v>
      </c>
      <c r="CO25" s="243" t="str">
        <f>IFERROR(VLOOKUP(1,BF72:BP74,11,FALSE),"")</f>
        <v/>
      </c>
      <c r="CP25" s="258" t="s">
        <v>14698</v>
      </c>
      <c r="CR25" s="235"/>
      <c r="CS25" s="234"/>
      <c r="CU25" s="235">
        <f>+AO60</f>
        <v>0</v>
      </c>
      <c r="CV25" s="230" t="s">
        <v>345</v>
      </c>
      <c r="CW25" s="81"/>
      <c r="CX25" s="235">
        <f>SUM(CX22:CX24)</f>
        <v>0</v>
      </c>
      <c r="CY25" s="242" t="s">
        <v>440</v>
      </c>
      <c r="DA25" s="235"/>
      <c r="DB25" s="234"/>
      <c r="DE25">
        <f t="shared" si="40"/>
        <v>0</v>
      </c>
      <c r="DF25" s="138" t="s">
        <v>318</v>
      </c>
      <c r="DG25" s="110" t="s">
        <v>536</v>
      </c>
      <c r="DH25" t="e">
        <f t="shared" si="66"/>
        <v>#N/A</v>
      </c>
      <c r="DI25" t="e">
        <f t="shared" si="42"/>
        <v>#N/A</v>
      </c>
      <c r="DJ25" s="39" t="e">
        <f t="shared" si="67"/>
        <v>#N/A</v>
      </c>
      <c r="DK25" t="e">
        <f t="shared" si="20"/>
        <v>#N/A</v>
      </c>
      <c r="DL25" s="39" t="e">
        <f t="shared" si="68"/>
        <v>#N/A</v>
      </c>
      <c r="DM25" t="str">
        <f t="shared" si="22"/>
        <v xml:space="preserve"> Cstm  </v>
      </c>
      <c r="DN25" t="e">
        <f t="shared" si="23"/>
        <v>#N/A</v>
      </c>
      <c r="DO25" t="b">
        <f t="shared" si="35"/>
        <v>1</v>
      </c>
      <c r="DP25" t="str">
        <f t="shared" si="71"/>
        <v/>
      </c>
      <c r="DV25" s="139" t="s">
        <v>15640</v>
      </c>
      <c r="DX25" s="48" t="s">
        <v>616</v>
      </c>
      <c r="DY25" s="106">
        <v>160</v>
      </c>
      <c r="DZ25" s="122"/>
      <c r="EK25" s="62" t="s">
        <v>16</v>
      </c>
      <c r="EL25" s="3" t="e">
        <f>VLOOKUP(1,BN23:BP29,3,FALSE)</f>
        <v>#N/A</v>
      </c>
      <c r="EM25" s="3"/>
      <c r="EN25" s="62" t="s">
        <v>33</v>
      </c>
      <c r="EO25" s="3" t="e">
        <f>IF((BN24+BN26)*AQ69&gt;0, CONCATENATE(EO15," (X2)"), EO15)</f>
        <v>#N/A</v>
      </c>
      <c r="EQ25" t="s">
        <v>365</v>
      </c>
    </row>
    <row r="26" spans="1:147" ht="14.4" customHeight="1" thickBot="1" x14ac:dyDescent="0.35">
      <c r="A26" s="464"/>
      <c r="B26" s="143"/>
      <c r="C26" s="307" t="s">
        <v>61</v>
      </c>
      <c r="D26" s="298">
        <f t="shared" si="0"/>
        <v>0</v>
      </c>
      <c r="E26" s="298"/>
      <c r="F26" s="67"/>
      <c r="G26" s="409" t="s">
        <v>847</v>
      </c>
      <c r="H26" s="201"/>
      <c r="I26" s="103"/>
      <c r="J26" s="201"/>
      <c r="K26" s="279" t="s">
        <v>791</v>
      </c>
      <c r="L26" s="161"/>
      <c r="N26" s="164"/>
      <c r="O26" s="309"/>
      <c r="P26" s="312" t="s">
        <v>35</v>
      </c>
      <c r="Q26" s="103"/>
      <c r="R26" s="206"/>
      <c r="S26" s="147"/>
      <c r="T26" s="166"/>
      <c r="U26" s="103"/>
      <c r="V26" s="166"/>
      <c r="W26" s="166"/>
      <c r="X26" s="166"/>
      <c r="Y26" s="166"/>
      <c r="Z26" s="166"/>
      <c r="AA26" s="166"/>
      <c r="AB26" s="166"/>
      <c r="AC26" s="166"/>
      <c r="AD26" s="103"/>
      <c r="AE26" s="103"/>
      <c r="AF26" s="103"/>
      <c r="AG26" s="103"/>
      <c r="AJ26" t="str">
        <f t="shared" si="1"/>
        <v/>
      </c>
      <c r="AL26" t="s">
        <v>14732</v>
      </c>
      <c r="AM26" s="139">
        <f t="shared" si="24"/>
        <v>0</v>
      </c>
      <c r="AN26" s="102" t="s">
        <v>183</v>
      </c>
      <c r="AO26" s="9">
        <f t="shared" si="37"/>
        <v>0</v>
      </c>
      <c r="AP26" s="16" t="b">
        <f t="shared" si="38"/>
        <v>0</v>
      </c>
      <c r="AQ26" s="16">
        <f t="shared" si="39"/>
        <v>0</v>
      </c>
      <c r="AR26" s="4" t="s">
        <v>319</v>
      </c>
      <c r="AS26" s="122">
        <v>1488</v>
      </c>
      <c r="AT26" s="122">
        <v>1688</v>
      </c>
      <c r="AU26" s="9">
        <f t="shared" si="25"/>
        <v>0</v>
      </c>
      <c r="AV26" s="17"/>
      <c r="AW26" s="99" t="str">
        <f t="shared" si="5"/>
        <v>27  Red Sparkle</v>
      </c>
      <c r="AX26" s="32">
        <f>VLOOKUP(CONCATENATE("LLLB",LEFT(AW26,2)),[1]FINISH!$Q$6:$W$1476,7,FALSE)</f>
        <v>0</v>
      </c>
      <c r="AY26" s="32">
        <f>VLOOKUP(CONCATENATE("LLLF",LEFT(AW26,2)),[1]FINISH!$Q$6:$W$1476,7,FALSE)</f>
        <v>0</v>
      </c>
      <c r="AZ26" s="32">
        <f>VLOOKUP(CONCATENATE("LLLT",LEFT(AW26,2)),[1]FINISH!$Q$6:$W$1476,7,FALSE)</f>
        <v>0</v>
      </c>
      <c r="BA26" s="32">
        <f>VLOOKUP(CONCATENATE("LLLS",LEFT(AW26,2)),[1]FINISH!$Q$6:$W$1476,7,FALSE)</f>
        <v>0</v>
      </c>
      <c r="BC26" s="9">
        <f t="shared" si="26"/>
        <v>0</v>
      </c>
      <c r="BD26" s="147" t="str">
        <f t="shared" si="6"/>
        <v>27  Red Sparkle</v>
      </c>
      <c r="BF26" s="15">
        <f t="shared" si="54"/>
        <v>0</v>
      </c>
      <c r="BG26" s="36">
        <f t="shared" si="58"/>
        <v>180</v>
      </c>
      <c r="BH26" s="36">
        <f t="shared" si="59"/>
        <v>0</v>
      </c>
      <c r="BI26" s="103" t="str">
        <f>IF(BF16=1, "CHROME Rocker Double", "LR2980MT Rocker Double Tom Holder")</f>
        <v>LR2980MT Rocker Double Tom Holder</v>
      </c>
      <c r="BJ26" s="106" t="s">
        <v>8</v>
      </c>
      <c r="BN26" s="9">
        <f t="shared" si="61"/>
        <v>0</v>
      </c>
      <c r="BO26" s="40">
        <f t="shared" si="70"/>
        <v>0</v>
      </c>
      <c r="BP26" s="3" t="s">
        <v>149</v>
      </c>
      <c r="BR26" s="106" t="s">
        <v>593</v>
      </c>
      <c r="BT26" s="30">
        <f t="shared" si="7"/>
        <v>0</v>
      </c>
      <c r="BU26" s="30">
        <f t="shared" si="27"/>
        <v>0</v>
      </c>
      <c r="BV26" s="30">
        <f t="shared" si="28"/>
        <v>0</v>
      </c>
      <c r="BW26" s="30">
        <f t="shared" si="29"/>
        <v>0</v>
      </c>
      <c r="BX26" s="139">
        <f t="shared" si="62"/>
        <v>0</v>
      </c>
      <c r="BY26">
        <f t="shared" si="63"/>
        <v>0</v>
      </c>
      <c r="BZ26" s="39">
        <f t="shared" si="64"/>
        <v>0</v>
      </c>
      <c r="CA26" s="39">
        <f t="shared" si="65"/>
        <v>0</v>
      </c>
      <c r="CD26">
        <f t="shared" si="41"/>
        <v>0</v>
      </c>
      <c r="CE26">
        <f t="shared" si="14"/>
        <v>0</v>
      </c>
      <c r="CG26">
        <f t="shared" si="30"/>
        <v>0</v>
      </c>
      <c r="CI26" s="73" t="s">
        <v>381</v>
      </c>
      <c r="CJ26" s="75"/>
      <c r="CL26" s="92">
        <f t="shared" si="60"/>
        <v>0</v>
      </c>
      <c r="CM26" s="93" t="s">
        <v>318</v>
      </c>
      <c r="CO26" s="257">
        <f>IF(AND(CP5&lt;&gt;"",CO25&lt;&gt;"",ISERROR(MATCH(CONCATENATE(CO25,".",CP5),CH95:CH13469,0))=TRUE),1,0)</f>
        <v>0</v>
      </c>
      <c r="CP26" s="258" t="s">
        <v>14699</v>
      </c>
      <c r="CR26" s="235"/>
      <c r="CS26" s="230" t="s">
        <v>327</v>
      </c>
      <c r="CU26" s="235">
        <f>SUM(CU24:CU25)</f>
        <v>0</v>
      </c>
      <c r="CV26" s="230" t="s">
        <v>431</v>
      </c>
      <c r="CW26" s="81"/>
      <c r="CX26" s="235"/>
      <c r="CY26" s="242"/>
      <c r="DA26" s="235"/>
      <c r="DB26" s="234" t="s">
        <v>20</v>
      </c>
      <c r="DE26">
        <f t="shared" si="40"/>
        <v>0</v>
      </c>
      <c r="DF26" s="138" t="s">
        <v>319</v>
      </c>
      <c r="DG26" s="110" t="s">
        <v>544</v>
      </c>
      <c r="DH26" t="e">
        <f t="shared" si="66"/>
        <v>#N/A</v>
      </c>
      <c r="DI26" t="e">
        <f t="shared" si="42"/>
        <v>#N/A</v>
      </c>
      <c r="DJ26" s="39" t="e">
        <f t="shared" si="67"/>
        <v>#N/A</v>
      </c>
      <c r="DK26" t="e">
        <f t="shared" si="20"/>
        <v>#N/A</v>
      </c>
      <c r="DL26" s="39" t="e">
        <f t="shared" si="68"/>
        <v>#N/A</v>
      </c>
      <c r="DM26" t="str">
        <f t="shared" si="22"/>
        <v xml:space="preserve"> Cstm  </v>
      </c>
      <c r="DN26" t="e">
        <f t="shared" si="23"/>
        <v>#N/A</v>
      </c>
      <c r="DO26" t="b">
        <f t="shared" si="35"/>
        <v>1</v>
      </c>
      <c r="DP26" t="str">
        <f t="shared" si="71"/>
        <v/>
      </c>
      <c r="DV26" s="139" t="s">
        <v>15641</v>
      </c>
      <c r="DX26" s="48" t="s">
        <v>617</v>
      </c>
      <c r="DY26" s="106">
        <v>130</v>
      </c>
      <c r="DZ26" s="122"/>
      <c r="EL26" s="3"/>
      <c r="EM26" s="3"/>
      <c r="EN26" s="3"/>
      <c r="EO26" s="3"/>
      <c r="EQ26" t="s">
        <v>365</v>
      </c>
    </row>
    <row r="27" spans="1:147" ht="14.4" customHeight="1" x14ac:dyDescent="0.3">
      <c r="A27" s="464"/>
      <c r="B27" s="143"/>
      <c r="C27" s="307" t="s">
        <v>62</v>
      </c>
      <c r="D27" s="298">
        <f t="shared" si="0"/>
        <v>0</v>
      </c>
      <c r="E27" s="298"/>
      <c r="F27" s="67"/>
      <c r="G27" s="409" t="s">
        <v>848</v>
      </c>
      <c r="H27" s="201"/>
      <c r="I27" s="103"/>
      <c r="J27" s="201"/>
      <c r="K27" s="279" t="s">
        <v>792</v>
      </c>
      <c r="L27" s="161"/>
      <c r="N27" s="164"/>
      <c r="O27" s="309"/>
      <c r="P27" s="312" t="s">
        <v>36</v>
      </c>
      <c r="Q27" s="103"/>
      <c r="R27" s="206"/>
      <c r="S27" s="147"/>
      <c r="T27" s="166"/>
      <c r="U27" s="103"/>
      <c r="V27" s="103"/>
      <c r="W27" s="103"/>
      <c r="X27" s="103"/>
      <c r="Y27" s="103"/>
      <c r="Z27" s="103"/>
      <c r="AA27" s="103"/>
      <c r="AB27" s="103"/>
      <c r="AC27" s="103"/>
      <c r="AD27" s="103"/>
      <c r="AE27" s="103"/>
      <c r="AF27" s="103"/>
      <c r="AG27" s="103"/>
      <c r="AH27" s="3"/>
      <c r="AI27" s="3"/>
      <c r="AJ27" t="str">
        <f t="shared" ref="AJ27:AJ65" si="72">IF(AQ27&gt;0,CONCATENATE("qty ",AQ27,") ",AR27,"   "),"")</f>
        <v/>
      </c>
      <c r="AL27" t="s">
        <v>14733</v>
      </c>
      <c r="AM27" s="139">
        <f t="shared" si="24"/>
        <v>0</v>
      </c>
      <c r="AN27" s="102" t="s">
        <v>183</v>
      </c>
      <c r="AO27" s="9">
        <f t="shared" si="37"/>
        <v>0</v>
      </c>
      <c r="AP27" s="16" t="b">
        <f t="shared" si="38"/>
        <v>0</v>
      </c>
      <c r="AQ27" s="16">
        <f t="shared" si="39"/>
        <v>0</v>
      </c>
      <c r="AR27" s="4" t="s">
        <v>320</v>
      </c>
      <c r="AS27" s="122">
        <v>1488</v>
      </c>
      <c r="AT27" s="122">
        <v>1688</v>
      </c>
      <c r="AU27" s="9">
        <f t="shared" si="25"/>
        <v>0</v>
      </c>
      <c r="AV27" s="17"/>
      <c r="AW27" s="99" t="str">
        <f t="shared" si="5"/>
        <v>61  Red Swirl</v>
      </c>
      <c r="AX27" s="32">
        <f>VLOOKUP(CONCATENATE("LLLB",LEFT(AW27,2)),[1]FINISH!$Q$6:$W$1476,7,FALSE)</f>
        <v>0</v>
      </c>
      <c r="AY27" s="32">
        <f>VLOOKUP(CONCATENATE("LLLF",LEFT(AW27,2)),[1]FINISH!$Q$6:$W$1476,7,FALSE)</f>
        <v>0</v>
      </c>
      <c r="AZ27" s="32">
        <f>VLOOKUP(CONCATENATE("LLLT",LEFT(AW27,2)),[1]FINISH!$Q$6:$W$1476,7,FALSE)</f>
        <v>0</v>
      </c>
      <c r="BA27" s="32">
        <f>VLOOKUP(CONCATENATE("LLLS",LEFT(AW27,2)),[1]FINISH!$Q$6:$W$1476,7,FALSE)</f>
        <v>0</v>
      </c>
      <c r="BC27" s="9">
        <f t="shared" si="26"/>
        <v>0</v>
      </c>
      <c r="BD27" s="147" t="str">
        <f t="shared" si="6"/>
        <v>61  Red Swirl</v>
      </c>
      <c r="BF27" s="15">
        <f t="shared" si="54"/>
        <v>0</v>
      </c>
      <c r="BG27" s="36">
        <f t="shared" si="58"/>
        <v>190</v>
      </c>
      <c r="BH27" s="36">
        <f t="shared" si="59"/>
        <v>0</v>
      </c>
      <c r="BI27" s="103" t="str">
        <f>IF(BF16=1, "CHROME Atlas Arch", "LAC2983MT Atlas Arch Single")</f>
        <v>LAC2983MT Atlas Arch Single</v>
      </c>
      <c r="BJ27" s="106" t="s">
        <v>618</v>
      </c>
      <c r="BN27" s="9">
        <f t="shared" si="61"/>
        <v>0</v>
      </c>
      <c r="BO27" s="40">
        <f t="shared" si="70"/>
        <v>0</v>
      </c>
      <c r="BP27" s="3" t="s">
        <v>150</v>
      </c>
      <c r="BR27" s="106" t="s">
        <v>496</v>
      </c>
      <c r="BT27" s="30">
        <f t="shared" si="7"/>
        <v>0</v>
      </c>
      <c r="BU27" s="30">
        <f t="shared" si="27"/>
        <v>0</v>
      </c>
      <c r="BV27" s="30">
        <f t="shared" si="28"/>
        <v>0</v>
      </c>
      <c r="BW27" s="30">
        <f t="shared" si="29"/>
        <v>0</v>
      </c>
      <c r="BX27" s="139">
        <f t="shared" si="62"/>
        <v>0</v>
      </c>
      <c r="BY27">
        <f t="shared" si="63"/>
        <v>0</v>
      </c>
      <c r="BZ27" s="39">
        <f t="shared" si="64"/>
        <v>0</v>
      </c>
      <c r="CA27" s="39">
        <f t="shared" si="65"/>
        <v>0</v>
      </c>
      <c r="CD27">
        <f t="shared" si="41"/>
        <v>0</v>
      </c>
      <c r="CE27">
        <f t="shared" si="14"/>
        <v>0</v>
      </c>
      <c r="CG27">
        <f t="shared" si="30"/>
        <v>0</v>
      </c>
      <c r="CI27" s="63">
        <f>SUM(BN26:BN30)</f>
        <v>0</v>
      </c>
      <c r="CJ27" s="74" t="s">
        <v>15681</v>
      </c>
      <c r="CL27" s="92">
        <f t="shared" si="60"/>
        <v>0</v>
      </c>
      <c r="CM27" s="93" t="s">
        <v>341</v>
      </c>
      <c r="CO27" s="235"/>
      <c r="CP27" s="258"/>
      <c r="CR27" s="235">
        <f>+AO34</f>
        <v>0</v>
      </c>
      <c r="CS27" s="230" t="s">
        <v>328</v>
      </c>
      <c r="CU27" s="235"/>
      <c r="CV27" s="230"/>
      <c r="CW27" s="81"/>
      <c r="CX27" s="83">
        <f>+CX25*CX20</f>
        <v>0</v>
      </c>
      <c r="CY27" s="101" t="s">
        <v>406</v>
      </c>
      <c r="DA27" s="235"/>
      <c r="DB27" s="234" t="s">
        <v>449</v>
      </c>
      <c r="DE27">
        <f t="shared" si="40"/>
        <v>0</v>
      </c>
      <c r="DF27" s="138" t="s">
        <v>320</v>
      </c>
      <c r="DG27" s="110" t="s">
        <v>545</v>
      </c>
      <c r="DH27" t="e">
        <f t="shared" si="66"/>
        <v>#N/A</v>
      </c>
      <c r="DI27" t="e">
        <f t="shared" si="42"/>
        <v>#N/A</v>
      </c>
      <c r="DJ27" s="39" t="e">
        <f t="shared" si="67"/>
        <v>#N/A</v>
      </c>
      <c r="DK27" t="e">
        <f t="shared" si="20"/>
        <v>#N/A</v>
      </c>
      <c r="DL27" s="39" t="e">
        <f t="shared" si="68"/>
        <v>#N/A</v>
      </c>
      <c r="DM27" t="str">
        <f t="shared" si="22"/>
        <v xml:space="preserve"> Cstm  </v>
      </c>
      <c r="DN27" t="e">
        <f t="shared" si="23"/>
        <v>#N/A</v>
      </c>
      <c r="DO27" t="b">
        <f t="shared" si="35"/>
        <v>1</v>
      </c>
      <c r="DP27" t="str">
        <f t="shared" si="71"/>
        <v/>
      </c>
      <c r="DV27" s="139" t="s">
        <v>15638</v>
      </c>
      <c r="DX27" t="s">
        <v>15670</v>
      </c>
      <c r="DY27" s="106">
        <v>50</v>
      </c>
      <c r="DZ27" s="122"/>
      <c r="EK27" s="53" t="str">
        <f>IF(AQ68=1,"Floor Tom",CONCATENATE(AQ68," Floor Toms Chosen"))</f>
        <v>0 Floor Toms Chosen</v>
      </c>
      <c r="EL27" s="125" t="s">
        <v>589</v>
      </c>
      <c r="EM27" s="3"/>
      <c r="EN27" s="3"/>
      <c r="EO27" s="3"/>
      <c r="EQ27" t="s">
        <v>365</v>
      </c>
    </row>
    <row r="28" spans="1:147" ht="14.4" customHeight="1" x14ac:dyDescent="0.3">
      <c r="A28" s="464"/>
      <c r="B28" s="143"/>
      <c r="C28" s="314" t="s">
        <v>63</v>
      </c>
      <c r="D28" s="298">
        <f t="shared" si="0"/>
        <v>0</v>
      </c>
      <c r="E28" s="298"/>
      <c r="F28" s="70"/>
      <c r="G28" s="444" t="s">
        <v>849</v>
      </c>
      <c r="H28" s="201"/>
      <c r="I28" s="103"/>
      <c r="J28" s="201"/>
      <c r="K28" s="280" t="s">
        <v>2104</v>
      </c>
      <c r="N28" s="164"/>
      <c r="O28" s="309"/>
      <c r="P28" s="312" t="s">
        <v>37</v>
      </c>
      <c r="Q28" s="103"/>
      <c r="R28" s="103"/>
      <c r="S28" s="103"/>
      <c r="T28" s="166"/>
      <c r="U28" s="103"/>
      <c r="V28" s="166"/>
      <c r="W28" s="166"/>
      <c r="X28" s="166"/>
      <c r="Y28" s="103"/>
      <c r="Z28" s="166"/>
      <c r="AA28" s="166"/>
      <c r="AB28" s="103"/>
      <c r="AC28" s="103"/>
      <c r="AD28" s="103"/>
      <c r="AE28" s="103"/>
      <c r="AF28" s="103"/>
      <c r="AG28" s="103"/>
      <c r="AH28" s="3"/>
      <c r="AI28" s="3"/>
      <c r="AJ28" t="str">
        <f t="shared" si="72"/>
        <v/>
      </c>
      <c r="AL28" t="s">
        <v>14734</v>
      </c>
      <c r="AM28" s="139">
        <f t="shared" si="24"/>
        <v>0</v>
      </c>
      <c r="AN28" s="102" t="s">
        <v>183</v>
      </c>
      <c r="AO28" s="9">
        <f t="shared" si="37"/>
        <v>0</v>
      </c>
      <c r="AP28" s="16" t="b">
        <f t="shared" si="38"/>
        <v>0</v>
      </c>
      <c r="AQ28" s="16">
        <f t="shared" si="39"/>
        <v>0</v>
      </c>
      <c r="AR28" s="4" t="s">
        <v>321</v>
      </c>
      <c r="AS28" s="122">
        <v>1515</v>
      </c>
      <c r="AT28" s="122">
        <v>1715</v>
      </c>
      <c r="AU28" s="9">
        <f t="shared" si="25"/>
        <v>0</v>
      </c>
      <c r="AV28" s="17"/>
      <c r="AW28" s="99" t="str">
        <f t="shared" si="5"/>
        <v>81  Ruby Strata</v>
      </c>
      <c r="AX28" s="32">
        <f>VLOOKUP(CONCATENATE("LLLB",LEFT(AW28,2)),[1]FINISH!$Q$6:$W$1476,7,FALSE)</f>
        <v>0</v>
      </c>
      <c r="AY28" s="32">
        <f>VLOOKUP(CONCATENATE("LLLF",LEFT(AW28,2)),[1]FINISH!$Q$6:$W$1476,7,FALSE)</f>
        <v>0</v>
      </c>
      <c r="AZ28" s="32">
        <f>VLOOKUP(CONCATENATE("LLLT",LEFT(AW28,2)),[1]FINISH!$Q$6:$W$1476,7,FALSE)</f>
        <v>0</v>
      </c>
      <c r="BA28" s="32">
        <f>VLOOKUP(CONCATENATE("LLLS",LEFT(AW28,2)),[1]FINISH!$Q$6:$W$1476,7,FALSE)</f>
        <v>0</v>
      </c>
      <c r="BC28" s="9">
        <f t="shared" si="26"/>
        <v>0</v>
      </c>
      <c r="BD28" s="147" t="str">
        <f t="shared" si="6"/>
        <v>81  Ruby Strata</v>
      </c>
      <c r="BF28" s="15">
        <f t="shared" si="54"/>
        <v>0</v>
      </c>
      <c r="BG28" s="36">
        <f>DY27</f>
        <v>50</v>
      </c>
      <c r="BH28" s="36">
        <f>+BF28*BG28</f>
        <v>0</v>
      </c>
      <c r="BI28" s="164" t="str">
        <f>IF(BF16=1, "CHROME Atlas Bracket", "PM0062MT Atlas Bracket")</f>
        <v>PM0062MT Atlas Bracket</v>
      </c>
      <c r="BJ28" s="106" t="s">
        <v>502</v>
      </c>
      <c r="BN28" s="9">
        <f t="shared" si="61"/>
        <v>0</v>
      </c>
      <c r="BO28" s="40">
        <f t="shared" si="70"/>
        <v>0</v>
      </c>
      <c r="BP28" s="3" t="s">
        <v>298</v>
      </c>
      <c r="BR28" s="106" t="s">
        <v>594</v>
      </c>
      <c r="BT28" s="30">
        <f t="shared" si="7"/>
        <v>0</v>
      </c>
      <c r="BU28" s="30">
        <f t="shared" si="27"/>
        <v>0</v>
      </c>
      <c r="BV28" s="30">
        <f t="shared" si="28"/>
        <v>0</v>
      </c>
      <c r="BW28" s="30">
        <f t="shared" si="29"/>
        <v>0</v>
      </c>
      <c r="BX28" s="139">
        <f t="shared" si="62"/>
        <v>0</v>
      </c>
      <c r="BY28">
        <f t="shared" si="63"/>
        <v>0</v>
      </c>
      <c r="BZ28" s="39">
        <f t="shared" si="64"/>
        <v>0</v>
      </c>
      <c r="CA28" s="39">
        <f t="shared" si="65"/>
        <v>0</v>
      </c>
      <c r="CD28">
        <f t="shared" si="41"/>
        <v>0</v>
      </c>
      <c r="CE28">
        <f t="shared" si="14"/>
        <v>0</v>
      </c>
      <c r="CG28">
        <f t="shared" si="30"/>
        <v>0</v>
      </c>
      <c r="CI28" s="63"/>
      <c r="CJ28" s="74"/>
      <c r="CL28" s="92">
        <f t="shared" si="60"/>
        <v>0</v>
      </c>
      <c r="CM28" s="93" t="s">
        <v>319</v>
      </c>
      <c r="CO28" s="80"/>
      <c r="CP28" s="198"/>
      <c r="CR28" s="235">
        <f>SUM(CR26:CR27)</f>
        <v>0</v>
      </c>
      <c r="CS28" s="230" t="s">
        <v>411</v>
      </c>
      <c r="CU28" s="83">
        <f>+CU26*CU22</f>
        <v>0</v>
      </c>
      <c r="CV28" s="97" t="s">
        <v>406</v>
      </c>
      <c r="CW28" s="81"/>
      <c r="CX28" s="235"/>
      <c r="CY28" s="242"/>
      <c r="DA28" s="83"/>
      <c r="DB28" s="84" t="s">
        <v>406</v>
      </c>
      <c r="DD28" s="81"/>
      <c r="DE28">
        <f t="shared" si="40"/>
        <v>0</v>
      </c>
      <c r="DF28" s="138" t="s">
        <v>321</v>
      </c>
      <c r="DG28" s="110" t="s">
        <v>546</v>
      </c>
      <c r="DH28" t="e">
        <f t="shared" si="66"/>
        <v>#N/A</v>
      </c>
      <c r="DI28" t="e">
        <f t="shared" si="42"/>
        <v>#N/A</v>
      </c>
      <c r="DJ28" s="39" t="e">
        <f t="shared" si="67"/>
        <v>#N/A</v>
      </c>
      <c r="DK28" t="e">
        <f t="shared" si="20"/>
        <v>#N/A</v>
      </c>
      <c r="DL28" s="39" t="e">
        <f t="shared" si="68"/>
        <v>#N/A</v>
      </c>
      <c r="DM28" t="str">
        <f t="shared" si="22"/>
        <v xml:space="preserve"> Cstm  </v>
      </c>
      <c r="DN28" t="e">
        <f t="shared" si="23"/>
        <v>#N/A</v>
      </c>
      <c r="DO28" t="b">
        <f t="shared" si="35"/>
        <v>1</v>
      </c>
      <c r="DP28" t="str">
        <f t="shared" si="71"/>
        <v/>
      </c>
      <c r="DV28" s="139" t="s">
        <v>15643</v>
      </c>
      <c r="DX28" t="s">
        <v>133</v>
      </c>
      <c r="DY28" s="106">
        <v>160</v>
      </c>
      <c r="DZ28" s="122"/>
      <c r="EK28" s="472" t="str">
        <f>+DQ32</f>
        <v/>
      </c>
      <c r="EL28" s="453"/>
      <c r="EM28" s="453"/>
      <c r="EN28" s="453"/>
      <c r="EO28" s="453"/>
      <c r="EQ28" t="s">
        <v>365</v>
      </c>
    </row>
    <row r="29" spans="1:147" ht="14.4" customHeight="1" x14ac:dyDescent="0.3">
      <c r="A29" s="464"/>
      <c r="B29" s="143"/>
      <c r="C29" s="307" t="s">
        <v>64</v>
      </c>
      <c r="D29" s="298">
        <f t="shared" si="0"/>
        <v>0</v>
      </c>
      <c r="E29" s="298"/>
      <c r="F29" s="70"/>
      <c r="G29" s="444" t="s">
        <v>888</v>
      </c>
      <c r="H29" s="201"/>
      <c r="I29" s="103"/>
      <c r="J29" s="103"/>
      <c r="K29" s="164"/>
      <c r="L29" s="164"/>
      <c r="M29" s="164"/>
      <c r="N29" s="164"/>
      <c r="O29" s="309"/>
      <c r="P29" s="312" t="s">
        <v>38</v>
      </c>
      <c r="Q29" s="103"/>
      <c r="R29" s="103"/>
      <c r="S29" s="103"/>
      <c r="T29" s="166"/>
      <c r="U29" s="103"/>
      <c r="V29" s="166"/>
      <c r="W29" s="166"/>
      <c r="X29" s="166"/>
      <c r="Y29" s="103"/>
      <c r="Z29" s="166"/>
      <c r="AA29" s="166"/>
      <c r="AB29" s="103"/>
      <c r="AC29" s="103"/>
      <c r="AD29" s="103"/>
      <c r="AE29" s="103"/>
      <c r="AF29" s="103"/>
      <c r="AG29" s="103"/>
      <c r="AH29" s="3"/>
      <c r="AI29" s="3"/>
      <c r="AJ29" t="str">
        <f t="shared" si="72"/>
        <v/>
      </c>
      <c r="AL29" t="s">
        <v>14735</v>
      </c>
      <c r="AM29" s="139">
        <f t="shared" si="24"/>
        <v>0</v>
      </c>
      <c r="AN29" s="102" t="s">
        <v>183</v>
      </c>
      <c r="AO29" s="9">
        <f t="shared" si="37"/>
        <v>0</v>
      </c>
      <c r="AP29" s="16" t="b">
        <f t="shared" si="38"/>
        <v>0</v>
      </c>
      <c r="AQ29" s="16">
        <f t="shared" si="39"/>
        <v>0</v>
      </c>
      <c r="AR29" s="4" t="s">
        <v>322</v>
      </c>
      <c r="AS29" s="122">
        <v>1515</v>
      </c>
      <c r="AT29" s="122">
        <v>1715</v>
      </c>
      <c r="AU29" s="9">
        <f t="shared" si="25"/>
        <v>0</v>
      </c>
      <c r="AV29" s="17"/>
      <c r="AW29" s="99" t="str">
        <f t="shared" si="5"/>
        <v>SO  Salmon Pearl</v>
      </c>
      <c r="AX29" s="32">
        <f>VLOOKUP(CONCATENATE("LLLB",LEFT(AW29,2)),[1]FINISH!$Q$6:$W$1476,7,FALSE)</f>
        <v>0</v>
      </c>
      <c r="AY29" s="32">
        <f>VLOOKUP(CONCATENATE("LLLF",LEFT(AW29,2)),[1]FINISH!$Q$6:$W$1476,7,FALSE)</f>
        <v>0</v>
      </c>
      <c r="AZ29" s="32">
        <f>VLOOKUP(CONCATENATE("LLLT",LEFT(AW29,2)),[1]FINISH!$Q$6:$W$1476,7,FALSE)</f>
        <v>0</v>
      </c>
      <c r="BA29" s="32">
        <f>VLOOKUP(CONCATENATE("LLLS",LEFT(AW29,2)),[1]FINISH!$Q$6:$W$1476,7,FALSE)</f>
        <v>0</v>
      </c>
      <c r="BC29" s="9">
        <f t="shared" si="26"/>
        <v>0</v>
      </c>
      <c r="BD29" s="147" t="str">
        <f t="shared" si="6"/>
        <v>SO  Salmon Pearl</v>
      </c>
      <c r="BF29" s="15">
        <f t="shared" si="54"/>
        <v>0</v>
      </c>
      <c r="BG29" s="36">
        <f>DY25</f>
        <v>160</v>
      </c>
      <c r="BH29" s="36">
        <f>+BF29*BG29</f>
        <v>0</v>
      </c>
      <c r="BI29" s="103" t="str">
        <f>IF(BF16=1,"CHROME Atlas Double",  "LAP2984MT Atlas Double")</f>
        <v>LAP2984MT Atlas Double</v>
      </c>
      <c r="BJ29" s="106" t="s">
        <v>619</v>
      </c>
      <c r="BN29" s="9">
        <f t="shared" si="61"/>
        <v>0</v>
      </c>
      <c r="BO29" s="40">
        <f t="shared" si="70"/>
        <v>0</v>
      </c>
      <c r="BP29" s="3" t="s">
        <v>897</v>
      </c>
      <c r="BR29" s="106" t="s">
        <v>899</v>
      </c>
      <c r="BT29" s="30">
        <f t="shared" si="7"/>
        <v>0</v>
      </c>
      <c r="BU29" s="30">
        <f t="shared" si="27"/>
        <v>0</v>
      </c>
      <c r="BV29" s="30">
        <f t="shared" si="28"/>
        <v>0</v>
      </c>
      <c r="BW29" s="30">
        <f t="shared" si="29"/>
        <v>0</v>
      </c>
      <c r="BX29" s="139">
        <f t="shared" si="62"/>
        <v>0</v>
      </c>
      <c r="BY29">
        <f t="shared" si="63"/>
        <v>0</v>
      </c>
      <c r="BZ29" s="39">
        <f t="shared" si="64"/>
        <v>0</v>
      </c>
      <c r="CA29" s="39">
        <f t="shared" si="65"/>
        <v>0</v>
      </c>
      <c r="CD29">
        <f t="shared" si="41"/>
        <v>0</v>
      </c>
      <c r="CE29">
        <f t="shared" si="14"/>
        <v>0</v>
      </c>
      <c r="CG29">
        <f t="shared" si="30"/>
        <v>0</v>
      </c>
      <c r="CI29" s="63">
        <f>IF(CI27*CI24&gt;0,1,0)</f>
        <v>0</v>
      </c>
      <c r="CJ29" s="74" t="s">
        <v>401</v>
      </c>
      <c r="CL29" s="92">
        <f t="shared" si="60"/>
        <v>0</v>
      </c>
      <c r="CM29" s="93" t="s">
        <v>320</v>
      </c>
      <c r="CO29" s="235"/>
      <c r="CP29" s="258"/>
      <c r="CR29" s="83">
        <f>+CR28*CR24</f>
        <v>0</v>
      </c>
      <c r="CS29" s="97" t="s">
        <v>406</v>
      </c>
      <c r="CU29" s="235"/>
      <c r="CV29" s="230"/>
      <c r="CW29" s="81"/>
      <c r="CX29" s="235"/>
      <c r="CY29" s="241" t="s">
        <v>442</v>
      </c>
      <c r="DA29" s="235"/>
      <c r="DB29" s="234"/>
      <c r="DD29" s="81"/>
      <c r="DE29">
        <f t="shared" si="40"/>
        <v>0</v>
      </c>
      <c r="DF29" s="138" t="s">
        <v>322</v>
      </c>
      <c r="DG29" s="110" t="s">
        <v>540</v>
      </c>
      <c r="DH29" t="e">
        <f t="shared" si="66"/>
        <v>#N/A</v>
      </c>
      <c r="DI29" t="e">
        <f t="shared" si="42"/>
        <v>#N/A</v>
      </c>
      <c r="DJ29" s="39" t="e">
        <f t="shared" si="67"/>
        <v>#N/A</v>
      </c>
      <c r="DK29" t="e">
        <f t="shared" si="20"/>
        <v>#N/A</v>
      </c>
      <c r="DL29" s="39" t="e">
        <f t="shared" si="68"/>
        <v>#N/A</v>
      </c>
      <c r="DM29" t="str">
        <f t="shared" si="22"/>
        <v xml:space="preserve"> Cstm  </v>
      </c>
      <c r="DN29" t="e">
        <f t="shared" si="23"/>
        <v>#N/A</v>
      </c>
      <c r="DO29" t="b">
        <f t="shared" si="35"/>
        <v>1</v>
      </c>
      <c r="DP29" t="str">
        <f t="shared" si="71"/>
        <v/>
      </c>
      <c r="DV29" s="135"/>
      <c r="DZ29" s="122"/>
      <c r="EK29" s="62" t="s">
        <v>0</v>
      </c>
      <c r="EL29" s="5" t="str">
        <f>IF(BB69=1,"Legacy Exotic, LXFTCUSTOM","Lecacy Classic, LCFTCUSTOM")</f>
        <v>Lecacy Classic, LCFTCUSTOM</v>
      </c>
      <c r="EM29" s="3"/>
      <c r="EN29" s="10" t="s">
        <v>584</v>
      </c>
      <c r="EO29" s="124">
        <f>SUM(D23:D32)</f>
        <v>0</v>
      </c>
      <c r="EQ29" t="s">
        <v>365</v>
      </c>
    </row>
    <row r="30" spans="1:147" ht="14.4" customHeight="1" x14ac:dyDescent="0.3">
      <c r="A30" s="464"/>
      <c r="B30" s="143"/>
      <c r="C30" s="314" t="s">
        <v>65</v>
      </c>
      <c r="D30" s="298">
        <f t="shared" si="0"/>
        <v>0</v>
      </c>
      <c r="E30" s="298"/>
      <c r="F30" s="70"/>
      <c r="G30" s="444" t="s">
        <v>2101</v>
      </c>
      <c r="H30" s="201"/>
      <c r="I30" s="103"/>
      <c r="J30" s="103"/>
      <c r="K30" s="164"/>
      <c r="L30" s="164"/>
      <c r="M30" s="164"/>
      <c r="N30" s="164"/>
      <c r="O30" s="103"/>
      <c r="P30" s="103"/>
      <c r="Q30" s="103"/>
      <c r="R30" s="103"/>
      <c r="S30" s="103"/>
      <c r="T30" s="166"/>
      <c r="U30" s="35"/>
      <c r="V30" s="166"/>
      <c r="W30" s="166"/>
      <c r="X30" s="166"/>
      <c r="Y30" s="35"/>
      <c r="Z30" s="166"/>
      <c r="AA30" s="166"/>
      <c r="AB30" s="35"/>
      <c r="AC30" s="35"/>
      <c r="AD30" s="35"/>
      <c r="AE30" s="35"/>
      <c r="AF30" s="35"/>
      <c r="AG30" s="35"/>
      <c r="AH30" s="3"/>
      <c r="AI30" s="3"/>
      <c r="AJ30" t="str">
        <f t="shared" si="72"/>
        <v/>
      </c>
      <c r="AL30" t="s">
        <v>14736</v>
      </c>
      <c r="AM30" s="139">
        <f t="shared" si="24"/>
        <v>0</v>
      </c>
      <c r="AN30" s="102" t="s">
        <v>183</v>
      </c>
      <c r="AO30" s="9">
        <f t="shared" si="37"/>
        <v>0</v>
      </c>
      <c r="AP30" s="16" t="b">
        <f t="shared" si="38"/>
        <v>0</v>
      </c>
      <c r="AQ30" s="16">
        <f t="shared" si="39"/>
        <v>0</v>
      </c>
      <c r="AR30" s="4" t="s">
        <v>323</v>
      </c>
      <c r="AS30" s="122">
        <v>1515</v>
      </c>
      <c r="AT30" s="122">
        <v>1715</v>
      </c>
      <c r="AU30" s="9">
        <f t="shared" si="25"/>
        <v>0</v>
      </c>
      <c r="AV30" s="17"/>
      <c r="AW30" s="99" t="str">
        <f t="shared" si="5"/>
        <v>SP  ShamPayne Sparkle</v>
      </c>
      <c r="AX30" s="32">
        <f>VLOOKUP(CONCATENATE("LLLB",LEFT(AW30,2)),[1]FINISH!$Q$6:$W$1476,7,FALSE)</f>
        <v>0</v>
      </c>
      <c r="AY30" s="32">
        <f>VLOOKUP(CONCATENATE("LLLF",LEFT(AW30,2)),[1]FINISH!$Q$6:$W$1476,7,FALSE)</f>
        <v>0</v>
      </c>
      <c r="AZ30" s="32">
        <f>VLOOKUP(CONCATENATE("LLLT",LEFT(AW30,2)),[1]FINISH!$Q$6:$W$1476,7,FALSE)</f>
        <v>0</v>
      </c>
      <c r="BA30" s="32">
        <f>VLOOKUP(CONCATENATE("LLLS",LEFT(AW30,2)),[1]FINISH!$Q$6:$W$1476,7,FALSE)</f>
        <v>0</v>
      </c>
      <c r="BC30" s="9">
        <f t="shared" si="26"/>
        <v>0</v>
      </c>
      <c r="BD30" s="147" t="str">
        <f t="shared" si="6"/>
        <v>SP  ShamPayne Sparkle</v>
      </c>
      <c r="BF30" s="15">
        <f t="shared" si="54"/>
        <v>0</v>
      </c>
      <c r="BG30" s="36">
        <f>DY26</f>
        <v>130</v>
      </c>
      <c r="BH30" s="36">
        <f>+BF30*BG30</f>
        <v>0</v>
      </c>
      <c r="BI30" s="103" t="str">
        <f>IF(BF16=1, "CHROME Atlas Single", "LAP2985MT Atlas Single")</f>
        <v>LAP2985MT Atlas Single</v>
      </c>
      <c r="BJ30" s="106" t="s">
        <v>620</v>
      </c>
      <c r="BN30" s="9">
        <f t="shared" si="61"/>
        <v>0</v>
      </c>
      <c r="BO30" s="40">
        <f t="shared" si="70"/>
        <v>0</v>
      </c>
      <c r="BP30" t="s">
        <v>15675</v>
      </c>
      <c r="BR30" s="106" t="s">
        <v>496</v>
      </c>
      <c r="BT30" s="30">
        <f t="shared" si="7"/>
        <v>0</v>
      </c>
      <c r="BU30" s="30">
        <f t="shared" si="27"/>
        <v>0</v>
      </c>
      <c r="BV30" s="30">
        <f t="shared" si="28"/>
        <v>0</v>
      </c>
      <c r="BW30" s="30">
        <f t="shared" si="29"/>
        <v>0</v>
      </c>
      <c r="BX30" s="139">
        <f t="shared" si="62"/>
        <v>0</v>
      </c>
      <c r="BY30">
        <f t="shared" si="63"/>
        <v>0</v>
      </c>
      <c r="BZ30" s="39">
        <f t="shared" si="64"/>
        <v>0</v>
      </c>
      <c r="CA30" s="39">
        <f t="shared" si="65"/>
        <v>0</v>
      </c>
      <c r="CD30">
        <f t="shared" si="41"/>
        <v>0</v>
      </c>
      <c r="CE30">
        <f t="shared" si="14"/>
        <v>0</v>
      </c>
      <c r="CG30">
        <f t="shared" si="30"/>
        <v>0</v>
      </c>
      <c r="CJ30" s="3"/>
      <c r="CL30" s="92">
        <f>+AO53+AO54</f>
        <v>0</v>
      </c>
      <c r="CM30" s="93" t="s">
        <v>14786</v>
      </c>
      <c r="CO30" s="235" t="s">
        <v>14774</v>
      </c>
      <c r="CP30" s="258"/>
      <c r="CR30" s="235"/>
      <c r="CS30" s="234"/>
      <c r="CU30" s="235"/>
      <c r="CV30" s="230" t="s">
        <v>235</v>
      </c>
      <c r="CW30" s="81"/>
      <c r="CX30" s="235">
        <f>AU76</f>
        <v>0</v>
      </c>
      <c r="CY30" s="234" t="s">
        <v>14706</v>
      </c>
      <c r="DA30" s="235"/>
      <c r="DB30" s="234" t="s">
        <v>21</v>
      </c>
      <c r="DD30" s="81"/>
      <c r="DE30">
        <f t="shared" si="40"/>
        <v>0</v>
      </c>
      <c r="DF30" s="138" t="s">
        <v>323</v>
      </c>
      <c r="DG30" s="110" t="s">
        <v>547</v>
      </c>
      <c r="DH30" t="e">
        <f t="shared" si="66"/>
        <v>#N/A</v>
      </c>
      <c r="DI30" t="e">
        <f t="shared" si="42"/>
        <v>#N/A</v>
      </c>
      <c r="DJ30" s="39" t="e">
        <f t="shared" si="67"/>
        <v>#N/A</v>
      </c>
      <c r="DK30" t="e">
        <f t="shared" si="20"/>
        <v>#N/A</v>
      </c>
      <c r="DL30" s="39" t="e">
        <f t="shared" si="68"/>
        <v>#N/A</v>
      </c>
      <c r="DM30" t="str">
        <f t="shared" si="22"/>
        <v xml:space="preserve"> Cstm  </v>
      </c>
      <c r="DN30" t="e">
        <f t="shared" si="23"/>
        <v>#N/A</v>
      </c>
      <c r="DO30" t="b">
        <f t="shared" si="35"/>
        <v>1</v>
      </c>
      <c r="DP30" t="str">
        <f t="shared" si="71"/>
        <v/>
      </c>
      <c r="DV30" s="135"/>
      <c r="DX30" t="s">
        <v>607</v>
      </c>
      <c r="DY30" s="106">
        <v>140</v>
      </c>
      <c r="DZ30" s="122"/>
      <c r="EK30" s="62" t="s">
        <v>1</v>
      </c>
      <c r="EL30" s="3" t="s">
        <v>366</v>
      </c>
      <c r="EM30" s="3"/>
      <c r="EN30" s="3"/>
      <c r="EO30" s="3"/>
      <c r="EQ30" t="s">
        <v>365</v>
      </c>
    </row>
    <row r="31" spans="1:147" ht="14.4" customHeight="1" thickBot="1" x14ac:dyDescent="0.35">
      <c r="A31" s="464"/>
      <c r="B31" s="143"/>
      <c r="C31" s="307" t="s">
        <v>66</v>
      </c>
      <c r="D31" s="298">
        <f t="shared" si="0"/>
        <v>0</v>
      </c>
      <c r="E31" s="298"/>
      <c r="F31" s="70"/>
      <c r="G31" s="444" t="s">
        <v>850</v>
      </c>
      <c r="H31" s="201"/>
      <c r="I31" s="103"/>
      <c r="J31" s="291" t="s">
        <v>154</v>
      </c>
      <c r="K31" s="200"/>
      <c r="L31" s="268" t="s">
        <v>532</v>
      </c>
      <c r="M31" s="200"/>
      <c r="N31" s="103"/>
      <c r="O31" s="166"/>
      <c r="P31" s="166"/>
      <c r="Q31" s="166"/>
      <c r="R31" s="166"/>
      <c r="S31" s="166"/>
      <c r="T31" s="166"/>
      <c r="U31" s="35"/>
      <c r="V31" s="166"/>
      <c r="W31" s="166"/>
      <c r="X31" s="166"/>
      <c r="Y31" s="35"/>
      <c r="Z31" s="166"/>
      <c r="AA31" s="166"/>
      <c r="AB31" s="35"/>
      <c r="AC31" s="35"/>
      <c r="AD31" s="35"/>
      <c r="AE31" s="35"/>
      <c r="AF31" s="35"/>
      <c r="AG31" s="35"/>
      <c r="AH31" s="3"/>
      <c r="AI31" s="3"/>
      <c r="AJ31" t="str">
        <f t="shared" si="72"/>
        <v/>
      </c>
      <c r="AL31" t="s">
        <v>14737</v>
      </c>
      <c r="AM31" s="139">
        <f t="shared" si="24"/>
        <v>0</v>
      </c>
      <c r="AN31" s="102" t="s">
        <v>183</v>
      </c>
      <c r="AO31" s="9">
        <f t="shared" si="37"/>
        <v>0</v>
      </c>
      <c r="AP31" s="16" t="b">
        <f t="shared" si="38"/>
        <v>0</v>
      </c>
      <c r="AQ31" s="16">
        <f t="shared" si="39"/>
        <v>0</v>
      </c>
      <c r="AR31" s="4" t="s">
        <v>324</v>
      </c>
      <c r="AS31" s="122">
        <v>1515</v>
      </c>
      <c r="AT31" s="122">
        <v>1715</v>
      </c>
      <c r="AU31" s="9">
        <f t="shared" si="25"/>
        <v>0</v>
      </c>
      <c r="AV31" s="17"/>
      <c r="AW31" s="99" t="str">
        <f t="shared" si="5"/>
        <v>1V  Silver Glass Glitter</v>
      </c>
      <c r="AX31" s="32">
        <f>VLOOKUP(CONCATENATE("LLLB",LEFT(AW31,2)),[1]FINISH!$Q$6:$W$1476,7,FALSE)</f>
        <v>100</v>
      </c>
      <c r="AY31" s="32">
        <f>VLOOKUP(CONCATENATE("LLLF",LEFT(AW31,2)),[1]FINISH!$Q$6:$W$1476,7,FALSE)</f>
        <v>75</v>
      </c>
      <c r="AZ31" s="32">
        <f>VLOOKUP(CONCATENATE("LLLT",LEFT(AW31,2)),[1]FINISH!$Q$6:$W$1476,7,FALSE)</f>
        <v>50</v>
      </c>
      <c r="BA31" s="32">
        <f>VLOOKUP(CONCATENATE("LLLS",LEFT(AW31,2)),[1]FINISH!$Q$6:$W$1476,7,FALSE)</f>
        <v>50</v>
      </c>
      <c r="BC31" s="9">
        <f t="shared" si="26"/>
        <v>0</v>
      </c>
      <c r="BD31" s="147" t="str">
        <f t="shared" si="6"/>
        <v>1V  Silver Glass Glitter</v>
      </c>
      <c r="BF31" s="15"/>
      <c r="BG31" s="36"/>
      <c r="BH31" s="36">
        <f>+BF31*BG31</f>
        <v>0</v>
      </c>
      <c r="BI31" s="103" t="str">
        <f>IF(BF16 = 1, "CHROME Rail 9.5mm",  "LR2983MT Rail Consolette 9.5mm")</f>
        <v>LR2983MT Rail Consolette 9.5mm</v>
      </c>
      <c r="BJ31" s="106" t="s">
        <v>500</v>
      </c>
      <c r="BM31" s="3" t="s">
        <v>175</v>
      </c>
      <c r="BN31" s="25">
        <f>SUM(BN23:BN30)</f>
        <v>0</v>
      </c>
      <c r="BO31" s="44">
        <f>SUM(BO23:BO30)</f>
        <v>0</v>
      </c>
      <c r="BP31" s="22" t="s">
        <v>197</v>
      </c>
      <c r="BT31" s="30">
        <f t="shared" si="7"/>
        <v>0</v>
      </c>
      <c r="BU31" s="30">
        <f t="shared" si="27"/>
        <v>0</v>
      </c>
      <c r="BV31" s="30">
        <f t="shared" si="28"/>
        <v>0</v>
      </c>
      <c r="BW31" s="30">
        <f t="shared" si="29"/>
        <v>0</v>
      </c>
      <c r="BX31" s="139">
        <f t="shared" si="62"/>
        <v>0</v>
      </c>
      <c r="BY31">
        <f t="shared" si="63"/>
        <v>0</v>
      </c>
      <c r="BZ31" s="39">
        <f t="shared" si="64"/>
        <v>0</v>
      </c>
      <c r="CA31" s="39">
        <f t="shared" si="65"/>
        <v>0</v>
      </c>
      <c r="CB31" s="81"/>
      <c r="CC31" s="81"/>
      <c r="CD31" s="81">
        <f t="shared" si="41"/>
        <v>0</v>
      </c>
      <c r="CE31">
        <f t="shared" si="14"/>
        <v>0</v>
      </c>
      <c r="CG31">
        <f t="shared" si="30"/>
        <v>0</v>
      </c>
      <c r="CI31" s="73" t="s">
        <v>626</v>
      </c>
      <c r="CJ31" s="73"/>
      <c r="CL31" s="92">
        <f>+AO55+AO56</f>
        <v>0</v>
      </c>
      <c r="CM31" s="93" t="s">
        <v>14787</v>
      </c>
      <c r="CO31" s="235"/>
      <c r="CP31" s="258"/>
      <c r="CR31" s="235"/>
      <c r="CS31" s="234"/>
      <c r="CU31" s="235"/>
      <c r="CV31" s="234"/>
      <c r="CW31" s="81"/>
      <c r="CX31" s="235"/>
      <c r="CY31" s="242" t="s">
        <v>99</v>
      </c>
      <c r="DA31" s="235"/>
      <c r="DB31" s="234" t="s">
        <v>450</v>
      </c>
      <c r="DD31" s="81"/>
      <c r="DE31">
        <f t="shared" si="40"/>
        <v>0</v>
      </c>
      <c r="DF31" s="138" t="s">
        <v>324</v>
      </c>
      <c r="DG31" s="110" t="s">
        <v>541</v>
      </c>
      <c r="DH31" t="e">
        <f t="shared" si="66"/>
        <v>#N/A</v>
      </c>
      <c r="DI31" t="e">
        <f t="shared" si="42"/>
        <v>#N/A</v>
      </c>
      <c r="DJ31" s="39" t="e">
        <f t="shared" si="67"/>
        <v>#N/A</v>
      </c>
      <c r="DK31" t="e">
        <f t="shared" si="20"/>
        <v>#N/A</v>
      </c>
      <c r="DL31" s="39" t="e">
        <f t="shared" si="68"/>
        <v>#N/A</v>
      </c>
      <c r="DM31" t="str">
        <f t="shared" si="22"/>
        <v xml:space="preserve"> Cstm  </v>
      </c>
      <c r="DN31" t="e">
        <f t="shared" si="23"/>
        <v>#N/A</v>
      </c>
      <c r="DO31" t="b">
        <f t="shared" si="35"/>
        <v>1</v>
      </c>
      <c r="DP31" t="str">
        <f t="shared" si="71"/>
        <v/>
      </c>
      <c r="DV31" s="135"/>
      <c r="DZ31" s="122"/>
      <c r="EK31" s="62" t="s">
        <v>2</v>
      </c>
      <c r="EL31" s="452" t="str">
        <f>AJ73</f>
        <v/>
      </c>
      <c r="EM31" s="453"/>
      <c r="EN31" s="453"/>
      <c r="EO31" s="453"/>
      <c r="EQ31" t="s">
        <v>365</v>
      </c>
    </row>
    <row r="32" spans="1:147" ht="14.4" customHeight="1" thickBot="1" x14ac:dyDescent="0.35">
      <c r="A32" s="465"/>
      <c r="B32" s="143"/>
      <c r="C32" s="352" t="s">
        <v>67</v>
      </c>
      <c r="D32" s="338">
        <f t="shared" si="0"/>
        <v>0</v>
      </c>
      <c r="E32" s="298"/>
      <c r="F32" s="70"/>
      <c r="G32" s="446" t="s">
        <v>851</v>
      </c>
      <c r="H32" s="201"/>
      <c r="I32" s="103"/>
      <c r="J32" s="71"/>
      <c r="K32" s="151" t="s">
        <v>155</v>
      </c>
      <c r="L32" s="35"/>
      <c r="M32" s="35"/>
      <c r="N32" s="18"/>
      <c r="O32" s="467" t="s">
        <v>6</v>
      </c>
      <c r="P32" s="421" t="s">
        <v>117</v>
      </c>
      <c r="Q32" s="421" t="s">
        <v>115</v>
      </c>
      <c r="R32" s="421" t="s">
        <v>118</v>
      </c>
      <c r="S32" s="421" t="s">
        <v>902</v>
      </c>
      <c r="T32" s="421" t="s">
        <v>299</v>
      </c>
      <c r="U32" s="421" t="s">
        <v>115</v>
      </c>
      <c r="V32" s="391"/>
      <c r="W32" s="35"/>
      <c r="X32" s="35"/>
      <c r="Y32" s="35"/>
      <c r="Z32" s="166"/>
      <c r="AA32" s="166"/>
      <c r="AB32" s="35"/>
      <c r="AC32" s="35"/>
      <c r="AD32" s="35"/>
      <c r="AE32" s="35"/>
      <c r="AF32" s="35"/>
      <c r="AG32" s="35"/>
      <c r="AH32" s="115"/>
      <c r="AI32" s="115"/>
      <c r="AJ32" s="29" t="str">
        <f t="shared" si="72"/>
        <v/>
      </c>
      <c r="AK32" s="29"/>
      <c r="AL32" s="29" t="s">
        <v>14738</v>
      </c>
      <c r="AM32" s="31">
        <f t="shared" si="24"/>
        <v>0</v>
      </c>
      <c r="AN32" s="118" t="s">
        <v>183</v>
      </c>
      <c r="AO32" s="9">
        <f t="shared" si="37"/>
        <v>0</v>
      </c>
      <c r="AP32" s="31" t="b">
        <f t="shared" si="38"/>
        <v>0</v>
      </c>
      <c r="AQ32" s="31">
        <f t="shared" si="39"/>
        <v>0</v>
      </c>
      <c r="AR32" s="117" t="s">
        <v>302</v>
      </c>
      <c r="AS32" s="434">
        <v>1645</v>
      </c>
      <c r="AT32" s="435">
        <v>1845</v>
      </c>
      <c r="AU32" s="9">
        <f t="shared" si="25"/>
        <v>0</v>
      </c>
      <c r="AV32" s="17"/>
      <c r="AW32" s="99" t="str">
        <f t="shared" si="5"/>
        <v>T5  Silver Mist Sparkle</v>
      </c>
      <c r="AX32" s="32">
        <f>VLOOKUP(CONCATENATE("LLLB",LEFT(AW32,2)),[1]FINISH!$Q$6:$W$1476,7,FALSE)</f>
        <v>0</v>
      </c>
      <c r="AY32" s="32">
        <f>VLOOKUP(CONCATENATE("LLLF",LEFT(AW32,2)),[1]FINISH!$Q$6:$W$1476,7,FALSE)</f>
        <v>0</v>
      </c>
      <c r="AZ32" s="32">
        <f>VLOOKUP(CONCATENATE("LLLT",LEFT(AW32,2)),[1]FINISH!$Q$6:$W$1476,7,FALSE)</f>
        <v>0</v>
      </c>
      <c r="BA32" s="32">
        <f>VLOOKUP(CONCATENATE("LLLS",LEFT(AW32,2)),[1]FINISH!$Q$6:$W$1476,7,FALSE)</f>
        <v>0</v>
      </c>
      <c r="BC32" s="9">
        <f t="shared" si="26"/>
        <v>0</v>
      </c>
      <c r="BD32" s="147" t="str">
        <f t="shared" si="6"/>
        <v>T5  Silver Mist Sparkle</v>
      </c>
      <c r="BF32" s="15"/>
      <c r="BG32" s="36"/>
      <c r="BH32" s="36">
        <f>+BF32*BG32</f>
        <v>0</v>
      </c>
      <c r="BI32" s="103" t="str">
        <f>IF(BF16=1, "CHROME Rail 10.5mm",  "LR2993MT Rail Consolette 10.5mm")</f>
        <v>LR2993MT Rail Consolette 10.5mm</v>
      </c>
      <c r="BJ32" s="106" t="s">
        <v>500</v>
      </c>
      <c r="BT32" s="30">
        <f t="shared" si="7"/>
        <v>0</v>
      </c>
      <c r="BU32" s="30">
        <f t="shared" si="27"/>
        <v>0</v>
      </c>
      <c r="BV32" s="30">
        <f t="shared" si="28"/>
        <v>0</v>
      </c>
      <c r="BW32" s="30">
        <f t="shared" si="29"/>
        <v>0</v>
      </c>
      <c r="BX32" s="140">
        <f t="shared" si="62"/>
        <v>0</v>
      </c>
      <c r="BY32" s="105">
        <f t="shared" si="63"/>
        <v>0</v>
      </c>
      <c r="BZ32" s="113">
        <f t="shared" si="64"/>
        <v>0</v>
      </c>
      <c r="CA32" s="113">
        <f t="shared" si="65"/>
        <v>0</v>
      </c>
      <c r="CB32" s="105"/>
      <c r="CC32" s="105"/>
      <c r="CD32" s="105">
        <f t="shared" si="41"/>
        <v>0</v>
      </c>
      <c r="CE32" s="105">
        <f t="shared" si="14"/>
        <v>0</v>
      </c>
      <c r="CF32" s="105"/>
      <c r="CG32" s="105">
        <f t="shared" si="30"/>
        <v>0</v>
      </c>
      <c r="CI32" s="63">
        <f>+BF27</f>
        <v>0</v>
      </c>
      <c r="CJ32" s="63" t="s">
        <v>615</v>
      </c>
      <c r="CL32" s="92">
        <f>+AO57</f>
        <v>0</v>
      </c>
      <c r="CM32" s="93" t="s">
        <v>342</v>
      </c>
      <c r="CO32" s="235" t="s">
        <v>14775</v>
      </c>
      <c r="CP32" s="258"/>
      <c r="CR32" s="235" t="s">
        <v>415</v>
      </c>
      <c r="CS32" s="234"/>
      <c r="CU32" s="235">
        <f>+AO57</f>
        <v>0</v>
      </c>
      <c r="CV32" s="230" t="s">
        <v>342</v>
      </c>
      <c r="CW32" s="81"/>
      <c r="CX32" s="235"/>
      <c r="CY32" s="242" t="s">
        <v>100</v>
      </c>
      <c r="DA32" s="83"/>
      <c r="DB32" s="84" t="s">
        <v>406</v>
      </c>
      <c r="DD32" s="105"/>
      <c r="DE32" s="105">
        <f t="shared" si="40"/>
        <v>0</v>
      </c>
      <c r="DF32" s="111" t="s">
        <v>302</v>
      </c>
      <c r="DG32" s="112" t="s">
        <v>548</v>
      </c>
      <c r="DH32" s="105" t="e">
        <f t="shared" si="66"/>
        <v>#N/A</v>
      </c>
      <c r="DI32" s="105" t="e">
        <f t="shared" si="42"/>
        <v>#N/A</v>
      </c>
      <c r="DJ32" s="113" t="e">
        <f t="shared" si="67"/>
        <v>#N/A</v>
      </c>
      <c r="DK32" s="105" t="e">
        <f t="shared" si="20"/>
        <v>#N/A</v>
      </c>
      <c r="DL32" s="113" t="e">
        <f t="shared" si="68"/>
        <v>#N/A</v>
      </c>
      <c r="DM32" t="str">
        <f t="shared" si="22"/>
        <v xml:space="preserve"> Cstm  </v>
      </c>
      <c r="DN32" s="105" t="e">
        <f t="shared" si="23"/>
        <v>#N/A</v>
      </c>
      <c r="DO32" s="105" t="b">
        <f t="shared" si="35"/>
        <v>1</v>
      </c>
      <c r="DP32" s="105" t="str">
        <f t="shared" si="71"/>
        <v/>
      </c>
      <c r="DQ32" s="109" t="str">
        <f>CONCATENATE(DP23,DP24,DP25,DP26,DP27,DP28,DP29,DP30,DP31,DP32)</f>
        <v/>
      </c>
      <c r="DV32" s="135"/>
      <c r="DX32" s="130" t="s">
        <v>154</v>
      </c>
      <c r="DY32" s="36"/>
      <c r="DZ32" s="122"/>
      <c r="EK32" s="62" t="s">
        <v>3</v>
      </c>
      <c r="EL32" s="3" t="e">
        <f>+EL7</f>
        <v>#N/A</v>
      </c>
      <c r="EM32" s="3"/>
      <c r="EN32" s="62" t="s">
        <v>17</v>
      </c>
      <c r="EO32" s="3" t="e">
        <f>+EO22</f>
        <v>#N/A</v>
      </c>
      <c r="EQ32" t="s">
        <v>365</v>
      </c>
    </row>
    <row r="33" spans="1:147" ht="14.4" customHeight="1" x14ac:dyDescent="0.3">
      <c r="A33" s="463" t="str">
        <f>IF(BF75= 0, "L E G A C Y   T O M   T O M",VLOOKUP(1,BF72:BK74,5,FALSE))</f>
        <v>L E G A C Y   T O M   T O M</v>
      </c>
      <c r="B33" s="145"/>
      <c r="C33" s="296" t="s">
        <v>451</v>
      </c>
      <c r="D33" s="297">
        <f t="shared" si="0"/>
        <v>0</v>
      </c>
      <c r="E33" s="298"/>
      <c r="F33" s="70"/>
      <c r="G33" s="423" t="s">
        <v>852</v>
      </c>
      <c r="H33" s="201"/>
      <c r="I33" s="103"/>
      <c r="J33" s="71"/>
      <c r="K33" s="312" t="s">
        <v>156</v>
      </c>
      <c r="L33" s="35"/>
      <c r="M33" s="35"/>
      <c r="N33" s="18"/>
      <c r="O33" s="467"/>
      <c r="P33" s="421" t="s">
        <v>116</v>
      </c>
      <c r="Q33" s="421" t="s">
        <v>116</v>
      </c>
      <c r="R33" s="421" t="s">
        <v>119</v>
      </c>
      <c r="S33" s="421" t="s">
        <v>903</v>
      </c>
      <c r="T33" s="421" t="s">
        <v>300</v>
      </c>
      <c r="U33" s="421" t="s">
        <v>300</v>
      </c>
      <c r="V33" s="421" t="s">
        <v>121</v>
      </c>
      <c r="W33" s="35"/>
      <c r="X33" s="35"/>
      <c r="Y33" s="35"/>
      <c r="Z33" s="35"/>
      <c r="AA33" s="35"/>
      <c r="AB33" s="35"/>
      <c r="AC33" s="35"/>
      <c r="AD33" s="35"/>
      <c r="AE33" s="35"/>
      <c r="AF33" s="35"/>
      <c r="AG33" s="35"/>
      <c r="AH33" s="3"/>
      <c r="AI33" s="3"/>
      <c r="AJ33" t="str">
        <f t="shared" si="72"/>
        <v/>
      </c>
      <c r="AN33" s="2" t="s">
        <v>184</v>
      </c>
      <c r="AO33" s="116">
        <f t="shared" si="37"/>
        <v>0</v>
      </c>
      <c r="AP33" s="16" t="b">
        <f t="shared" si="38"/>
        <v>0</v>
      </c>
      <c r="AQ33" s="16">
        <f t="shared" si="39"/>
        <v>0</v>
      </c>
      <c r="AR33" s="4"/>
      <c r="AS33" s="122"/>
      <c r="AT33" s="122"/>
      <c r="AU33" s="9">
        <f t="shared" si="25"/>
        <v>0</v>
      </c>
      <c r="AV33" s="17"/>
      <c r="AW33" s="99" t="str">
        <f t="shared" si="5"/>
        <v>0S  Silver Sparkle</v>
      </c>
      <c r="AX33" s="32">
        <f>VLOOKUP(CONCATENATE("LLLB",LEFT(AW33,2)),[1]FINISH!$Q$6:$W$1476,7,FALSE)</f>
        <v>0</v>
      </c>
      <c r="AY33" s="32">
        <f>VLOOKUP(CONCATENATE("LLLF",LEFT(AW33,2)),[1]FINISH!$Q$6:$W$1476,7,FALSE)</f>
        <v>0</v>
      </c>
      <c r="AZ33" s="32">
        <f>VLOOKUP(CONCATENATE("LLLT",LEFT(AW33,2)),[1]FINISH!$Q$6:$W$1476,7,FALSE)</f>
        <v>0</v>
      </c>
      <c r="BA33" s="32">
        <f>VLOOKUP(CONCATENATE("LLLS",LEFT(AW33,2)),[1]FINISH!$Q$6:$W$1476,7,FALSE)</f>
        <v>0</v>
      </c>
      <c r="BC33" s="9">
        <f t="shared" si="26"/>
        <v>0</v>
      </c>
      <c r="BD33" s="147" t="str">
        <f t="shared" si="6"/>
        <v>0S  Silver Sparkle</v>
      </c>
      <c r="BF33" s="16">
        <f>SUM(BF20:BF32)</f>
        <v>0</v>
      </c>
      <c r="BG33" s="3" t="s">
        <v>175</v>
      </c>
      <c r="BH33" s="37">
        <f>SUM(BH20:BH32)</f>
        <v>0</v>
      </c>
      <c r="BI33" s="35"/>
      <c r="BT33" s="30">
        <f t="shared" si="7"/>
        <v>0</v>
      </c>
      <c r="BU33" s="30">
        <f t="shared" si="27"/>
        <v>0</v>
      </c>
      <c r="BV33" s="30">
        <f t="shared" si="28"/>
        <v>0</v>
      </c>
      <c r="BW33" s="30">
        <f t="shared" si="29"/>
        <v>0</v>
      </c>
      <c r="BX33" s="139">
        <f t="shared" ref="BX33:BX43" si="73">+$BV$101</f>
        <v>0</v>
      </c>
      <c r="BY33">
        <f t="shared" ref="BY33:BY56" si="74">+$BO$7</f>
        <v>0</v>
      </c>
      <c r="BZ33" s="39">
        <f t="shared" ref="BZ33:BZ56" si="75">+$BO$31</f>
        <v>0</v>
      </c>
      <c r="CA33" s="39">
        <f t="shared" si="65"/>
        <v>0</v>
      </c>
      <c r="CD33">
        <f>IF($BF$16=1,$DY$10,0)</f>
        <v>0</v>
      </c>
      <c r="CE33">
        <f t="shared" ref="CE33:CE56" si="76">IF($BN$24+$BN$26&gt;0,$BC$83*2,$BC$83)</f>
        <v>0</v>
      </c>
      <c r="CG33">
        <f t="shared" si="30"/>
        <v>0</v>
      </c>
      <c r="CI33" s="63">
        <f>+BF29</f>
        <v>0</v>
      </c>
      <c r="CJ33" s="63" t="s">
        <v>616</v>
      </c>
      <c r="CL33" s="92"/>
      <c r="CM33" s="93" t="s">
        <v>343</v>
      </c>
      <c r="CO33" s="235" t="s">
        <v>14776</v>
      </c>
      <c r="CP33" s="258"/>
      <c r="CR33" s="235">
        <f>+BK4 + BJ4</f>
        <v>0</v>
      </c>
      <c r="CS33" s="230" t="s">
        <v>417</v>
      </c>
      <c r="CU33" s="235">
        <f>+AO58</f>
        <v>0</v>
      </c>
      <c r="CV33" s="230" t="s">
        <v>343</v>
      </c>
      <c r="CW33" s="81"/>
      <c r="CX33" s="235"/>
      <c r="CY33" s="242" t="s">
        <v>101</v>
      </c>
      <c r="DA33" s="80"/>
      <c r="DB33" s="82"/>
      <c r="DD33" s="81"/>
      <c r="DF33" s="138"/>
      <c r="DG33" s="110"/>
      <c r="DJ33" t="s">
        <v>568</v>
      </c>
      <c r="DK33" t="e">
        <f t="shared" si="20"/>
        <v>#N/A</v>
      </c>
      <c r="DL33" t="s">
        <v>32</v>
      </c>
      <c r="DM33" s="39" t="s">
        <v>569</v>
      </c>
      <c r="DN33" s="39" t="s">
        <v>518</v>
      </c>
      <c r="DO33" s="39" t="s">
        <v>519</v>
      </c>
      <c r="DP33" s="39" t="s">
        <v>566</v>
      </c>
      <c r="DQ33" s="39" t="s">
        <v>521</v>
      </c>
      <c r="DV33" s="135"/>
      <c r="DX33" t="s">
        <v>157</v>
      </c>
      <c r="DY33" s="106">
        <v>0</v>
      </c>
      <c r="DZ33" s="122"/>
      <c r="EK33" s="62" t="s">
        <v>6</v>
      </c>
      <c r="EL33" s="3" t="e">
        <f>HLOOKUP(1,BG6:BI8,3,FALSE)</f>
        <v>#N/A</v>
      </c>
      <c r="EM33" s="3"/>
      <c r="EN33" s="62" t="s">
        <v>23</v>
      </c>
      <c r="EO33" s="3" t="e">
        <f>+EO23</f>
        <v>#N/A</v>
      </c>
      <c r="EQ33" t="s">
        <v>365</v>
      </c>
    </row>
    <row r="34" spans="1:147" ht="14.4" customHeight="1" x14ac:dyDescent="0.3">
      <c r="A34" s="464"/>
      <c r="B34" s="145"/>
      <c r="C34" s="307" t="s">
        <v>71</v>
      </c>
      <c r="D34" s="298">
        <f t="shared" si="0"/>
        <v>0</v>
      </c>
      <c r="E34" s="298"/>
      <c r="F34" s="70"/>
      <c r="G34" s="423" t="s">
        <v>853</v>
      </c>
      <c r="H34" s="201"/>
      <c r="I34" s="103"/>
      <c r="J34" s="71"/>
      <c r="K34" s="312" t="s">
        <v>157</v>
      </c>
      <c r="L34" s="35"/>
      <c r="M34" s="35"/>
      <c r="N34" s="164"/>
      <c r="O34" s="418" t="s">
        <v>42</v>
      </c>
      <c r="P34" s="309"/>
      <c r="Q34" s="422"/>
      <c r="R34" s="422"/>
      <c r="S34" s="309"/>
      <c r="T34" s="309"/>
      <c r="U34" s="309"/>
      <c r="V34" s="309"/>
      <c r="W34" s="35"/>
      <c r="X34" s="35"/>
      <c r="Y34" s="35"/>
      <c r="Z34" s="35"/>
      <c r="AA34" s="35"/>
      <c r="AB34" s="35"/>
      <c r="AC34" s="35"/>
      <c r="AD34" s="35"/>
      <c r="AE34" s="35"/>
      <c r="AF34" s="35"/>
      <c r="AG34" s="35"/>
      <c r="AJ34" t="str">
        <f t="shared" si="72"/>
        <v/>
      </c>
      <c r="AL34" t="s">
        <v>14739</v>
      </c>
      <c r="AM34" s="139">
        <f t="shared" ref="AM34:AM57" si="77">IF(AND($CO$25&lt;&gt;"",$CP$5&lt;&gt;"", AO34=1,(ISERROR(MATCH(CONCATENATE($CO$25,".",AL34,".",$CP$5),$CI$95:$CI$13469,0)=TRUE))),1,0)</f>
        <v>0</v>
      </c>
      <c r="AN34" s="2" t="s">
        <v>184</v>
      </c>
      <c r="AO34" s="9">
        <f t="shared" si="37"/>
        <v>0</v>
      </c>
      <c r="AP34" s="16" t="b">
        <f t="shared" si="38"/>
        <v>0</v>
      </c>
      <c r="AQ34" s="16">
        <f t="shared" si="39"/>
        <v>0</v>
      </c>
      <c r="AR34" s="4" t="s">
        <v>328</v>
      </c>
      <c r="AS34" s="122">
        <v>1315</v>
      </c>
      <c r="AT34" s="122">
        <v>1515</v>
      </c>
      <c r="AU34" s="9">
        <f t="shared" si="25"/>
        <v>0</v>
      </c>
      <c r="AV34" s="17"/>
      <c r="AW34" s="99" t="str">
        <f t="shared" si="5"/>
        <v>52  Sky Blue Pearl</v>
      </c>
      <c r="AX34" s="32">
        <f>VLOOKUP(CONCATENATE("LLLB",LEFT(AW34,2)),[1]FINISH!$Q$6:$W$1476,7,FALSE)</f>
        <v>0</v>
      </c>
      <c r="AY34" s="32">
        <f>VLOOKUP(CONCATENATE("LLLF",LEFT(AW34,2)),[1]FINISH!$Q$6:$W$1476,7,FALSE)</f>
        <v>0</v>
      </c>
      <c r="AZ34" s="32">
        <f>VLOOKUP(CONCATENATE("LLLT",LEFT(AW34,2)),[1]FINISH!$Q$6:$W$1476,7,FALSE)</f>
        <v>0</v>
      </c>
      <c r="BA34" s="32">
        <f>VLOOKUP(CONCATENATE("LLLS",LEFT(AW34,2)),[1]FINISH!$Q$6:$W$1476,7,FALSE)</f>
        <v>0</v>
      </c>
      <c r="BC34" s="9">
        <f t="shared" si="26"/>
        <v>0</v>
      </c>
      <c r="BD34" s="147" t="str">
        <f t="shared" si="6"/>
        <v>52  Sky Blue Pearl</v>
      </c>
      <c r="BF34" s="15"/>
      <c r="BI34" s="103" t="s">
        <v>134</v>
      </c>
      <c r="BN34" s="14" t="s">
        <v>154</v>
      </c>
      <c r="BO34" s="14"/>
      <c r="BP34" s="14"/>
      <c r="BR34" s="106" t="s">
        <v>515</v>
      </c>
      <c r="BT34" s="30">
        <f t="shared" si="7"/>
        <v>0</v>
      </c>
      <c r="BU34" s="30">
        <f t="shared" si="27"/>
        <v>0</v>
      </c>
      <c r="BV34" s="30">
        <f t="shared" si="28"/>
        <v>0</v>
      </c>
      <c r="BW34" s="30">
        <f t="shared" si="29"/>
        <v>0</v>
      </c>
      <c r="BX34" s="139">
        <f t="shared" si="73"/>
        <v>0</v>
      </c>
      <c r="BY34">
        <f t="shared" si="74"/>
        <v>0</v>
      </c>
      <c r="BZ34" s="39">
        <f t="shared" si="75"/>
        <v>0</v>
      </c>
      <c r="CA34" s="39">
        <f t="shared" si="65"/>
        <v>0</v>
      </c>
      <c r="CD34">
        <f>IF($BF$16=1,$DY$10,0)</f>
        <v>0</v>
      </c>
      <c r="CE34">
        <f t="shared" si="76"/>
        <v>0</v>
      </c>
      <c r="CG34">
        <f t="shared" si="30"/>
        <v>0</v>
      </c>
      <c r="CI34" s="63">
        <f>+BF30</f>
        <v>0</v>
      </c>
      <c r="CJ34" s="63" t="s">
        <v>617</v>
      </c>
      <c r="CL34" s="92">
        <f>+AO59</f>
        <v>0</v>
      </c>
      <c r="CM34" s="93" t="s">
        <v>344</v>
      </c>
      <c r="CO34" s="235" t="s">
        <v>14777</v>
      </c>
      <c r="CP34" s="261"/>
      <c r="CR34" s="235"/>
      <c r="CS34" s="230"/>
      <c r="CU34" s="235">
        <f>+AO59</f>
        <v>0</v>
      </c>
      <c r="CV34" s="230" t="s">
        <v>344</v>
      </c>
      <c r="CW34" s="81"/>
      <c r="CX34" s="235"/>
      <c r="CY34" s="242" t="s">
        <v>102</v>
      </c>
      <c r="DA34" s="83"/>
      <c r="DB34" s="84" t="s">
        <v>402</v>
      </c>
      <c r="DD34" s="81"/>
      <c r="DE34">
        <f t="shared" ref="DE34:DE57" si="78">+AO34</f>
        <v>0</v>
      </c>
      <c r="DF34" s="138" t="s">
        <v>328</v>
      </c>
      <c r="DG34" s="110" t="s">
        <v>549</v>
      </c>
      <c r="DH34" t="e">
        <f t="shared" ref="DH34:DH40" si="79">CONCATENATE(VLOOKUP(1,$BF$72:$BN$74,9,FALSE),DG34)</f>
        <v>#N/A</v>
      </c>
      <c r="DI34" t="e">
        <f t="shared" si="42"/>
        <v>#N/A</v>
      </c>
      <c r="DJ34" t="e">
        <f>VLOOKUP(1,$BN$23:$BR$30,5,FALSE)</f>
        <v>#N/A</v>
      </c>
      <c r="DK34" t="e">
        <f t="shared" si="20"/>
        <v>#N/A</v>
      </c>
      <c r="DL34" t="e">
        <f t="shared" ref="DL34:DL56" si="80">IF($BG$7=1,"",VLOOKUP(1,$DN$73:$DO$74,2,FALSE))</f>
        <v>#N/A</v>
      </c>
      <c r="DM34" t="str">
        <f>IF($BG$7+$CU$8=2,"WR","R")</f>
        <v>R</v>
      </c>
      <c r="DN34" t="str">
        <f t="shared" ref="DN34:DN56" si="81">IF($BF$16=1,"B Cstm  "," Cstm  ")</f>
        <v xml:space="preserve"> Cstm  </v>
      </c>
      <c r="DO34" s="39" t="e">
        <f t="shared" ref="DO34:DO45" si="82">IF($CU$8=1,CONCATENATE(DI34,DJ34,DK34,DL34,DM34,DN34),CONCATENATE(DI34,DJ34,DK34,DL34,DN34))</f>
        <v>#N/A</v>
      </c>
      <c r="DP34" s="39" t="b">
        <f>ISERROR(DO34)</f>
        <v>1</v>
      </c>
      <c r="DQ34" s="81" t="str">
        <f t="shared" si="71"/>
        <v/>
      </c>
      <c r="DV34" s="135"/>
      <c r="DX34" t="s">
        <v>297</v>
      </c>
      <c r="DY34" s="106">
        <v>30</v>
      </c>
      <c r="DZ34" s="122"/>
      <c r="EK34" s="62" t="s">
        <v>122</v>
      </c>
      <c r="EL34" s="3" t="e">
        <f>+EL11</f>
        <v>#N/A</v>
      </c>
      <c r="EM34" s="3"/>
      <c r="EN34" s="62" t="s">
        <v>354</v>
      </c>
      <c r="EO34" s="3" t="str">
        <f>+EO24</f>
        <v>Clear Ambassador</v>
      </c>
      <c r="EQ34" t="s">
        <v>365</v>
      </c>
    </row>
    <row r="35" spans="1:147" ht="14.4" customHeight="1" x14ac:dyDescent="0.3">
      <c r="A35" s="464"/>
      <c r="B35" s="145"/>
      <c r="C35" s="307" t="s">
        <v>72</v>
      </c>
      <c r="D35" s="298">
        <f t="shared" ref="D35:D65" si="83">IF($BB$69=1,AQ35*(AT35+CG35),AQ35*(AS35+CG35))</f>
        <v>0</v>
      </c>
      <c r="E35" s="298"/>
      <c r="F35" s="70"/>
      <c r="G35" s="446" t="s">
        <v>15622</v>
      </c>
      <c r="H35" s="201"/>
      <c r="I35" s="103"/>
      <c r="J35" s="71"/>
      <c r="K35" s="312" t="s">
        <v>296</v>
      </c>
      <c r="L35" s="35"/>
      <c r="M35" s="35"/>
      <c r="N35" s="164"/>
      <c r="O35" s="418" t="s">
        <v>114</v>
      </c>
      <c r="P35" s="309"/>
      <c r="Q35" s="309"/>
      <c r="R35" s="309"/>
      <c r="S35" s="185"/>
      <c r="T35" s="419" t="s">
        <v>421</v>
      </c>
      <c r="U35" s="185"/>
      <c r="V35" s="185"/>
      <c r="W35" s="35"/>
      <c r="X35" s="35"/>
      <c r="Y35" s="35"/>
      <c r="Z35" s="166"/>
      <c r="AA35" s="166"/>
      <c r="AB35" s="166"/>
      <c r="AC35" s="35"/>
      <c r="AD35" s="35"/>
      <c r="AE35" s="35"/>
      <c r="AF35" s="35"/>
      <c r="AG35" s="35"/>
      <c r="AJ35" t="str">
        <f t="shared" si="72"/>
        <v/>
      </c>
      <c r="AL35" t="s">
        <v>14740</v>
      </c>
      <c r="AM35" s="139">
        <f t="shared" si="77"/>
        <v>0</v>
      </c>
      <c r="AN35" s="2" t="s">
        <v>184</v>
      </c>
      <c r="AO35" s="9">
        <f t="shared" si="37"/>
        <v>0</v>
      </c>
      <c r="AP35" s="16" t="b">
        <f t="shared" si="38"/>
        <v>0</v>
      </c>
      <c r="AQ35" s="16">
        <f t="shared" si="39"/>
        <v>0</v>
      </c>
      <c r="AR35" s="4" t="s">
        <v>329</v>
      </c>
      <c r="AS35" s="122">
        <v>1315</v>
      </c>
      <c r="AT35" s="122">
        <v>1515</v>
      </c>
      <c r="AU35" s="9">
        <f t="shared" si="25"/>
        <v>0</v>
      </c>
      <c r="AV35" s="17"/>
      <c r="AW35" s="99" t="str">
        <f t="shared" si="5"/>
        <v>77 Sunset Diamond Pearl</v>
      </c>
      <c r="AX35" s="32">
        <f>VLOOKUP(CONCATENATE("LLLB",LEFT(AW35,2)),[1]FINISH!$Q$6:$W$1476,7,FALSE)</f>
        <v>0</v>
      </c>
      <c r="AY35" s="32">
        <f>VLOOKUP(CONCATENATE("LLLF",LEFT(AW35,2)),[1]FINISH!$Q$6:$W$1476,7,FALSE)</f>
        <v>0</v>
      </c>
      <c r="AZ35" s="32">
        <f>VLOOKUP(CONCATENATE("LLLT",LEFT(AW35,2)),[1]FINISH!$Q$6:$W$1476,7,FALSE)</f>
        <v>0</v>
      </c>
      <c r="BA35" s="32">
        <f>VLOOKUP(CONCATENATE("LLLS",LEFT(AW35,2)),[1]FINISH!$Q$6:$W$1476,7,FALSE)</f>
        <v>0</v>
      </c>
      <c r="BC35" s="9">
        <f t="shared" si="26"/>
        <v>0</v>
      </c>
      <c r="BD35" s="147" t="str">
        <f t="shared" si="6"/>
        <v>77 Sunset Diamond Pearl</v>
      </c>
      <c r="BF35" s="15"/>
      <c r="BI35" s="103" t="s">
        <v>135</v>
      </c>
      <c r="BN35" s="15">
        <f>IF(J32="",0,1)</f>
        <v>0</v>
      </c>
      <c r="BO35" s="42">
        <f>+BN35*0</f>
        <v>0</v>
      </c>
      <c r="BP35" s="3" t="s">
        <v>155</v>
      </c>
      <c r="BR35" s="106" t="s">
        <v>27</v>
      </c>
      <c r="BT35" s="30">
        <f t="shared" si="7"/>
        <v>0</v>
      </c>
      <c r="BU35" s="30">
        <f t="shared" si="27"/>
        <v>0</v>
      </c>
      <c r="BV35" s="30">
        <f t="shared" si="28"/>
        <v>0</v>
      </c>
      <c r="BW35" s="30">
        <f t="shared" si="29"/>
        <v>0</v>
      </c>
      <c r="BX35" s="139">
        <f t="shared" si="73"/>
        <v>0</v>
      </c>
      <c r="BY35">
        <f t="shared" si="74"/>
        <v>0</v>
      </c>
      <c r="BZ35" s="39">
        <f t="shared" si="75"/>
        <v>0</v>
      </c>
      <c r="CA35" s="39">
        <f t="shared" si="65"/>
        <v>0</v>
      </c>
      <c r="CD35">
        <f t="shared" ref="CD35:CD56" si="84">IF($BF$16=1,$DY$10,0)</f>
        <v>0</v>
      </c>
      <c r="CE35">
        <f t="shared" si="76"/>
        <v>0</v>
      </c>
      <c r="CG35">
        <f t="shared" si="30"/>
        <v>0</v>
      </c>
      <c r="CI35" s="63">
        <f>IF(SUM(CI32,CI33,CI34)&gt;0,1,0)</f>
        <v>0</v>
      </c>
      <c r="CJ35" s="63" t="s">
        <v>627</v>
      </c>
      <c r="CL35" s="92"/>
      <c r="CM35" s="93" t="s">
        <v>345</v>
      </c>
      <c r="CO35" s="235" t="s">
        <v>14778</v>
      </c>
      <c r="CP35" s="192"/>
      <c r="CR35" s="235">
        <f>+AO63</f>
        <v>0</v>
      </c>
      <c r="CS35" s="230" t="s">
        <v>348</v>
      </c>
      <c r="CU35" s="235">
        <f>+AO60</f>
        <v>0</v>
      </c>
      <c r="CV35" s="230" t="s">
        <v>345</v>
      </c>
      <c r="CW35" s="81"/>
      <c r="CX35" s="235"/>
      <c r="CY35" s="242" t="s">
        <v>103</v>
      </c>
      <c r="DA35" s="85"/>
      <c r="DB35" s="86"/>
      <c r="DD35" s="81"/>
      <c r="DE35">
        <f t="shared" si="78"/>
        <v>0</v>
      </c>
      <c r="DF35" s="138" t="s">
        <v>329</v>
      </c>
      <c r="DG35" s="110" t="s">
        <v>550</v>
      </c>
      <c r="DH35" t="e">
        <f t="shared" si="79"/>
        <v>#N/A</v>
      </c>
      <c r="DI35" t="e">
        <f t="shared" si="42"/>
        <v>#N/A</v>
      </c>
      <c r="DJ35" t="e">
        <f>VLOOKUP(1,$BN$23:$BR$30,5,FALSE)</f>
        <v>#N/A</v>
      </c>
      <c r="DK35" t="e">
        <f t="shared" si="20"/>
        <v>#N/A</v>
      </c>
      <c r="DL35" t="e">
        <f t="shared" si="80"/>
        <v>#N/A</v>
      </c>
      <c r="DM35" t="str">
        <f t="shared" ref="DM35:DM56" si="85">IF($BG$7+$CU$8=2,"WR","R")</f>
        <v>R</v>
      </c>
      <c r="DN35" t="str">
        <f t="shared" si="81"/>
        <v xml:space="preserve"> Cstm  </v>
      </c>
      <c r="DO35" s="39" t="e">
        <f t="shared" si="82"/>
        <v>#N/A</v>
      </c>
      <c r="DP35" s="39" t="b">
        <f t="shared" ref="DP35:DP65" si="86">ISERROR(DO35)</f>
        <v>1</v>
      </c>
      <c r="DQ35" s="81" t="str">
        <f t="shared" si="71"/>
        <v/>
      </c>
      <c r="DV35" s="135"/>
      <c r="DZ35" s="122"/>
      <c r="EK35" s="62" t="s">
        <v>15</v>
      </c>
      <c r="EL35" s="3" t="e">
        <f>VLOOKUP(1,BN35:BP39,3,FALSE)</f>
        <v>#N/A</v>
      </c>
      <c r="EM35" s="3"/>
      <c r="EN35" s="62" t="s">
        <v>33</v>
      </c>
      <c r="EO35" s="3" t="e">
        <f>+EO15</f>
        <v>#N/A</v>
      </c>
      <c r="EQ35" t="s">
        <v>365</v>
      </c>
    </row>
    <row r="36" spans="1:147" ht="14.4" customHeight="1" thickBot="1" x14ac:dyDescent="0.35">
      <c r="A36" s="464"/>
      <c r="B36" s="145"/>
      <c r="C36" s="307" t="s">
        <v>73</v>
      </c>
      <c r="D36" s="298">
        <f t="shared" si="83"/>
        <v>0</v>
      </c>
      <c r="E36" s="298"/>
      <c r="F36" s="70"/>
      <c r="G36" s="446" t="s">
        <v>854</v>
      </c>
      <c r="H36" s="201"/>
      <c r="I36" s="103"/>
      <c r="J36" s="71"/>
      <c r="K36" s="320" t="s">
        <v>896</v>
      </c>
      <c r="L36" s="268"/>
      <c r="M36" s="35"/>
      <c r="N36" s="419"/>
      <c r="O36" s="418" t="s">
        <v>41</v>
      </c>
      <c r="P36" s="309"/>
      <c r="Q36" s="309"/>
      <c r="R36" s="309"/>
      <c r="S36" s="270"/>
      <c r="T36" s="269" t="s">
        <v>421</v>
      </c>
      <c r="U36" s="270"/>
      <c r="V36" s="35"/>
      <c r="W36" s="35"/>
      <c r="X36" s="35"/>
      <c r="Y36" s="35"/>
      <c r="Z36" s="166"/>
      <c r="AA36" s="166"/>
      <c r="AB36" s="166"/>
      <c r="AC36" s="35"/>
      <c r="AD36" s="35"/>
      <c r="AE36" s="35"/>
      <c r="AF36" s="35"/>
      <c r="AG36" s="35"/>
      <c r="AJ36" t="str">
        <f t="shared" si="72"/>
        <v/>
      </c>
      <c r="AL36" t="s">
        <v>14741</v>
      </c>
      <c r="AM36" s="139">
        <f t="shared" si="77"/>
        <v>0</v>
      </c>
      <c r="AN36" s="2" t="s">
        <v>184</v>
      </c>
      <c r="AO36" s="9">
        <f t="shared" si="37"/>
        <v>0</v>
      </c>
      <c r="AP36" s="16" t="b">
        <f t="shared" si="38"/>
        <v>0</v>
      </c>
      <c r="AQ36" s="16">
        <f t="shared" si="39"/>
        <v>0</v>
      </c>
      <c r="AR36" s="4" t="s">
        <v>330</v>
      </c>
      <c r="AS36" s="122">
        <v>1315</v>
      </c>
      <c r="AT36" s="122">
        <v>1515</v>
      </c>
      <c r="AU36" s="9">
        <f t="shared" si="25"/>
        <v>0</v>
      </c>
      <c r="AV36" s="17"/>
      <c r="AW36" s="99" t="str">
        <f t="shared" si="5"/>
        <v>37  Teal Blue Sparkle</v>
      </c>
      <c r="AX36" s="32">
        <f>VLOOKUP(CONCATENATE("LLLB",LEFT(AW36,2)),[1]FINISH!$Q$6:$W$1476,7,FALSE)</f>
        <v>0</v>
      </c>
      <c r="AY36" s="32">
        <f>VLOOKUP(CONCATENATE("LLLF",LEFT(AW36,2)),[1]FINISH!$Q$6:$W$1476,7,FALSE)</f>
        <v>0</v>
      </c>
      <c r="AZ36" s="32">
        <f>VLOOKUP(CONCATENATE("LLLT",LEFT(AW36,2)),[1]FINISH!$Q$6:$W$1476,7,FALSE)</f>
        <v>0</v>
      </c>
      <c r="BA36" s="32">
        <f>VLOOKUP(CONCATENATE("LLLS",LEFT(AW36,2)),[1]FINISH!$Q$6:$W$1476,7,FALSE)</f>
        <v>0</v>
      </c>
      <c r="BC36" s="9">
        <f t="shared" si="26"/>
        <v>0</v>
      </c>
      <c r="BD36" s="147" t="str">
        <f t="shared" si="6"/>
        <v>37  Teal Blue Sparkle</v>
      </c>
      <c r="BI36" s="35"/>
      <c r="BN36" s="15">
        <f>IF(J33="",0,1)</f>
        <v>0</v>
      </c>
      <c r="BO36" s="42">
        <f>+BN36*0</f>
        <v>0</v>
      </c>
      <c r="BP36" s="3" t="s">
        <v>156</v>
      </c>
      <c r="BR36" s="106" t="s">
        <v>501</v>
      </c>
      <c r="BT36" s="30">
        <f t="shared" si="7"/>
        <v>0</v>
      </c>
      <c r="BU36" s="30">
        <f t="shared" si="27"/>
        <v>0</v>
      </c>
      <c r="BV36" s="30">
        <f t="shared" si="28"/>
        <v>0</v>
      </c>
      <c r="BW36" s="30">
        <f t="shared" si="29"/>
        <v>0</v>
      </c>
      <c r="BX36" s="139">
        <f t="shared" si="73"/>
        <v>0</v>
      </c>
      <c r="BY36">
        <f t="shared" si="74"/>
        <v>0</v>
      </c>
      <c r="BZ36" s="39">
        <f t="shared" si="75"/>
        <v>0</v>
      </c>
      <c r="CA36" s="39">
        <f t="shared" si="65"/>
        <v>0</v>
      </c>
      <c r="CD36">
        <f t="shared" si="84"/>
        <v>0</v>
      </c>
      <c r="CE36">
        <f t="shared" si="76"/>
        <v>0</v>
      </c>
      <c r="CG36">
        <f t="shared" si="30"/>
        <v>0</v>
      </c>
      <c r="CI36" s="73" t="s">
        <v>634</v>
      </c>
      <c r="CJ36" s="75"/>
      <c r="CL36" s="92">
        <f>+AO63</f>
        <v>0</v>
      </c>
      <c r="CM36" s="93" t="s">
        <v>348</v>
      </c>
      <c r="CO36" s="235" t="s">
        <v>14779</v>
      </c>
      <c r="CP36" s="192"/>
      <c r="CR36" s="83">
        <f>+CR35*CR33</f>
        <v>0</v>
      </c>
      <c r="CS36" s="97" t="s">
        <v>414</v>
      </c>
      <c r="CU36" s="235">
        <f>+AO62</f>
        <v>0</v>
      </c>
      <c r="CV36" s="230" t="s">
        <v>347</v>
      </c>
      <c r="CW36" s="81"/>
      <c r="CX36" s="235"/>
      <c r="CY36" s="242" t="s">
        <v>104</v>
      </c>
      <c r="DD36" s="81"/>
      <c r="DE36">
        <f t="shared" si="78"/>
        <v>0</v>
      </c>
      <c r="DF36" s="138" t="s">
        <v>330</v>
      </c>
      <c r="DG36" s="110" t="s">
        <v>551</v>
      </c>
      <c r="DH36" t="e">
        <f t="shared" si="79"/>
        <v>#N/A</v>
      </c>
      <c r="DI36" t="e">
        <f t="shared" si="42"/>
        <v>#N/A</v>
      </c>
      <c r="DJ36" t="e">
        <f>VLOOKUP(1,$BN$23:$BR$30,5,FALSE)</f>
        <v>#N/A</v>
      </c>
      <c r="DK36" t="e">
        <f t="shared" si="20"/>
        <v>#N/A</v>
      </c>
      <c r="DL36" t="e">
        <f t="shared" si="80"/>
        <v>#N/A</v>
      </c>
      <c r="DM36" t="str">
        <f t="shared" si="85"/>
        <v>R</v>
      </c>
      <c r="DN36" t="str">
        <f t="shared" si="81"/>
        <v xml:space="preserve"> Cstm  </v>
      </c>
      <c r="DO36" s="39" t="e">
        <f t="shared" si="82"/>
        <v>#N/A</v>
      </c>
      <c r="DP36" s="39" t="b">
        <f t="shared" si="86"/>
        <v>1</v>
      </c>
      <c r="DQ36" s="81" t="str">
        <f t="shared" si="71"/>
        <v/>
      </c>
      <c r="DV36" s="135"/>
      <c r="DX36" s="130" t="s">
        <v>279</v>
      </c>
      <c r="DY36" s="36"/>
      <c r="DZ36" s="122"/>
      <c r="EK36" s="3"/>
      <c r="EL36" s="3"/>
      <c r="EM36" s="3"/>
      <c r="EN36" s="3"/>
      <c r="EO36" s="3"/>
      <c r="EQ36" t="s">
        <v>365</v>
      </c>
    </row>
    <row r="37" spans="1:147" ht="14.4" customHeight="1" x14ac:dyDescent="0.3">
      <c r="A37" s="464"/>
      <c r="B37" s="145"/>
      <c r="C37" s="307" t="s">
        <v>74</v>
      </c>
      <c r="D37" s="298">
        <f t="shared" si="83"/>
        <v>0</v>
      </c>
      <c r="E37" s="298"/>
      <c r="F37" s="70"/>
      <c r="G37" s="409" t="s">
        <v>855</v>
      </c>
      <c r="H37" s="201"/>
      <c r="I37" s="103"/>
      <c r="J37" s="103"/>
      <c r="K37" s="164"/>
      <c r="L37" s="164"/>
      <c r="M37" s="164"/>
      <c r="N37" s="164"/>
      <c r="O37" s="418" t="s">
        <v>40</v>
      </c>
      <c r="P37" s="309"/>
      <c r="Q37" s="309"/>
      <c r="R37" s="309"/>
      <c r="S37" s="185"/>
      <c r="T37" s="271" t="s">
        <v>14785</v>
      </c>
      <c r="U37" s="272"/>
      <c r="V37" s="35"/>
      <c r="W37" s="35"/>
      <c r="X37" s="166"/>
      <c r="Y37" s="166"/>
      <c r="Z37" s="166"/>
      <c r="AA37" s="166"/>
      <c r="AB37" s="166"/>
      <c r="AC37" s="35"/>
      <c r="AD37" s="35"/>
      <c r="AE37" s="35"/>
      <c r="AF37" s="35"/>
      <c r="AG37" s="35"/>
      <c r="AJ37" t="str">
        <f t="shared" si="72"/>
        <v/>
      </c>
      <c r="AL37" t="s">
        <v>14742</v>
      </c>
      <c r="AM37" s="139">
        <f t="shared" si="77"/>
        <v>0</v>
      </c>
      <c r="AN37" s="2" t="s">
        <v>184</v>
      </c>
      <c r="AO37" s="9">
        <f t="shared" si="37"/>
        <v>0</v>
      </c>
      <c r="AP37" s="16" t="b">
        <f t="shared" si="38"/>
        <v>0</v>
      </c>
      <c r="AQ37" s="16">
        <f t="shared" si="39"/>
        <v>0</v>
      </c>
      <c r="AR37" s="4" t="s">
        <v>331</v>
      </c>
      <c r="AS37" s="122">
        <v>1205</v>
      </c>
      <c r="AT37" s="122">
        <v>1405</v>
      </c>
      <c r="AU37" s="9">
        <f t="shared" si="25"/>
        <v>0</v>
      </c>
      <c r="AV37" s="17"/>
      <c r="AW37" s="99" t="str">
        <f t="shared" si="5"/>
        <v>2A  Titanium Glitter</v>
      </c>
      <c r="AX37" s="32">
        <f>VLOOKUP(CONCATENATE("LLLB",LEFT(AW37,2)),[1]FINISH!$Q$6:$W$1476,7,FALSE)</f>
        <v>0</v>
      </c>
      <c r="AY37" s="32">
        <f>VLOOKUP(CONCATENATE("LLLF",LEFT(AW37,2)),[1]FINISH!$Q$6:$W$1476,7,FALSE)</f>
        <v>0</v>
      </c>
      <c r="AZ37" s="32">
        <f>VLOOKUP(CONCATENATE("LLLT",LEFT(AW37,2)),[1]FINISH!$Q$6:$W$1476,7,FALSE)</f>
        <v>0</v>
      </c>
      <c r="BA37" s="32">
        <f>VLOOKUP(CONCATENATE("LLLS",LEFT(AW37,2)),[1]FINISH!$Q$6:$W$1476,7,FALSE)</f>
        <v>0</v>
      </c>
      <c r="BC37" s="9">
        <f t="shared" si="26"/>
        <v>0</v>
      </c>
      <c r="BD37" s="147" t="str">
        <f t="shared" si="6"/>
        <v>2A  Titanium Glitter</v>
      </c>
      <c r="BF37" s="12" t="s">
        <v>205</v>
      </c>
      <c r="BG37" s="3" t="s">
        <v>197</v>
      </c>
      <c r="BH37" s="3"/>
      <c r="BN37" s="15">
        <f>IF(J34="",0,1)</f>
        <v>0</v>
      </c>
      <c r="BO37" s="42">
        <f>BN37*DY33</f>
        <v>0</v>
      </c>
      <c r="BP37" s="3" t="s">
        <v>157</v>
      </c>
      <c r="BR37" s="106" t="s">
        <v>496</v>
      </c>
      <c r="BT37" s="30">
        <f t="shared" si="7"/>
        <v>0</v>
      </c>
      <c r="BU37" s="30">
        <f t="shared" si="27"/>
        <v>0</v>
      </c>
      <c r="BV37" s="30">
        <f t="shared" si="28"/>
        <v>0</v>
      </c>
      <c r="BW37" s="30">
        <f t="shared" si="29"/>
        <v>0</v>
      </c>
      <c r="BX37" s="139">
        <f t="shared" si="73"/>
        <v>0</v>
      </c>
      <c r="BY37">
        <f t="shared" si="74"/>
        <v>0</v>
      </c>
      <c r="BZ37" s="39">
        <f t="shared" si="75"/>
        <v>0</v>
      </c>
      <c r="CA37" s="39">
        <f t="shared" si="65"/>
        <v>0</v>
      </c>
      <c r="CD37">
        <f t="shared" si="84"/>
        <v>0</v>
      </c>
      <c r="CE37">
        <f t="shared" si="76"/>
        <v>0</v>
      </c>
      <c r="CG37">
        <f t="shared" si="30"/>
        <v>0</v>
      </c>
      <c r="CI37" s="63">
        <f>+BN24</f>
        <v>0</v>
      </c>
      <c r="CJ37" s="74" t="s">
        <v>147</v>
      </c>
      <c r="CL37" s="92">
        <f>+AO64</f>
        <v>0</v>
      </c>
      <c r="CM37" s="93" t="s">
        <v>349</v>
      </c>
      <c r="CO37" s="235" t="s">
        <v>14780</v>
      </c>
      <c r="CP37" s="192"/>
      <c r="CR37" s="235"/>
      <c r="CS37" s="230"/>
      <c r="CU37" s="235">
        <f>+AO63</f>
        <v>0</v>
      </c>
      <c r="CV37" s="230" t="s">
        <v>348</v>
      </c>
      <c r="CW37" s="81"/>
      <c r="CX37" s="235">
        <f>SUM(CX29:CX36)</f>
        <v>0</v>
      </c>
      <c r="CY37" s="242" t="s">
        <v>443</v>
      </c>
      <c r="DD37" s="81"/>
      <c r="DE37">
        <f t="shared" si="78"/>
        <v>0</v>
      </c>
      <c r="DF37" s="138" t="s">
        <v>331</v>
      </c>
      <c r="DG37" s="110" t="s">
        <v>552</v>
      </c>
      <c r="DH37" t="e">
        <f t="shared" si="79"/>
        <v>#N/A</v>
      </c>
      <c r="DI37" t="e">
        <f t="shared" si="42"/>
        <v>#N/A</v>
      </c>
      <c r="DJ37" t="e">
        <f>VLOOKUP(1,$BN$23:$BR$30,5,FALSE)</f>
        <v>#N/A</v>
      </c>
      <c r="DK37" t="e">
        <f t="shared" si="20"/>
        <v>#N/A</v>
      </c>
      <c r="DL37" s="104" t="e">
        <f t="shared" si="80"/>
        <v>#N/A</v>
      </c>
      <c r="DM37" t="str">
        <f t="shared" si="85"/>
        <v>R</v>
      </c>
      <c r="DN37" t="str">
        <f t="shared" si="81"/>
        <v xml:space="preserve"> Cstm  </v>
      </c>
      <c r="DO37" s="39" t="e">
        <f t="shared" si="82"/>
        <v>#N/A</v>
      </c>
      <c r="DP37" s="39" t="b">
        <f t="shared" si="86"/>
        <v>1</v>
      </c>
      <c r="DQ37" s="81" t="str">
        <f t="shared" si="71"/>
        <v/>
      </c>
      <c r="DV37" s="139" t="s">
        <v>636</v>
      </c>
      <c r="DX37" t="s">
        <v>147</v>
      </c>
      <c r="DY37" s="106">
        <v>30</v>
      </c>
      <c r="DZ37" s="122"/>
      <c r="EA37" s="36"/>
      <c r="EK37" s="53" t="str">
        <f>IF(AQ70=1,"Snare Drum",CONCATENATE(AQ70," Snare Drums Chosen"))</f>
        <v>0 Snare Drums Chosen</v>
      </c>
      <c r="EL37" s="125" t="s">
        <v>589</v>
      </c>
      <c r="EM37" s="3"/>
      <c r="EN37" s="3"/>
      <c r="EO37" s="3"/>
      <c r="EQ37" t="s">
        <v>365</v>
      </c>
    </row>
    <row r="38" spans="1:147" ht="14.4" customHeight="1" x14ac:dyDescent="0.3">
      <c r="A38" s="464"/>
      <c r="B38" s="145"/>
      <c r="C38" s="307" t="s">
        <v>75</v>
      </c>
      <c r="D38" s="298">
        <f t="shared" si="83"/>
        <v>0</v>
      </c>
      <c r="E38" s="298"/>
      <c r="F38" s="70"/>
      <c r="G38" s="423" t="s">
        <v>856</v>
      </c>
      <c r="H38" s="201"/>
      <c r="I38" s="103"/>
      <c r="J38" s="301" t="s">
        <v>202</v>
      </c>
      <c r="K38" s="103"/>
      <c r="L38" s="103"/>
      <c r="M38" s="164"/>
      <c r="N38" s="103"/>
      <c r="O38" s="103"/>
      <c r="P38" s="166"/>
      <c r="Q38" s="166"/>
      <c r="R38" s="166"/>
      <c r="S38" s="103"/>
      <c r="T38" s="103"/>
      <c r="U38" s="103"/>
      <c r="V38" s="103"/>
      <c r="W38" s="103"/>
      <c r="X38" s="166"/>
      <c r="Y38" s="166"/>
      <c r="Z38" s="166"/>
      <c r="AA38" s="166"/>
      <c r="AB38" s="166"/>
      <c r="AC38" s="103"/>
      <c r="AD38" s="103"/>
      <c r="AE38" s="103"/>
      <c r="AF38" s="103"/>
      <c r="AG38" s="103"/>
      <c r="AJ38" t="str">
        <f t="shared" si="72"/>
        <v/>
      </c>
      <c r="AL38" t="s">
        <v>14743</v>
      </c>
      <c r="AM38" s="139">
        <f t="shared" si="77"/>
        <v>0</v>
      </c>
      <c r="AN38" s="2" t="s">
        <v>184</v>
      </c>
      <c r="AO38" s="9">
        <f t="shared" si="37"/>
        <v>0</v>
      </c>
      <c r="AP38" s="16" t="b">
        <f t="shared" si="38"/>
        <v>0</v>
      </c>
      <c r="AQ38" s="16">
        <f t="shared" si="39"/>
        <v>0</v>
      </c>
      <c r="AR38" s="4" t="s">
        <v>332</v>
      </c>
      <c r="AS38" s="122">
        <v>1205</v>
      </c>
      <c r="AT38" s="122">
        <v>1405</v>
      </c>
      <c r="AU38" s="9">
        <f t="shared" si="25"/>
        <v>0</v>
      </c>
      <c r="AV38" s="17"/>
      <c r="AW38" s="99" t="str">
        <f t="shared" si="5"/>
        <v>T8  Turquois Glitter</v>
      </c>
      <c r="AX38" s="32">
        <f>VLOOKUP(CONCATENATE("LLLB",LEFT(AW38,2)),[1]FINISH!$Q$6:$W$1476,7,FALSE)</f>
        <v>0</v>
      </c>
      <c r="AY38" s="32">
        <f>VLOOKUP(CONCATENATE("LLLF",LEFT(AW38,2)),[1]FINISH!$Q$6:$W$1476,7,FALSE)</f>
        <v>0</v>
      </c>
      <c r="AZ38" s="32">
        <f>VLOOKUP(CONCATENATE("LLLT",LEFT(AW38,2)),[1]FINISH!$Q$6:$W$1476,7,FALSE)</f>
        <v>0</v>
      </c>
      <c r="BA38" s="32">
        <f>VLOOKUP(CONCATENATE("LLLS",LEFT(AW38,2)),[1]FINISH!$Q$6:$W$1476,7,FALSE)</f>
        <v>0</v>
      </c>
      <c r="BC38" s="9">
        <f t="shared" si="26"/>
        <v>0</v>
      </c>
      <c r="BD38" s="147" t="str">
        <f t="shared" si="6"/>
        <v>T8  Turquois Glitter</v>
      </c>
      <c r="BF38" s="15">
        <f>IF(J39="",0,1)</f>
        <v>0</v>
      </c>
      <c r="BG38" s="36">
        <f>+BF38*0</f>
        <v>0</v>
      </c>
      <c r="BH38" s="3" t="s">
        <v>158</v>
      </c>
      <c r="BN38" s="15">
        <f>IF(J35="",0,1)</f>
        <v>0</v>
      </c>
      <c r="BO38" s="42">
        <f>+BN38*DY34</f>
        <v>0</v>
      </c>
      <c r="BP38" s="3" t="s">
        <v>297</v>
      </c>
      <c r="BR38" s="106" t="s">
        <v>502</v>
      </c>
      <c r="BT38" s="30">
        <f t="shared" si="7"/>
        <v>0</v>
      </c>
      <c r="BU38" s="30">
        <f t="shared" si="27"/>
        <v>0</v>
      </c>
      <c r="BV38" s="30">
        <f t="shared" si="28"/>
        <v>0</v>
      </c>
      <c r="BW38" s="30">
        <f t="shared" si="29"/>
        <v>0</v>
      </c>
      <c r="BX38" s="139">
        <f t="shared" si="73"/>
        <v>0</v>
      </c>
      <c r="BY38">
        <f t="shared" si="74"/>
        <v>0</v>
      </c>
      <c r="BZ38" s="39">
        <f t="shared" si="75"/>
        <v>0</v>
      </c>
      <c r="CA38" s="39">
        <f t="shared" si="65"/>
        <v>0</v>
      </c>
      <c r="CD38">
        <f t="shared" si="84"/>
        <v>0</v>
      </c>
      <c r="CE38">
        <f t="shared" si="76"/>
        <v>0</v>
      </c>
      <c r="CG38">
        <f t="shared" si="30"/>
        <v>0</v>
      </c>
      <c r="CI38" s="63">
        <f>+BN25</f>
        <v>0</v>
      </c>
      <c r="CJ38" s="74" t="s">
        <v>148</v>
      </c>
      <c r="CL38" s="92">
        <f>+AO65</f>
        <v>0</v>
      </c>
      <c r="CM38" s="93" t="s">
        <v>350</v>
      </c>
      <c r="CO38" s="192"/>
      <c r="CP38" s="262"/>
      <c r="CR38" s="235" t="s">
        <v>416</v>
      </c>
      <c r="CS38" s="234"/>
      <c r="CU38" s="235">
        <f>+AO65</f>
        <v>0</v>
      </c>
      <c r="CV38" s="230" t="s">
        <v>350</v>
      </c>
      <c r="CW38" s="81"/>
      <c r="CX38" s="235"/>
      <c r="CY38" s="234"/>
      <c r="DA38" s="78" t="s">
        <v>527</v>
      </c>
      <c r="DB38" s="79"/>
      <c r="DD38" s="81"/>
      <c r="DE38">
        <f t="shared" si="78"/>
        <v>0</v>
      </c>
      <c r="DF38" s="138" t="s">
        <v>332</v>
      </c>
      <c r="DG38" s="110" t="s">
        <v>553</v>
      </c>
      <c r="DH38" t="e">
        <f t="shared" si="79"/>
        <v>#N/A</v>
      </c>
      <c r="DI38" t="e">
        <f t="shared" si="42"/>
        <v>#N/A</v>
      </c>
      <c r="DJ38" t="e">
        <f>VLOOKUP(1,$BN$23:$BR$30,5,FALSE)</f>
        <v>#N/A</v>
      </c>
      <c r="DK38" t="e">
        <f t="shared" si="20"/>
        <v>#N/A</v>
      </c>
      <c r="DL38" t="e">
        <f t="shared" si="80"/>
        <v>#N/A</v>
      </c>
      <c r="DM38" t="str">
        <f t="shared" si="85"/>
        <v>R</v>
      </c>
      <c r="DN38" t="str">
        <f t="shared" si="81"/>
        <v xml:space="preserve"> Cstm  </v>
      </c>
      <c r="DO38" s="39" t="e">
        <f t="shared" si="82"/>
        <v>#N/A</v>
      </c>
      <c r="DP38" s="39" t="b">
        <f t="shared" si="86"/>
        <v>1</v>
      </c>
      <c r="DQ38" s="81" t="str">
        <f t="shared" si="71"/>
        <v/>
      </c>
      <c r="DV38" s="139" t="s">
        <v>15644</v>
      </c>
      <c r="DX38" t="s">
        <v>148</v>
      </c>
      <c r="DY38" s="106">
        <v>50</v>
      </c>
      <c r="DZ38" s="122"/>
      <c r="EA38" s="36"/>
      <c r="EK38" s="472" t="str">
        <f>+DR66</f>
        <v/>
      </c>
      <c r="EL38" s="453"/>
      <c r="EM38" s="453"/>
      <c r="EN38" s="453"/>
      <c r="EO38" s="453"/>
      <c r="EQ38" t="s">
        <v>365</v>
      </c>
    </row>
    <row r="39" spans="1:147" ht="14.4" customHeight="1" x14ac:dyDescent="0.3">
      <c r="A39" s="464"/>
      <c r="B39" s="145"/>
      <c r="C39" s="307" t="s">
        <v>76</v>
      </c>
      <c r="D39" s="298">
        <f t="shared" si="83"/>
        <v>0</v>
      </c>
      <c r="E39" s="298"/>
      <c r="F39" s="67"/>
      <c r="G39" s="423" t="s">
        <v>857</v>
      </c>
      <c r="H39" s="201"/>
      <c r="I39" s="103"/>
      <c r="J39" s="71"/>
      <c r="K39" s="151" t="s">
        <v>158</v>
      </c>
      <c r="L39" s="103"/>
      <c r="M39" s="164"/>
      <c r="N39" s="103"/>
      <c r="O39" s="103"/>
      <c r="P39" s="166"/>
      <c r="Q39" s="166"/>
      <c r="R39" s="166"/>
      <c r="S39" s="103"/>
      <c r="T39" s="103"/>
      <c r="U39" s="103"/>
      <c r="V39" s="103"/>
      <c r="W39" s="103"/>
      <c r="X39" s="166"/>
      <c r="Y39" s="166"/>
      <c r="Z39" s="166"/>
      <c r="AA39" s="166"/>
      <c r="AB39" s="166"/>
      <c r="AC39" s="103"/>
      <c r="AD39" s="103"/>
      <c r="AE39" s="103"/>
      <c r="AF39" s="103"/>
      <c r="AG39" s="103"/>
      <c r="AJ39" t="str">
        <f t="shared" si="72"/>
        <v/>
      </c>
      <c r="AL39" t="s">
        <v>14744</v>
      </c>
      <c r="AM39" s="139">
        <f t="shared" si="77"/>
        <v>0</v>
      </c>
      <c r="AN39" s="2" t="s">
        <v>184</v>
      </c>
      <c r="AO39" s="9">
        <f t="shared" ref="AO39:AO65" si="87">IF(B39="",0,1)</f>
        <v>0</v>
      </c>
      <c r="AP39" s="16" t="b">
        <f t="shared" ref="AP39:AP65" si="88">ISNUMBER(B39)</f>
        <v>0</v>
      </c>
      <c r="AQ39" s="16">
        <f t="shared" ref="AQ39:AQ65" si="89">IF(AP39=TRUE,B39,AO39)</f>
        <v>0</v>
      </c>
      <c r="AR39" s="4" t="s">
        <v>333</v>
      </c>
      <c r="AS39" s="122">
        <v>1205</v>
      </c>
      <c r="AT39" s="122">
        <v>1405</v>
      </c>
      <c r="AU39" s="9">
        <f t="shared" si="25"/>
        <v>0</v>
      </c>
      <c r="AV39" s="17"/>
      <c r="AW39" s="99" t="str">
        <f t="shared" si="5"/>
        <v>1Q  Vintage Black Oyster</v>
      </c>
      <c r="AX39" s="32">
        <f>VLOOKUP(CONCATENATE("LLLB",LEFT(AW39,2)),[1]FINISH!$Q$6:$W$1476,7,FALSE)</f>
        <v>100</v>
      </c>
      <c r="AY39" s="32">
        <f>VLOOKUP(CONCATENATE("LLLF",LEFT(AW39,2)),[1]FINISH!$Q$6:$W$1476,7,FALSE)</f>
        <v>75</v>
      </c>
      <c r="AZ39" s="32">
        <f>VLOOKUP(CONCATENATE("LLLT",LEFT(AW39,2)),[1]FINISH!$Q$6:$W$1476,7,FALSE)</f>
        <v>50</v>
      </c>
      <c r="BA39" s="32">
        <f>VLOOKUP(CONCATENATE("LLLS",LEFT(AW39,2)),[1]FINISH!$Q$6:$W$1476,7,FALSE)</f>
        <v>50</v>
      </c>
      <c r="BC39" s="9">
        <f t="shared" si="26"/>
        <v>0</v>
      </c>
      <c r="BD39" s="147" t="str">
        <f t="shared" si="6"/>
        <v>1Q  Vintage Black Oyster</v>
      </c>
      <c r="BF39" s="15">
        <f>IF(J40="",0,1)</f>
        <v>0</v>
      </c>
      <c r="BG39" s="36">
        <f>+BF39*DY44</f>
        <v>0</v>
      </c>
      <c r="BH39" s="3" t="s">
        <v>159</v>
      </c>
      <c r="BM39" s="18" t="s">
        <v>175</v>
      </c>
      <c r="BN39" s="15">
        <f>IF(J36="",0,1)</f>
        <v>0</v>
      </c>
      <c r="BP39" s="3" t="s">
        <v>896</v>
      </c>
      <c r="BR39" s="106" t="s">
        <v>2058</v>
      </c>
      <c r="BT39" s="30">
        <f t="shared" si="7"/>
        <v>0</v>
      </c>
      <c r="BU39" s="30">
        <f t="shared" si="27"/>
        <v>0</v>
      </c>
      <c r="BV39" s="30">
        <f t="shared" si="28"/>
        <v>0</v>
      </c>
      <c r="BW39" s="30">
        <f t="shared" si="29"/>
        <v>0</v>
      </c>
      <c r="BX39" s="139">
        <f t="shared" si="73"/>
        <v>0</v>
      </c>
      <c r="BY39">
        <f t="shared" si="74"/>
        <v>0</v>
      </c>
      <c r="BZ39" s="39">
        <f t="shared" si="75"/>
        <v>0</v>
      </c>
      <c r="CA39" s="39">
        <f t="shared" si="65"/>
        <v>0</v>
      </c>
      <c r="CD39">
        <f t="shared" si="84"/>
        <v>0</v>
      </c>
      <c r="CE39">
        <f t="shared" si="76"/>
        <v>0</v>
      </c>
      <c r="CG39">
        <f t="shared" si="30"/>
        <v>0</v>
      </c>
      <c r="CI39" s="63">
        <f>+BN26</f>
        <v>0</v>
      </c>
      <c r="CJ39" s="74" t="s">
        <v>149</v>
      </c>
      <c r="CL39" s="92"/>
      <c r="CM39" s="93" t="s">
        <v>391</v>
      </c>
      <c r="CO39" s="192"/>
      <c r="CP39" s="262"/>
      <c r="CR39" s="235">
        <f>+BL4</f>
        <v>0</v>
      </c>
      <c r="CS39" s="230" t="s">
        <v>418</v>
      </c>
      <c r="CU39" s="235">
        <f>SUM(CU32:CU38)</f>
        <v>0</v>
      </c>
      <c r="CV39" s="230" t="s">
        <v>431</v>
      </c>
      <c r="CW39" s="81"/>
      <c r="CX39" s="235">
        <f>SUM(AO3:AO56, AO63)</f>
        <v>0</v>
      </c>
      <c r="CY39" s="230" t="s">
        <v>411</v>
      </c>
      <c r="DA39" s="235"/>
      <c r="DB39" s="234"/>
      <c r="DD39" s="81"/>
      <c r="DE39">
        <f t="shared" si="78"/>
        <v>0</v>
      </c>
      <c r="DF39" s="138" t="s">
        <v>333</v>
      </c>
      <c r="DG39" s="110" t="s">
        <v>535</v>
      </c>
      <c r="DH39" t="e">
        <f t="shared" si="79"/>
        <v>#N/A</v>
      </c>
      <c r="DI39" t="e">
        <f t="shared" si="42"/>
        <v>#N/A</v>
      </c>
      <c r="DJ39" t="e">
        <f t="shared" ref="DJ39:DJ56" si="90">VLOOKUP(1,$BN$23:$BR$30,5,FALSE)</f>
        <v>#N/A</v>
      </c>
      <c r="DK39" t="e">
        <f t="shared" si="20"/>
        <v>#N/A</v>
      </c>
      <c r="DL39" t="e">
        <f t="shared" si="80"/>
        <v>#N/A</v>
      </c>
      <c r="DM39" t="str">
        <f t="shared" si="85"/>
        <v>R</v>
      </c>
      <c r="DN39" t="str">
        <f t="shared" si="81"/>
        <v xml:space="preserve"> Cstm  </v>
      </c>
      <c r="DO39" s="39" t="e">
        <f t="shared" si="82"/>
        <v>#N/A</v>
      </c>
      <c r="DP39" s="39" t="b">
        <f t="shared" si="86"/>
        <v>1</v>
      </c>
      <c r="DQ39" s="81" t="str">
        <f t="shared" si="71"/>
        <v/>
      </c>
      <c r="DV39" s="139" t="s">
        <v>637</v>
      </c>
      <c r="DX39" t="s">
        <v>149</v>
      </c>
      <c r="DY39" s="106">
        <v>30</v>
      </c>
      <c r="DZ39" s="122"/>
      <c r="EA39" s="36"/>
      <c r="EK39" s="62" t="s">
        <v>0</v>
      </c>
      <c r="EL39" s="5" t="str">
        <f>IF(BB69=1,"Legacy Exotic, LXSDCUSTOM","Legacy Classic, LCSDCUSTOM")</f>
        <v>Legacy Classic, LCSDCUSTOM</v>
      </c>
      <c r="EM39" s="3"/>
      <c r="EN39" s="10" t="s">
        <v>585</v>
      </c>
      <c r="EO39" s="124">
        <f>SUM(D57:D65)</f>
        <v>0</v>
      </c>
      <c r="EQ39" t="s">
        <v>365</v>
      </c>
    </row>
    <row r="40" spans="1:147" ht="14.4" customHeight="1" x14ac:dyDescent="0.3">
      <c r="A40" s="464"/>
      <c r="B40" s="145"/>
      <c r="C40" s="307" t="s">
        <v>77</v>
      </c>
      <c r="D40" s="298">
        <f t="shared" si="83"/>
        <v>0</v>
      </c>
      <c r="E40" s="375"/>
      <c r="F40" s="67"/>
      <c r="G40" s="423" t="s">
        <v>858</v>
      </c>
      <c r="H40" s="201"/>
      <c r="I40" s="103"/>
      <c r="J40" s="71"/>
      <c r="K40" s="312" t="s">
        <v>159</v>
      </c>
      <c r="L40" s="103"/>
      <c r="M40" s="164"/>
      <c r="N40" s="103"/>
      <c r="O40" s="103"/>
      <c r="Q40" s="166"/>
      <c r="R40" s="166"/>
      <c r="S40" s="103"/>
      <c r="T40" s="103"/>
      <c r="U40" s="103"/>
      <c r="V40" s="103"/>
      <c r="W40" s="103"/>
      <c r="X40" s="103"/>
      <c r="Y40" s="103"/>
      <c r="Z40" s="166"/>
      <c r="AA40" s="166"/>
      <c r="AB40" s="166"/>
      <c r="AC40" s="103"/>
      <c r="AD40" s="103"/>
      <c r="AE40" s="103"/>
      <c r="AF40" s="103"/>
      <c r="AG40" s="103"/>
      <c r="AJ40" t="str">
        <f t="shared" si="72"/>
        <v/>
      </c>
      <c r="AL40" t="s">
        <v>14745</v>
      </c>
      <c r="AM40" s="139">
        <f t="shared" si="77"/>
        <v>0</v>
      </c>
      <c r="AN40" s="2" t="s">
        <v>184</v>
      </c>
      <c r="AO40" s="9">
        <f t="shared" si="87"/>
        <v>0</v>
      </c>
      <c r="AP40" s="16" t="b">
        <f t="shared" si="88"/>
        <v>0</v>
      </c>
      <c r="AQ40" s="16">
        <f t="shared" si="89"/>
        <v>0</v>
      </c>
      <c r="AR40" s="4" t="s">
        <v>334</v>
      </c>
      <c r="AS40" s="122">
        <v>1205</v>
      </c>
      <c r="AT40" s="122">
        <v>1405</v>
      </c>
      <c r="AU40" s="9">
        <f t="shared" si="25"/>
        <v>0</v>
      </c>
      <c r="AV40" s="17"/>
      <c r="AW40" s="99" t="str">
        <f t="shared" si="5"/>
        <v>2Q  Vintage Blue Oyster</v>
      </c>
      <c r="AX40" s="32">
        <f>VLOOKUP(CONCATENATE("LLLB",LEFT(AW40,2)),[1]FINISH!$Q$6:$W$1476,7,FALSE)</f>
        <v>100</v>
      </c>
      <c r="AY40" s="32">
        <f>VLOOKUP(CONCATENATE("LLLF",LEFT(AW40,2)),[1]FINISH!$Q$6:$W$1476,7,FALSE)</f>
        <v>75</v>
      </c>
      <c r="AZ40" s="32">
        <f>VLOOKUP(CONCATENATE("LLLT",LEFT(AW40,2)),[1]FINISH!$Q$6:$W$1476,7,FALSE)</f>
        <v>50</v>
      </c>
      <c r="BA40" s="32">
        <f>VLOOKUP(CONCATENATE("LLLS",LEFT(AW40,2)),[1]FINISH!$Q$6:$W$1476,7,FALSE)</f>
        <v>50</v>
      </c>
      <c r="BC40" s="9">
        <f t="shared" si="26"/>
        <v>0</v>
      </c>
      <c r="BD40" s="147" t="str">
        <f t="shared" si="6"/>
        <v>2Q  Vintage Blue Oyster</v>
      </c>
      <c r="BE40" s="10" t="s">
        <v>175</v>
      </c>
      <c r="BF40">
        <f>SUM(BF38:BF39)</f>
        <v>0</v>
      </c>
      <c r="BG40" s="41">
        <f>SUM(BG38:BG39)</f>
        <v>0</v>
      </c>
      <c r="BH40" s="33" t="s">
        <v>197</v>
      </c>
      <c r="BK40" s="14" t="s">
        <v>168</v>
      </c>
      <c r="BL40" s="14"/>
      <c r="BM40" s="14"/>
      <c r="BN40" s="2">
        <f>SUM(BN35:BN39)</f>
        <v>0</v>
      </c>
      <c r="BO40" s="41">
        <f>SUM(BO35:BO38)</f>
        <v>0</v>
      </c>
      <c r="BP40" s="22" t="s">
        <v>197</v>
      </c>
      <c r="BT40" s="30">
        <f t="shared" si="7"/>
        <v>0</v>
      </c>
      <c r="BU40" s="30">
        <f t="shared" si="27"/>
        <v>0</v>
      </c>
      <c r="BV40" s="30">
        <f t="shared" si="28"/>
        <v>0</v>
      </c>
      <c r="BW40" s="30">
        <f t="shared" si="29"/>
        <v>0</v>
      </c>
      <c r="BX40" s="139">
        <f t="shared" si="73"/>
        <v>0</v>
      </c>
      <c r="BY40">
        <f t="shared" si="74"/>
        <v>0</v>
      </c>
      <c r="BZ40" s="39">
        <f t="shared" si="75"/>
        <v>0</v>
      </c>
      <c r="CA40" s="39">
        <f t="shared" si="65"/>
        <v>0</v>
      </c>
      <c r="CD40">
        <f t="shared" si="84"/>
        <v>0</v>
      </c>
      <c r="CE40">
        <f t="shared" si="76"/>
        <v>0</v>
      </c>
      <c r="CG40">
        <f t="shared" si="30"/>
        <v>0</v>
      </c>
      <c r="CI40" s="63">
        <f>+BN27</f>
        <v>0</v>
      </c>
      <c r="CJ40" s="74" t="s">
        <v>150</v>
      </c>
      <c r="CL40" s="92">
        <f>SUM(BG4:BG7)</f>
        <v>0</v>
      </c>
      <c r="CM40" s="93" t="s">
        <v>113</v>
      </c>
      <c r="CO40" s="192"/>
      <c r="CP40" s="262"/>
      <c r="CR40" s="235"/>
      <c r="CS40" s="234"/>
      <c r="CU40" s="235"/>
      <c r="CV40" s="230"/>
      <c r="CW40" s="81"/>
      <c r="CX40" s="235"/>
      <c r="CY40" s="230"/>
      <c r="DA40" s="235">
        <f>+BN28</f>
        <v>0</v>
      </c>
      <c r="DB40" s="234" t="s">
        <v>528</v>
      </c>
      <c r="DD40" s="81"/>
      <c r="DE40">
        <f t="shared" si="78"/>
        <v>0</v>
      </c>
      <c r="DF40" s="138" t="s">
        <v>334</v>
      </c>
      <c r="DG40" s="110" t="s">
        <v>554</v>
      </c>
      <c r="DH40" t="e">
        <f t="shared" si="79"/>
        <v>#N/A</v>
      </c>
      <c r="DI40" t="e">
        <f t="shared" si="42"/>
        <v>#N/A</v>
      </c>
      <c r="DJ40" t="e">
        <f t="shared" si="90"/>
        <v>#N/A</v>
      </c>
      <c r="DK40" t="e">
        <f t="shared" si="20"/>
        <v>#N/A</v>
      </c>
      <c r="DL40" t="e">
        <f t="shared" si="80"/>
        <v>#N/A</v>
      </c>
      <c r="DM40" t="str">
        <f t="shared" si="85"/>
        <v>R</v>
      </c>
      <c r="DN40" t="str">
        <f t="shared" si="81"/>
        <v xml:space="preserve"> Cstm  </v>
      </c>
      <c r="DO40" s="39" t="e">
        <f t="shared" si="82"/>
        <v>#N/A</v>
      </c>
      <c r="DP40" s="39" t="b">
        <f t="shared" si="86"/>
        <v>1</v>
      </c>
      <c r="DQ40" s="81" t="str">
        <f t="shared" si="71"/>
        <v/>
      </c>
      <c r="DV40" s="139" t="s">
        <v>15645</v>
      </c>
      <c r="DX40" t="s">
        <v>150</v>
      </c>
      <c r="DY40" s="106">
        <v>50</v>
      </c>
      <c r="DZ40" s="122"/>
      <c r="EA40" s="36"/>
      <c r="EK40" s="62" t="s">
        <v>1</v>
      </c>
      <c r="EL40" s="3" t="str">
        <f>IF(BF16 = 1,"Snare w/Brass","Snare Drum")</f>
        <v>Snare Drum</v>
      </c>
      <c r="EM40" s="3"/>
      <c r="EN40" s="3"/>
      <c r="EO40" s="3"/>
      <c r="EQ40" t="s">
        <v>365</v>
      </c>
    </row>
    <row r="41" spans="1:147" ht="14.4" customHeight="1" x14ac:dyDescent="0.3">
      <c r="A41" s="464"/>
      <c r="B41" s="145"/>
      <c r="C41" s="307" t="s">
        <v>78</v>
      </c>
      <c r="D41" s="298">
        <f t="shared" si="83"/>
        <v>0</v>
      </c>
      <c r="E41" s="375"/>
      <c r="F41" s="67"/>
      <c r="G41" s="409" t="s">
        <v>859</v>
      </c>
      <c r="H41" s="201"/>
      <c r="I41" s="164"/>
      <c r="K41" s="164"/>
      <c r="L41" s="164"/>
      <c r="M41" s="164"/>
      <c r="N41" s="164"/>
      <c r="O41" s="164"/>
      <c r="P41" s="221" t="s">
        <v>23</v>
      </c>
      <c r="Q41" s="164"/>
      <c r="R41" s="164"/>
      <c r="S41" s="164"/>
      <c r="T41" s="362" t="s">
        <v>24</v>
      </c>
      <c r="U41" s="166"/>
      <c r="V41" s="166"/>
      <c r="W41" s="166"/>
      <c r="X41" s="35"/>
      <c r="Y41" s="35"/>
      <c r="Z41" s="35"/>
      <c r="AA41" s="35"/>
      <c r="AB41" s="35"/>
      <c r="AC41" s="35"/>
      <c r="AD41" s="35"/>
      <c r="AE41" s="35"/>
      <c r="AF41" s="35"/>
      <c r="AG41" s="35"/>
      <c r="AH41" s="3"/>
      <c r="AI41" s="3"/>
      <c r="AJ41" t="str">
        <f t="shared" si="72"/>
        <v/>
      </c>
      <c r="AL41" t="s">
        <v>14746</v>
      </c>
      <c r="AM41" s="139">
        <f t="shared" si="77"/>
        <v>0</v>
      </c>
      <c r="AN41" s="2" t="s">
        <v>184</v>
      </c>
      <c r="AO41" s="9">
        <f t="shared" si="87"/>
        <v>0</v>
      </c>
      <c r="AP41" s="16" t="b">
        <f t="shared" si="88"/>
        <v>0</v>
      </c>
      <c r="AQ41" s="16">
        <f t="shared" si="89"/>
        <v>0</v>
      </c>
      <c r="AR41" s="4" t="s">
        <v>335</v>
      </c>
      <c r="AS41" s="122">
        <v>1215</v>
      </c>
      <c r="AT41" s="122">
        <v>1415</v>
      </c>
      <c r="AU41" s="9">
        <f t="shared" si="25"/>
        <v>0</v>
      </c>
      <c r="AV41" s="17"/>
      <c r="AW41" s="99" t="str">
        <f t="shared" si="5"/>
        <v>NM  Vintage White Marine</v>
      </c>
      <c r="AX41" s="32">
        <f>VLOOKUP(CONCATENATE("LLLB",LEFT(AW41,2)),[1]FINISH!$Q$6:$W$1476,7,FALSE)</f>
        <v>0</v>
      </c>
      <c r="AY41" s="32">
        <f>VLOOKUP(CONCATENATE("LLLF",LEFT(AW41,2)),[1]FINISH!$Q$6:$W$1476,7,FALSE)</f>
        <v>0</v>
      </c>
      <c r="AZ41" s="32">
        <f>VLOOKUP(CONCATENATE("LLLT",LEFT(AW41,2)),[1]FINISH!$Q$6:$W$1476,7,FALSE)</f>
        <v>0</v>
      </c>
      <c r="BA41" s="32">
        <f>VLOOKUP(CONCATENATE("LLLS",LEFT(AW41,2)),[1]FINISH!$Q$6:$W$1476,7,FALSE)</f>
        <v>0</v>
      </c>
      <c r="BC41" s="9">
        <f t="shared" si="26"/>
        <v>0</v>
      </c>
      <c r="BD41" s="147" t="str">
        <f t="shared" si="6"/>
        <v>NM  Vintage White Marine</v>
      </c>
      <c r="BK41" s="15">
        <f>IF(Q60="",0,1)</f>
        <v>0</v>
      </c>
      <c r="BL41" s="33">
        <f>+BK41*0</f>
        <v>0</v>
      </c>
      <c r="BM41" s="3" t="s">
        <v>169</v>
      </c>
      <c r="BT41" s="30">
        <f t="shared" si="7"/>
        <v>0</v>
      </c>
      <c r="BU41" s="30">
        <f t="shared" si="27"/>
        <v>0</v>
      </c>
      <c r="BV41" s="30">
        <f t="shared" si="28"/>
        <v>0</v>
      </c>
      <c r="BW41" s="30">
        <f t="shared" si="29"/>
        <v>0</v>
      </c>
      <c r="BX41" s="139">
        <f t="shared" si="73"/>
        <v>0</v>
      </c>
      <c r="BY41">
        <f t="shared" si="74"/>
        <v>0</v>
      </c>
      <c r="BZ41" s="39">
        <f t="shared" si="75"/>
        <v>0</v>
      </c>
      <c r="CA41" s="39">
        <f t="shared" si="65"/>
        <v>0</v>
      </c>
      <c r="CD41">
        <f t="shared" si="84"/>
        <v>0</v>
      </c>
      <c r="CE41">
        <f t="shared" si="76"/>
        <v>0</v>
      </c>
      <c r="CG41">
        <f t="shared" si="30"/>
        <v>0</v>
      </c>
      <c r="CI41" s="63"/>
      <c r="CJ41" s="74"/>
      <c r="CL41" s="92">
        <f>SUM(BI4:BI7)</f>
        <v>0</v>
      </c>
      <c r="CM41" s="93" t="s">
        <v>392</v>
      </c>
      <c r="CO41" s="39"/>
      <c r="CP41" s="26"/>
      <c r="CR41" s="235">
        <f>+AO57</f>
        <v>0</v>
      </c>
      <c r="CS41" s="230" t="s">
        <v>342</v>
      </c>
      <c r="CU41" s="83">
        <f>+CU39*CU30</f>
        <v>0</v>
      </c>
      <c r="CV41" s="97" t="s">
        <v>406</v>
      </c>
      <c r="CW41" s="81"/>
      <c r="CX41" s="83">
        <f>+CX39*CX37</f>
        <v>0</v>
      </c>
      <c r="CY41" s="97" t="s">
        <v>406</v>
      </c>
      <c r="DA41" s="235">
        <f>+BI7</f>
        <v>0</v>
      </c>
      <c r="DB41" s="234" t="s">
        <v>529</v>
      </c>
      <c r="DD41" s="81"/>
      <c r="DE41">
        <f t="shared" si="78"/>
        <v>0</v>
      </c>
      <c r="DF41" s="138" t="s">
        <v>335</v>
      </c>
      <c r="DG41" s="110" t="s">
        <v>555</v>
      </c>
      <c r="DH41" t="e">
        <f t="shared" ref="DH41:DH56" si="91">CONCATENATE(VLOOKUP(1,$BF$72:$BN$74,9,FALSE),DG41)</f>
        <v>#N/A</v>
      </c>
      <c r="DI41" t="e">
        <f t="shared" si="42"/>
        <v>#N/A</v>
      </c>
      <c r="DJ41" t="e">
        <f t="shared" si="90"/>
        <v>#N/A</v>
      </c>
      <c r="DK41" t="e">
        <f t="shared" si="20"/>
        <v>#N/A</v>
      </c>
      <c r="DL41" t="e">
        <f t="shared" si="80"/>
        <v>#N/A</v>
      </c>
      <c r="DM41" t="str">
        <f t="shared" si="85"/>
        <v>R</v>
      </c>
      <c r="DN41" t="str">
        <f t="shared" si="81"/>
        <v xml:space="preserve"> Cstm  </v>
      </c>
      <c r="DO41" s="39" t="e">
        <f t="shared" si="82"/>
        <v>#N/A</v>
      </c>
      <c r="DP41" s="39" t="b">
        <f t="shared" si="86"/>
        <v>1</v>
      </c>
      <c r="DQ41" s="81" t="str">
        <f t="shared" si="71"/>
        <v/>
      </c>
      <c r="DV41" s="139" t="s">
        <v>15646</v>
      </c>
      <c r="DX41" t="s">
        <v>298</v>
      </c>
      <c r="DY41" s="106">
        <v>60</v>
      </c>
      <c r="DZ41" s="122"/>
      <c r="EA41" s="36"/>
      <c r="EK41" s="62" t="s">
        <v>2</v>
      </c>
      <c r="EL41" s="452" t="str">
        <f>AJ75</f>
        <v/>
      </c>
      <c r="EM41" s="453"/>
      <c r="EN41" s="453"/>
      <c r="EO41" s="453"/>
      <c r="EQ41" t="s">
        <v>365</v>
      </c>
    </row>
    <row r="42" spans="1:147" ht="14.4" customHeight="1" x14ac:dyDescent="0.3">
      <c r="A42" s="464"/>
      <c r="B42" s="145"/>
      <c r="C42" s="307" t="s">
        <v>79</v>
      </c>
      <c r="D42" s="298">
        <f t="shared" si="83"/>
        <v>0</v>
      </c>
      <c r="E42" s="375"/>
      <c r="F42" s="67"/>
      <c r="G42" s="409" t="s">
        <v>860</v>
      </c>
      <c r="H42" s="201"/>
      <c r="I42" s="273" t="s">
        <v>14784</v>
      </c>
      <c r="J42" s="35"/>
      <c r="K42" s="274"/>
      <c r="L42" s="35"/>
      <c r="M42" s="35"/>
      <c r="O42" s="281" t="s">
        <v>114</v>
      </c>
      <c r="P42" s="207" t="s">
        <v>26</v>
      </c>
      <c r="Q42" s="366" t="s">
        <v>794</v>
      </c>
      <c r="R42" s="164"/>
      <c r="S42" s="468" t="s">
        <v>114</v>
      </c>
      <c r="T42" s="66"/>
      <c r="U42" s="425" t="s">
        <v>798</v>
      </c>
      <c r="V42" s="164"/>
      <c r="W42" s="166"/>
      <c r="AC42" s="35"/>
      <c r="AD42" s="200"/>
      <c r="AE42" s="200"/>
      <c r="AF42" s="200"/>
      <c r="AG42" s="200"/>
      <c r="AH42" s="3"/>
      <c r="AI42" s="3"/>
      <c r="AJ42" t="str">
        <f t="shared" si="72"/>
        <v/>
      </c>
      <c r="AL42" t="s">
        <v>14747</v>
      </c>
      <c r="AM42" s="139">
        <f t="shared" si="77"/>
        <v>0</v>
      </c>
      <c r="AN42" s="2" t="s">
        <v>184</v>
      </c>
      <c r="AO42" s="9">
        <f t="shared" si="87"/>
        <v>0</v>
      </c>
      <c r="AP42" s="16" t="b">
        <f t="shared" si="88"/>
        <v>0</v>
      </c>
      <c r="AQ42" s="16">
        <f t="shared" si="89"/>
        <v>0</v>
      </c>
      <c r="AR42" s="4" t="s">
        <v>336</v>
      </c>
      <c r="AS42" s="122">
        <v>1215</v>
      </c>
      <c r="AT42" s="122">
        <v>1415</v>
      </c>
      <c r="AU42" s="9">
        <f t="shared" si="25"/>
        <v>0</v>
      </c>
      <c r="AV42" s="17"/>
      <c r="AW42" s="99" t="str">
        <f t="shared" si="5"/>
        <v>0F  White Cortex</v>
      </c>
      <c r="AX42" s="32">
        <f>VLOOKUP(CONCATENATE("LLLB",LEFT(AW42,2)),[1]FINISH!$Q$6:$W$1476,7,FALSE)</f>
        <v>0</v>
      </c>
      <c r="AY42" s="32">
        <f>VLOOKUP(CONCATENATE("LLLF",LEFT(AW42,2)),[1]FINISH!$Q$6:$W$1476,7,FALSE)</f>
        <v>0</v>
      </c>
      <c r="AZ42" s="32">
        <f>VLOOKUP(CONCATENATE("LLLT",LEFT(AW42,2)),[1]FINISH!$Q$6:$W$1476,7,FALSE)</f>
        <v>0</v>
      </c>
      <c r="BA42" s="32">
        <f>VLOOKUP(CONCATENATE("LLLS",LEFT(AW42,2)),[1]FINISH!$Q$6:$W$1476,7,FALSE)</f>
        <v>0</v>
      </c>
      <c r="BC42" s="9">
        <f t="shared" si="26"/>
        <v>0</v>
      </c>
      <c r="BD42" s="147" t="str">
        <f t="shared" si="6"/>
        <v>0F  White Cortex</v>
      </c>
      <c r="BK42" s="15">
        <f>IF(Q61="",0,1)</f>
        <v>0</v>
      </c>
      <c r="BL42" s="33">
        <f>+BK42*DY53</f>
        <v>0</v>
      </c>
      <c r="BM42" s="3" t="s">
        <v>170</v>
      </c>
      <c r="BT42" s="30">
        <f t="shared" si="7"/>
        <v>0</v>
      </c>
      <c r="BU42" s="30">
        <f t="shared" si="27"/>
        <v>0</v>
      </c>
      <c r="BV42" s="30">
        <f t="shared" si="28"/>
        <v>0</v>
      </c>
      <c r="BW42" s="30">
        <f t="shared" si="29"/>
        <v>0</v>
      </c>
      <c r="BX42" s="139">
        <f t="shared" si="73"/>
        <v>0</v>
      </c>
      <c r="BY42">
        <f t="shared" si="74"/>
        <v>0</v>
      </c>
      <c r="BZ42" s="39">
        <f t="shared" si="75"/>
        <v>0</v>
      </c>
      <c r="CA42" s="39">
        <f t="shared" si="65"/>
        <v>0</v>
      </c>
      <c r="CD42">
        <f t="shared" si="84"/>
        <v>0</v>
      </c>
      <c r="CE42">
        <f t="shared" si="76"/>
        <v>0</v>
      </c>
      <c r="CG42">
        <f t="shared" si="30"/>
        <v>0</v>
      </c>
      <c r="CI42" s="63">
        <f>IF(SUM(CI37,CI38,CI39,CI40)&gt;0,1,0)</f>
        <v>0</v>
      </c>
      <c r="CJ42" s="74" t="s">
        <v>628</v>
      </c>
      <c r="CL42" s="92">
        <f>+BK4+BJ4</f>
        <v>0</v>
      </c>
      <c r="CM42" s="93" t="s">
        <v>14788</v>
      </c>
      <c r="CO42" s="39"/>
      <c r="CP42" s="26"/>
      <c r="CR42" s="235">
        <f>+AO58</f>
        <v>0</v>
      </c>
      <c r="CS42" s="230" t="s">
        <v>343</v>
      </c>
      <c r="CU42" s="235"/>
      <c r="CV42" s="234"/>
      <c r="CW42" s="81"/>
      <c r="CX42" s="260"/>
      <c r="CY42" s="100"/>
      <c r="DA42" s="83">
        <f>+DA41*DA40</f>
        <v>0</v>
      </c>
      <c r="DB42" s="97" t="s">
        <v>2059</v>
      </c>
      <c r="DD42" s="81"/>
      <c r="DE42">
        <f t="shared" si="78"/>
        <v>0</v>
      </c>
      <c r="DF42" s="138" t="s">
        <v>336</v>
      </c>
      <c r="DG42" s="110" t="s">
        <v>556</v>
      </c>
      <c r="DH42" t="e">
        <f t="shared" si="91"/>
        <v>#N/A</v>
      </c>
      <c r="DI42" t="e">
        <f t="shared" si="42"/>
        <v>#N/A</v>
      </c>
      <c r="DJ42" t="e">
        <f t="shared" si="90"/>
        <v>#N/A</v>
      </c>
      <c r="DK42" t="e">
        <f t="shared" si="20"/>
        <v>#N/A</v>
      </c>
      <c r="DL42" t="e">
        <f t="shared" si="80"/>
        <v>#N/A</v>
      </c>
      <c r="DM42" t="str">
        <f t="shared" si="85"/>
        <v>R</v>
      </c>
      <c r="DN42" t="str">
        <f t="shared" si="81"/>
        <v xml:space="preserve"> Cstm  </v>
      </c>
      <c r="DO42" s="39" t="e">
        <f t="shared" si="82"/>
        <v>#N/A</v>
      </c>
      <c r="DP42" s="39" t="b">
        <f t="shared" si="86"/>
        <v>1</v>
      </c>
      <c r="DQ42" s="81" t="str">
        <f t="shared" si="71"/>
        <v/>
      </c>
      <c r="DV42" s="135" t="s">
        <v>15647</v>
      </c>
      <c r="DX42" t="s">
        <v>15677</v>
      </c>
      <c r="DY42" s="106">
        <v>30</v>
      </c>
      <c r="DZ42" s="122"/>
      <c r="EK42" s="62" t="s">
        <v>3</v>
      </c>
      <c r="EL42" s="3" t="e">
        <f>+EL32</f>
        <v>#N/A</v>
      </c>
      <c r="EM42" s="3"/>
      <c r="EN42" s="62" t="s">
        <v>14924</v>
      </c>
      <c r="EO42" s="3" t="e">
        <f>VLOOKUP(1,BJ46:BL50,3,FALSE)</f>
        <v>#N/A</v>
      </c>
      <c r="EQ42" t="s">
        <v>365</v>
      </c>
    </row>
    <row r="43" spans="1:147" ht="14.4" customHeight="1" x14ac:dyDescent="0.3">
      <c r="A43" s="464"/>
      <c r="B43" s="145"/>
      <c r="C43" s="307" t="s">
        <v>80</v>
      </c>
      <c r="D43" s="298">
        <f t="shared" si="83"/>
        <v>0</v>
      </c>
      <c r="E43" s="375"/>
      <c r="F43" s="67"/>
      <c r="G43" s="444" t="s">
        <v>15683</v>
      </c>
      <c r="H43" s="201"/>
      <c r="I43" s="103"/>
      <c r="J43" s="285" t="s">
        <v>16</v>
      </c>
      <c r="K43" s="268" t="s">
        <v>428</v>
      </c>
      <c r="L43" s="35"/>
      <c r="M43" s="35"/>
      <c r="O43" s="469" t="s">
        <v>171</v>
      </c>
      <c r="P43" s="68"/>
      <c r="Q43" s="366" t="s">
        <v>795</v>
      </c>
      <c r="R43" s="164"/>
      <c r="S43" s="468"/>
      <c r="T43" s="66"/>
      <c r="U43" s="425" t="s">
        <v>799</v>
      </c>
      <c r="V43" s="164"/>
      <c r="W43" s="166"/>
      <c r="AC43" s="103"/>
      <c r="AD43" s="103"/>
      <c r="AE43" s="103"/>
      <c r="AF43" s="103"/>
      <c r="AG43" s="103"/>
      <c r="AH43" s="3"/>
      <c r="AI43" s="3"/>
      <c r="AJ43" t="str">
        <f t="shared" si="72"/>
        <v/>
      </c>
      <c r="AL43" t="s">
        <v>14748</v>
      </c>
      <c r="AM43" s="139">
        <f t="shared" si="77"/>
        <v>0</v>
      </c>
      <c r="AN43" s="2" t="s">
        <v>184</v>
      </c>
      <c r="AO43" s="9">
        <f t="shared" si="87"/>
        <v>0</v>
      </c>
      <c r="AP43" s="16" t="b">
        <f t="shared" si="88"/>
        <v>0</v>
      </c>
      <c r="AQ43" s="16">
        <f t="shared" si="89"/>
        <v>0</v>
      </c>
      <c r="AR43" s="4" t="s">
        <v>337</v>
      </c>
      <c r="AS43" s="122">
        <v>1215</v>
      </c>
      <c r="AT43" s="122">
        <v>1415</v>
      </c>
      <c r="AU43" s="9">
        <f t="shared" si="25"/>
        <v>0</v>
      </c>
      <c r="AV43" s="17"/>
      <c r="AW43" s="99" t="str">
        <f t="shared" si="5"/>
        <v>MC White Glass Glitter</v>
      </c>
      <c r="AX43" s="32">
        <f>VLOOKUP(CONCATENATE("LLLB",LEFT(AW43,2)),[1]FINISH!$Q$6:$W$1476,7,FALSE)</f>
        <v>100</v>
      </c>
      <c r="AY43" s="32">
        <f>VLOOKUP(CONCATENATE("LLLF",LEFT(AW43,2)),[1]FINISH!$Q$6:$W$1476,7,FALSE)</f>
        <v>75</v>
      </c>
      <c r="AZ43" s="32">
        <f>VLOOKUP(CONCATENATE("LLLT",LEFT(AW43,2)),[1]FINISH!$Q$6:$W$1476,7,FALSE)</f>
        <v>50</v>
      </c>
      <c r="BA43" s="32">
        <f>VLOOKUP(CONCATENATE("LLLS",LEFT(AW43,2)),[1]FINISH!$Q$6:$W$1476,7,FALSE)</f>
        <v>50</v>
      </c>
      <c r="BC43" s="9">
        <f t="shared" si="26"/>
        <v>0</v>
      </c>
      <c r="BD43" s="147" t="str">
        <f t="shared" si="6"/>
        <v>MC White Glass Glitter</v>
      </c>
      <c r="BJ43" s="23" t="s">
        <v>175</v>
      </c>
      <c r="BK43" s="2">
        <f>SUM(BK41:BK42)</f>
        <v>0</v>
      </c>
      <c r="BL43" s="46">
        <f>SUM(BL41:BL42)</f>
        <v>0</v>
      </c>
      <c r="BM43" s="22" t="s">
        <v>197</v>
      </c>
      <c r="BT43" s="30">
        <f t="shared" si="7"/>
        <v>0</v>
      </c>
      <c r="BU43" s="30">
        <f t="shared" si="27"/>
        <v>0</v>
      </c>
      <c r="BV43" s="30">
        <f t="shared" si="28"/>
        <v>0</v>
      </c>
      <c r="BW43" s="30">
        <f t="shared" si="29"/>
        <v>0</v>
      </c>
      <c r="BX43" s="139">
        <f t="shared" si="73"/>
        <v>0</v>
      </c>
      <c r="BY43">
        <f t="shared" si="74"/>
        <v>0</v>
      </c>
      <c r="BZ43" s="39">
        <f t="shared" si="75"/>
        <v>0</v>
      </c>
      <c r="CA43" s="39">
        <f t="shared" si="65"/>
        <v>0</v>
      </c>
      <c r="CD43">
        <f t="shared" si="84"/>
        <v>0</v>
      </c>
      <c r="CE43">
        <f t="shared" si="76"/>
        <v>0</v>
      </c>
      <c r="CG43">
        <f t="shared" si="30"/>
        <v>0</v>
      </c>
      <c r="CI43" s="63"/>
      <c r="CJ43" s="74"/>
      <c r="CL43" s="92">
        <f>+BL4</f>
        <v>0</v>
      </c>
      <c r="CM43" s="93" t="s">
        <v>120</v>
      </c>
      <c r="CO43" s="39"/>
      <c r="CP43" s="26"/>
      <c r="CR43" s="235">
        <f>+AO59</f>
        <v>0</v>
      </c>
      <c r="CS43" s="230" t="s">
        <v>344</v>
      </c>
      <c r="CU43" s="235"/>
      <c r="CV43" s="230" t="s">
        <v>434</v>
      </c>
      <c r="CW43" s="81"/>
      <c r="CY43" s="3"/>
      <c r="DA43" s="235"/>
      <c r="DB43" s="234"/>
      <c r="DD43" s="81"/>
      <c r="DE43">
        <f t="shared" si="78"/>
        <v>0</v>
      </c>
      <c r="DF43" s="138" t="s">
        <v>337</v>
      </c>
      <c r="DG43" s="110" t="s">
        <v>557</v>
      </c>
      <c r="DH43" t="e">
        <f t="shared" si="91"/>
        <v>#N/A</v>
      </c>
      <c r="DI43" t="e">
        <f t="shared" si="42"/>
        <v>#N/A</v>
      </c>
      <c r="DJ43" t="e">
        <f t="shared" si="90"/>
        <v>#N/A</v>
      </c>
      <c r="DK43" t="e">
        <f t="shared" si="20"/>
        <v>#N/A</v>
      </c>
      <c r="DL43" t="e">
        <f t="shared" si="80"/>
        <v>#N/A</v>
      </c>
      <c r="DM43" t="str">
        <f t="shared" si="85"/>
        <v>R</v>
      </c>
      <c r="DN43" t="str">
        <f t="shared" si="81"/>
        <v xml:space="preserve"> Cstm  </v>
      </c>
      <c r="DO43" s="39" t="e">
        <f t="shared" si="82"/>
        <v>#N/A</v>
      </c>
      <c r="DP43" s="39" t="b">
        <f t="shared" si="86"/>
        <v>1</v>
      </c>
      <c r="DQ43" s="81" t="str">
        <f t="shared" si="71"/>
        <v/>
      </c>
      <c r="DV43" s="135" t="s">
        <v>15678</v>
      </c>
      <c r="DX43" t="s">
        <v>15675</v>
      </c>
      <c r="DY43" s="36">
        <v>50</v>
      </c>
      <c r="DZ43" s="122"/>
      <c r="EK43" s="62" t="s">
        <v>6</v>
      </c>
      <c r="EL43" s="3" t="e">
        <f>HLOOKUP(1,BG4:BM8,5,FALSE)</f>
        <v>#N/A</v>
      </c>
      <c r="EM43" s="3"/>
      <c r="EN43" s="62" t="s">
        <v>19</v>
      </c>
      <c r="EO43" s="3" t="e">
        <f>VLOOKUP(1,BP47:BR50,3,FALSE)</f>
        <v>#N/A</v>
      </c>
      <c r="EQ43" t="s">
        <v>365</v>
      </c>
    </row>
    <row r="44" spans="1:147" ht="14.4" customHeight="1" x14ac:dyDescent="0.3">
      <c r="A44" s="464"/>
      <c r="B44" s="145"/>
      <c r="C44" s="307" t="s">
        <v>81</v>
      </c>
      <c r="D44" s="298">
        <f t="shared" si="83"/>
        <v>0</v>
      </c>
      <c r="E44" s="375"/>
      <c r="F44" s="67"/>
      <c r="G44" s="409" t="s">
        <v>861</v>
      </c>
      <c r="H44" s="299"/>
      <c r="I44" s="103"/>
      <c r="J44" s="71"/>
      <c r="K44" s="276" t="s">
        <v>146</v>
      </c>
      <c r="L44" s="48"/>
      <c r="M44" s="48"/>
      <c r="O44" s="469"/>
      <c r="P44" s="68"/>
      <c r="Q44" s="366" t="s">
        <v>796</v>
      </c>
      <c r="R44" s="164"/>
      <c r="S44" s="468"/>
      <c r="T44" s="66"/>
      <c r="U44" s="425" t="s">
        <v>800</v>
      </c>
      <c r="V44" s="164"/>
      <c r="W44" s="166"/>
      <c r="AC44" s="103"/>
      <c r="AD44" s="103"/>
      <c r="AE44" s="103"/>
      <c r="AF44" s="103"/>
      <c r="AG44" s="103"/>
      <c r="AH44" s="3"/>
      <c r="AI44" s="3"/>
      <c r="AJ44" t="str">
        <f t="shared" si="72"/>
        <v/>
      </c>
      <c r="AL44" t="s">
        <v>14749</v>
      </c>
      <c r="AM44" s="139">
        <f t="shared" si="77"/>
        <v>0</v>
      </c>
      <c r="AN44" s="2" t="s">
        <v>184</v>
      </c>
      <c r="AO44" s="9">
        <f t="shared" si="87"/>
        <v>0</v>
      </c>
      <c r="AP44" s="16" t="b">
        <f t="shared" si="88"/>
        <v>0</v>
      </c>
      <c r="AQ44" s="16">
        <f t="shared" si="89"/>
        <v>0</v>
      </c>
      <c r="AR44" s="4" t="s">
        <v>338</v>
      </c>
      <c r="AS44" s="122">
        <v>1215</v>
      </c>
      <c r="AT44" s="122">
        <v>1415</v>
      </c>
      <c r="AU44" s="9">
        <f t="shared" si="25"/>
        <v>0</v>
      </c>
      <c r="AV44" s="17"/>
      <c r="AW44" s="99" t="str">
        <f t="shared" si="5"/>
        <v>0P  White Marine Pearl</v>
      </c>
      <c r="AX44" s="32">
        <f>VLOOKUP(CONCATENATE("LLLB",LEFT(AW44,2)),[1]FINISH!$Q$6:$W$1476,7,FALSE)</f>
        <v>0</v>
      </c>
      <c r="AY44" s="32">
        <f>VLOOKUP(CONCATENATE("LLLF",LEFT(AW44,2)),[1]FINISH!$Q$6:$W$1476,7,FALSE)</f>
        <v>0</v>
      </c>
      <c r="AZ44" s="32">
        <f>VLOOKUP(CONCATENATE("LLLT",LEFT(AW44,2)),[1]FINISH!$Q$6:$W$1476,7,FALSE)</f>
        <v>0</v>
      </c>
      <c r="BA44" s="32">
        <f>VLOOKUP(CONCATENATE("LLLS",LEFT(AW44,2)),[1]FINISH!$Q$6:$W$1476,7,FALSE)</f>
        <v>0</v>
      </c>
      <c r="BC44" s="9">
        <f t="shared" si="26"/>
        <v>0</v>
      </c>
      <c r="BD44" s="147" t="str">
        <f t="shared" si="6"/>
        <v>0P  White Marine Pearl</v>
      </c>
      <c r="BT44" s="30">
        <f t="shared" si="7"/>
        <v>0</v>
      </c>
      <c r="BU44" s="30">
        <f t="shared" si="27"/>
        <v>0</v>
      </c>
      <c r="BV44" s="30">
        <f t="shared" si="28"/>
        <v>0</v>
      </c>
      <c r="BW44" s="30">
        <f t="shared" si="29"/>
        <v>0</v>
      </c>
      <c r="BX44" s="139">
        <f t="shared" ref="BX44:BX56" si="92">+$BV$101</f>
        <v>0</v>
      </c>
      <c r="BY44">
        <f t="shared" si="74"/>
        <v>0</v>
      </c>
      <c r="BZ44" s="39">
        <f t="shared" si="75"/>
        <v>0</v>
      </c>
      <c r="CA44" s="39">
        <f t="shared" si="65"/>
        <v>0</v>
      </c>
      <c r="CD44">
        <f t="shared" si="84"/>
        <v>0</v>
      </c>
      <c r="CE44">
        <f t="shared" si="76"/>
        <v>0</v>
      </c>
      <c r="CG44">
        <f t="shared" si="30"/>
        <v>0</v>
      </c>
      <c r="CI44" s="63">
        <f>IF(CI42*CI35&gt;0,1,0)</f>
        <v>0</v>
      </c>
      <c r="CJ44" s="74" t="s">
        <v>401</v>
      </c>
      <c r="CL44" s="92">
        <f>SUM(BN11:BN12,BN16)</f>
        <v>0</v>
      </c>
      <c r="CM44" s="93" t="s">
        <v>393</v>
      </c>
      <c r="CO44" s="39"/>
      <c r="CP44" s="26"/>
      <c r="CR44" s="235">
        <f>+AO60</f>
        <v>0</v>
      </c>
      <c r="CS44" s="230" t="s">
        <v>345</v>
      </c>
      <c r="CU44" s="235"/>
      <c r="CV44" s="234"/>
      <c r="CW44" s="81"/>
      <c r="CY44" s="3"/>
      <c r="DA44" s="235">
        <f>+BN38</f>
        <v>0</v>
      </c>
      <c r="DB44" s="234" t="s">
        <v>530</v>
      </c>
      <c r="DD44" s="81"/>
      <c r="DE44">
        <f t="shared" si="78"/>
        <v>0</v>
      </c>
      <c r="DF44" s="138" t="s">
        <v>338</v>
      </c>
      <c r="DG44" s="110" t="s">
        <v>558</v>
      </c>
      <c r="DH44" t="e">
        <f t="shared" si="91"/>
        <v>#N/A</v>
      </c>
      <c r="DI44" t="e">
        <f t="shared" si="42"/>
        <v>#N/A</v>
      </c>
      <c r="DJ44" t="e">
        <f t="shared" si="90"/>
        <v>#N/A</v>
      </c>
      <c r="DK44" t="e">
        <f t="shared" si="20"/>
        <v>#N/A</v>
      </c>
      <c r="DL44" t="e">
        <f t="shared" si="80"/>
        <v>#N/A</v>
      </c>
      <c r="DM44" t="str">
        <f t="shared" si="85"/>
        <v>R</v>
      </c>
      <c r="DN44" t="str">
        <f t="shared" si="81"/>
        <v xml:space="preserve"> Cstm  </v>
      </c>
      <c r="DO44" s="39" t="e">
        <f t="shared" si="82"/>
        <v>#N/A</v>
      </c>
      <c r="DP44" s="39" t="b">
        <f t="shared" si="86"/>
        <v>1</v>
      </c>
      <c r="DQ44" s="81" t="str">
        <f t="shared" si="71"/>
        <v/>
      </c>
      <c r="DV44" s="135"/>
      <c r="DX44" t="s">
        <v>606</v>
      </c>
      <c r="DY44" s="106">
        <v>30</v>
      </c>
      <c r="DZ44" s="122"/>
      <c r="EK44" s="62" t="s">
        <v>122</v>
      </c>
      <c r="EL44" s="3" t="str">
        <f>IF(BF16=1,"Brass Plated","Chrome Plated")</f>
        <v>Chrome Plated</v>
      </c>
      <c r="EM44" s="3"/>
      <c r="EN44" s="62" t="s">
        <v>22</v>
      </c>
      <c r="EO44" s="3" t="e">
        <f>VLOOKUP(1,BK41:BM42,3,FALSE)</f>
        <v>#N/A</v>
      </c>
      <c r="EQ44" t="s">
        <v>365</v>
      </c>
    </row>
    <row r="45" spans="1:147" ht="14.4" customHeight="1" x14ac:dyDescent="0.3">
      <c r="A45" s="464"/>
      <c r="B45" s="145"/>
      <c r="C45" s="307" t="s">
        <v>82</v>
      </c>
      <c r="D45" s="298">
        <f t="shared" si="83"/>
        <v>0</v>
      </c>
      <c r="E45" s="375"/>
      <c r="F45" s="67"/>
      <c r="G45" s="444" t="s">
        <v>862</v>
      </c>
      <c r="H45" s="299"/>
      <c r="I45" s="103"/>
      <c r="J45" s="71"/>
      <c r="K45" s="277" t="s">
        <v>147</v>
      </c>
      <c r="L45" s="48"/>
      <c r="M45" s="48"/>
      <c r="O45" s="469"/>
      <c r="P45" s="68"/>
      <c r="Q45" s="366" t="s">
        <v>797</v>
      </c>
      <c r="R45" s="164"/>
      <c r="S45" s="364" t="s">
        <v>171</v>
      </c>
      <c r="T45" s="426" t="s">
        <v>793</v>
      </c>
      <c r="U45" s="425" t="s">
        <v>796</v>
      </c>
      <c r="V45" s="164"/>
      <c r="W45" s="166"/>
      <c r="AC45" s="103"/>
      <c r="AD45" s="103"/>
      <c r="AE45" s="103"/>
      <c r="AF45" s="103"/>
      <c r="AG45" s="103"/>
      <c r="AH45" s="35"/>
      <c r="AJ45" t="str">
        <f t="shared" si="72"/>
        <v/>
      </c>
      <c r="AL45" t="s">
        <v>14750</v>
      </c>
      <c r="AM45" s="139">
        <f t="shared" si="77"/>
        <v>0</v>
      </c>
      <c r="AN45" s="2" t="s">
        <v>184</v>
      </c>
      <c r="AO45" s="9">
        <f t="shared" si="87"/>
        <v>0</v>
      </c>
      <c r="AP45" s="16" t="b">
        <f t="shared" si="88"/>
        <v>0</v>
      </c>
      <c r="AQ45" s="16">
        <f t="shared" si="89"/>
        <v>0</v>
      </c>
      <c r="AR45" s="4" t="s">
        <v>339</v>
      </c>
      <c r="AS45" s="122">
        <v>1335</v>
      </c>
      <c r="AT45" s="122">
        <v>1535</v>
      </c>
      <c r="AU45" s="9">
        <f t="shared" si="25"/>
        <v>0</v>
      </c>
      <c r="AV45" s="17"/>
      <c r="AW45" s="99" t="str">
        <f t="shared" si="5"/>
        <v>T9  Yellow Glitter</v>
      </c>
      <c r="AX45" s="32">
        <f>VLOOKUP(CONCATENATE("LLLB",LEFT(AW45,2)),[1]FINISH!$Q$6:$W$1476,7,FALSE)</f>
        <v>0</v>
      </c>
      <c r="AY45" s="32">
        <f>VLOOKUP(CONCATENATE("LLLF",LEFT(AW45,2)),[1]FINISH!$Q$6:$W$1476,7,FALSE)</f>
        <v>0</v>
      </c>
      <c r="AZ45" s="32">
        <f>VLOOKUP(CONCATENATE("LLLT",LEFT(AW45,2)),[1]FINISH!$Q$6:$W$1476,7,FALSE)</f>
        <v>0</v>
      </c>
      <c r="BA45" s="32">
        <f>VLOOKUP(CONCATENATE("LLLS",LEFT(AW45,2)),[1]FINISH!$Q$6:$W$1476,7,FALSE)</f>
        <v>0</v>
      </c>
      <c r="BC45" s="9">
        <f t="shared" si="26"/>
        <v>0</v>
      </c>
      <c r="BD45" s="147" t="str">
        <f t="shared" si="6"/>
        <v>T9  Yellow Glitter</v>
      </c>
      <c r="BI45" s="3"/>
      <c r="BJ45" s="14" t="s">
        <v>160</v>
      </c>
      <c r="BM45" s="3"/>
      <c r="BP45" s="3"/>
      <c r="BQ45" s="3"/>
      <c r="BT45" s="30">
        <f t="shared" si="7"/>
        <v>0</v>
      </c>
      <c r="BU45" s="30">
        <f t="shared" si="27"/>
        <v>0</v>
      </c>
      <c r="BV45" s="30">
        <f t="shared" si="28"/>
        <v>0</v>
      </c>
      <c r="BW45" s="30">
        <f t="shared" si="29"/>
        <v>0</v>
      </c>
      <c r="BX45" s="139">
        <f t="shared" si="92"/>
        <v>0</v>
      </c>
      <c r="BY45">
        <f t="shared" si="74"/>
        <v>0</v>
      </c>
      <c r="BZ45" s="39">
        <f t="shared" si="75"/>
        <v>0</v>
      </c>
      <c r="CA45" s="39">
        <f t="shared" si="65"/>
        <v>0</v>
      </c>
      <c r="CD45">
        <f t="shared" si="84"/>
        <v>0</v>
      </c>
      <c r="CE45">
        <f t="shared" si="76"/>
        <v>0</v>
      </c>
      <c r="CG45">
        <f t="shared" si="30"/>
        <v>0</v>
      </c>
      <c r="CL45" s="90">
        <f>+BJ11+BJ12</f>
        <v>0</v>
      </c>
      <c r="CM45" s="93" t="s">
        <v>394</v>
      </c>
      <c r="CO45" s="39"/>
      <c r="CP45" s="26"/>
      <c r="CR45" s="235">
        <f>+AO61</f>
        <v>0</v>
      </c>
      <c r="CS45" s="230" t="s">
        <v>346</v>
      </c>
      <c r="CU45" s="235">
        <f>+AO57</f>
        <v>0</v>
      </c>
      <c r="CV45" s="230" t="s">
        <v>342</v>
      </c>
      <c r="CW45" s="81"/>
      <c r="DA45" s="235">
        <f>+BI6</f>
        <v>0</v>
      </c>
      <c r="DB45" s="234" t="s">
        <v>531</v>
      </c>
      <c r="DD45" s="81"/>
      <c r="DE45">
        <f t="shared" si="78"/>
        <v>0</v>
      </c>
      <c r="DF45" s="138" t="s">
        <v>339</v>
      </c>
      <c r="DG45" s="110" t="s">
        <v>539</v>
      </c>
      <c r="DH45" t="e">
        <f t="shared" si="91"/>
        <v>#N/A</v>
      </c>
      <c r="DI45" t="e">
        <f t="shared" si="42"/>
        <v>#N/A</v>
      </c>
      <c r="DJ45" t="e">
        <f t="shared" si="90"/>
        <v>#N/A</v>
      </c>
      <c r="DK45" t="e">
        <f t="shared" si="20"/>
        <v>#N/A</v>
      </c>
      <c r="DL45" t="e">
        <f t="shared" si="80"/>
        <v>#N/A</v>
      </c>
      <c r="DM45" t="str">
        <f t="shared" si="85"/>
        <v>R</v>
      </c>
      <c r="DN45" t="str">
        <f t="shared" si="81"/>
        <v xml:space="preserve"> Cstm  </v>
      </c>
      <c r="DO45" s="39" t="e">
        <f t="shared" si="82"/>
        <v>#N/A</v>
      </c>
      <c r="DP45" s="39" t="b">
        <f t="shared" si="86"/>
        <v>1</v>
      </c>
      <c r="DQ45" s="81" t="str">
        <f t="shared" si="71"/>
        <v/>
      </c>
      <c r="DV45" s="135"/>
      <c r="DY45" s="36"/>
      <c r="DZ45" s="122"/>
      <c r="EK45" s="62" t="s">
        <v>17</v>
      </c>
      <c r="EL45" s="3" t="e">
        <f>VLOOKUP(1,BO55:BQ56,3,FALSE)</f>
        <v>#N/A</v>
      </c>
      <c r="EM45" s="3"/>
      <c r="EN45" s="62" t="s">
        <v>23</v>
      </c>
      <c r="EO45" s="3" t="e">
        <f>VLOOKUP(1,BF62:BG63,2,FALSE)</f>
        <v>#N/A</v>
      </c>
      <c r="EQ45" t="s">
        <v>365</v>
      </c>
    </row>
    <row r="46" spans="1:147" ht="14.4" customHeight="1" thickBot="1" x14ac:dyDescent="0.35">
      <c r="A46" s="464"/>
      <c r="B46" s="145"/>
      <c r="C46" s="307" t="s">
        <v>83</v>
      </c>
      <c r="D46" s="298">
        <f t="shared" si="83"/>
        <v>0</v>
      </c>
      <c r="E46" s="375"/>
      <c r="F46" s="67"/>
      <c r="G46" s="327" t="s">
        <v>863</v>
      </c>
      <c r="H46" s="103"/>
      <c r="I46" s="103"/>
      <c r="J46" s="71"/>
      <c r="K46" s="277" t="s">
        <v>148</v>
      </c>
      <c r="L46" s="48"/>
      <c r="M46" s="48"/>
      <c r="O46" s="469" t="s">
        <v>42</v>
      </c>
      <c r="P46" s="71"/>
      <c r="Q46" s="371" t="s">
        <v>173</v>
      </c>
      <c r="R46" s="164"/>
      <c r="S46" s="166"/>
      <c r="T46" s="166"/>
      <c r="U46" s="166"/>
      <c r="V46" s="166"/>
      <c r="W46" s="166"/>
      <c r="AC46" s="103"/>
      <c r="AD46" s="103"/>
      <c r="AE46" s="103"/>
      <c r="AF46" s="103"/>
      <c r="AG46" s="103"/>
      <c r="AH46" s="200"/>
      <c r="AJ46" t="str">
        <f t="shared" si="72"/>
        <v/>
      </c>
      <c r="AL46" t="s">
        <v>14751</v>
      </c>
      <c r="AM46" s="139">
        <f t="shared" si="77"/>
        <v>0</v>
      </c>
      <c r="AN46" s="2" t="s">
        <v>184</v>
      </c>
      <c r="AO46" s="9">
        <f t="shared" si="87"/>
        <v>0</v>
      </c>
      <c r="AP46" s="16" t="b">
        <f t="shared" si="88"/>
        <v>0</v>
      </c>
      <c r="AQ46" s="16">
        <f t="shared" si="89"/>
        <v>0</v>
      </c>
      <c r="AR46" s="4" t="s">
        <v>340</v>
      </c>
      <c r="AS46" s="122">
        <v>1335</v>
      </c>
      <c r="AT46" s="122">
        <v>1535</v>
      </c>
      <c r="AU46" s="9">
        <f t="shared" si="25"/>
        <v>0</v>
      </c>
      <c r="AV46" s="17"/>
      <c r="AW46" s="147" t="str">
        <f t="shared" si="5"/>
        <v>AB  Aqua Burst</v>
      </c>
      <c r="AX46" s="412">
        <f>VLOOKUP(CONCATENATE("LXLB",LEFT(AW46,2)),[1]FINISH!$Q$6:$W$1476,7,FALSE)</f>
        <v>0</v>
      </c>
      <c r="AY46" s="412">
        <f>VLOOKUP(CONCATENATE("LXLF",LEFT(AW46,2)),[1]FINISH!$Q$6:$W$1476,7,FALSE)</f>
        <v>0</v>
      </c>
      <c r="AZ46" s="412">
        <f>VLOOKUP(CONCATENATE("LXLT",LEFT(AW46,2)),[1]FINISH!$Q$6:$W$1476,7,FALSE)</f>
        <v>0</v>
      </c>
      <c r="BA46" s="412">
        <f>VLOOKUP(CONCATENATE("LXLS",LEFT(AW46,2)),[1]FINISH!$Q$6:$W$1476,7,FALSE)</f>
        <v>0</v>
      </c>
      <c r="BI46" s="3"/>
      <c r="BJ46" s="15">
        <f>IF(J60="",0,1)</f>
        <v>0</v>
      </c>
      <c r="BK46" s="33">
        <f>+BJ46*0</f>
        <v>0</v>
      </c>
      <c r="BL46" s="3" t="s">
        <v>161</v>
      </c>
      <c r="BN46" s="3"/>
      <c r="BO46" s="3"/>
      <c r="BP46" s="14" t="s">
        <v>165</v>
      </c>
      <c r="BQ46" s="3"/>
      <c r="BT46" s="30">
        <f t="shared" si="7"/>
        <v>0</v>
      </c>
      <c r="BU46" s="30">
        <f t="shared" si="27"/>
        <v>0</v>
      </c>
      <c r="BV46" s="30">
        <f t="shared" si="28"/>
        <v>0</v>
      </c>
      <c r="BW46" s="30">
        <f t="shared" si="29"/>
        <v>0</v>
      </c>
      <c r="BX46" s="139">
        <f t="shared" si="92"/>
        <v>0</v>
      </c>
      <c r="BY46">
        <f t="shared" si="74"/>
        <v>0</v>
      </c>
      <c r="BZ46" s="39">
        <f t="shared" si="75"/>
        <v>0</v>
      </c>
      <c r="CA46" s="39">
        <f t="shared" si="65"/>
        <v>0</v>
      </c>
      <c r="CD46">
        <f t="shared" si="84"/>
        <v>0</v>
      </c>
      <c r="CE46">
        <f t="shared" si="76"/>
        <v>0</v>
      </c>
      <c r="CG46">
        <f t="shared" si="30"/>
        <v>0</v>
      </c>
      <c r="CI46" s="73">
        <f>IF(OR(CI17=1,CI29=1,CI44=1) = TRUE,1,0)</f>
        <v>0</v>
      </c>
      <c r="CJ46" s="75" t="s">
        <v>383</v>
      </c>
      <c r="CL46" s="90">
        <f>+BF11</f>
        <v>0</v>
      </c>
      <c r="CM46" s="93" t="s">
        <v>151</v>
      </c>
      <c r="CO46" s="39"/>
      <c r="CP46" s="26"/>
      <c r="CR46" s="235">
        <f>+AO64</f>
        <v>0</v>
      </c>
      <c r="CS46" s="230" t="s">
        <v>349</v>
      </c>
      <c r="CU46" s="235">
        <f>+AO58</f>
        <v>0</v>
      </c>
      <c r="CV46" s="230" t="s">
        <v>343</v>
      </c>
      <c r="CW46" s="81"/>
      <c r="DA46" s="83">
        <f>+DA44*DA45</f>
        <v>0</v>
      </c>
      <c r="DB46" s="97" t="s">
        <v>534</v>
      </c>
      <c r="DD46" s="81"/>
      <c r="DE46">
        <f t="shared" si="78"/>
        <v>0</v>
      </c>
      <c r="DF46" s="138" t="s">
        <v>340</v>
      </c>
      <c r="DG46" s="110" t="s">
        <v>559</v>
      </c>
      <c r="DH46" t="e">
        <f t="shared" si="91"/>
        <v>#N/A</v>
      </c>
      <c r="DI46" t="e">
        <f t="shared" si="42"/>
        <v>#N/A</v>
      </c>
      <c r="DJ46" t="e">
        <f t="shared" si="90"/>
        <v>#N/A</v>
      </c>
      <c r="DK46" t="e">
        <f t="shared" si="20"/>
        <v>#N/A</v>
      </c>
      <c r="DL46" t="e">
        <f t="shared" si="80"/>
        <v>#N/A</v>
      </c>
      <c r="DM46" t="str">
        <f t="shared" si="85"/>
        <v>R</v>
      </c>
      <c r="DN46" t="str">
        <f t="shared" si="81"/>
        <v xml:space="preserve"> Cstm  </v>
      </c>
      <c r="DO46" s="39" t="e">
        <f t="shared" ref="DO46:DO56" si="93">IF($CU$8=1,CONCATENATE(DI46,DJ46,DK46,DL46,DM46,DN46),CONCATENATE(DI46,DJ46,DK46,DL46,DN46))</f>
        <v>#N/A</v>
      </c>
      <c r="DP46" s="39" t="b">
        <f t="shared" si="86"/>
        <v>1</v>
      </c>
      <c r="DQ46" s="81" t="str">
        <f t="shared" si="71"/>
        <v/>
      </c>
      <c r="DV46" s="135"/>
      <c r="DX46" s="130" t="s">
        <v>160</v>
      </c>
      <c r="DY46" s="36"/>
      <c r="DZ46" s="122"/>
      <c r="EK46" s="3"/>
      <c r="EL46" s="3"/>
      <c r="EM46" s="3"/>
      <c r="EN46" s="62" t="s">
        <v>25</v>
      </c>
      <c r="EO46" s="3" t="e">
        <f>+EO15</f>
        <v>#N/A</v>
      </c>
      <c r="EQ46" t="s">
        <v>365</v>
      </c>
    </row>
    <row r="47" spans="1:147" ht="14.4" customHeight="1" x14ac:dyDescent="0.3">
      <c r="A47" s="464"/>
      <c r="B47" s="145"/>
      <c r="C47" s="307" t="s">
        <v>84</v>
      </c>
      <c r="D47" s="298">
        <f t="shared" si="83"/>
        <v>0</v>
      </c>
      <c r="E47" s="375"/>
      <c r="F47" s="67"/>
      <c r="G47" s="327" t="s">
        <v>889</v>
      </c>
      <c r="H47" s="103"/>
      <c r="I47" s="103"/>
      <c r="J47" s="71"/>
      <c r="K47" s="277" t="s">
        <v>149</v>
      </c>
      <c r="L47" s="48"/>
      <c r="M47" s="48"/>
      <c r="O47" s="469"/>
      <c r="P47" s="71"/>
      <c r="Q47" s="366" t="s">
        <v>172</v>
      </c>
      <c r="R47" s="164"/>
      <c r="S47" s="166"/>
      <c r="AC47" s="103"/>
      <c r="AD47" s="103"/>
      <c r="AE47" s="103"/>
      <c r="AF47" s="103"/>
      <c r="AG47" s="103"/>
      <c r="AH47" s="35"/>
      <c r="AJ47" t="str">
        <f t="shared" si="72"/>
        <v/>
      </c>
      <c r="AL47" t="s">
        <v>14752</v>
      </c>
      <c r="AM47" s="139">
        <f t="shared" si="77"/>
        <v>0</v>
      </c>
      <c r="AN47" s="2" t="s">
        <v>184</v>
      </c>
      <c r="AO47" s="9">
        <f t="shared" si="87"/>
        <v>0</v>
      </c>
      <c r="AP47" s="16" t="b">
        <f t="shared" si="88"/>
        <v>0</v>
      </c>
      <c r="AQ47" s="16">
        <f t="shared" si="89"/>
        <v>0</v>
      </c>
      <c r="AR47" s="4" t="s">
        <v>316</v>
      </c>
      <c r="AS47" s="122">
        <v>1335</v>
      </c>
      <c r="AT47" s="122">
        <v>1535</v>
      </c>
      <c r="AU47" s="9">
        <f t="shared" si="25"/>
        <v>0</v>
      </c>
      <c r="AV47" s="17"/>
      <c r="AW47" s="147" t="str">
        <f t="shared" si="5"/>
        <v>BN  Burnt Natural</v>
      </c>
      <c r="AX47" s="412">
        <f>VLOOKUP(CONCATENATE("LXLB",LEFT(AW47,2)),[1]FINISH!$Q$6:$W$1476,7,FALSE)</f>
        <v>0</v>
      </c>
      <c r="AY47" s="412">
        <f>VLOOKUP(CONCATENATE("LXLF",LEFT(AW47,2)),[1]FINISH!$Q$6:$W$1476,7,FALSE)</f>
        <v>0</v>
      </c>
      <c r="AZ47" s="412">
        <f>VLOOKUP(CONCATENATE("LXLT",LEFT(AW47,2)),[1]FINISH!$Q$6:$W$1476,7,FALSE)</f>
        <v>0</v>
      </c>
      <c r="BA47" s="412">
        <f>VLOOKUP(CONCATENATE("LXLS",LEFT(AW47,2)),[1]FINISH!$Q$6:$W$1476,7,FALSE)</f>
        <v>0</v>
      </c>
      <c r="BI47" s="3"/>
      <c r="BJ47" s="15">
        <f>IF(J61="",0,1)</f>
        <v>0</v>
      </c>
      <c r="BK47" s="33">
        <f>+BJ47*DY47</f>
        <v>0</v>
      </c>
      <c r="BL47" s="3" t="s">
        <v>162</v>
      </c>
      <c r="BN47" s="3"/>
      <c r="BO47" s="3"/>
      <c r="BP47" s="15">
        <f>IF(N60="",0,1)</f>
        <v>0</v>
      </c>
      <c r="BQ47" s="36">
        <f>+BP47*0</f>
        <v>0</v>
      </c>
      <c r="BR47" s="3" t="s">
        <v>166</v>
      </c>
      <c r="BT47" s="30">
        <f t="shared" si="7"/>
        <v>0</v>
      </c>
      <c r="BU47" s="30">
        <f t="shared" si="27"/>
        <v>0</v>
      </c>
      <c r="BV47" s="30">
        <f t="shared" si="28"/>
        <v>0</v>
      </c>
      <c r="BW47" s="30">
        <f t="shared" si="29"/>
        <v>0</v>
      </c>
      <c r="BX47" s="139">
        <f t="shared" si="92"/>
        <v>0</v>
      </c>
      <c r="BY47">
        <f t="shared" si="74"/>
        <v>0</v>
      </c>
      <c r="BZ47" s="39">
        <f t="shared" si="75"/>
        <v>0</v>
      </c>
      <c r="CA47" s="39">
        <f t="shared" si="65"/>
        <v>0</v>
      </c>
      <c r="CD47">
        <f t="shared" si="84"/>
        <v>0</v>
      </c>
      <c r="CE47">
        <f t="shared" si="76"/>
        <v>0</v>
      </c>
      <c r="CG47">
        <f t="shared" si="30"/>
        <v>0</v>
      </c>
      <c r="CL47" s="90"/>
      <c r="CM47" s="93" t="s">
        <v>787</v>
      </c>
      <c r="CO47" s="39"/>
      <c r="CP47" s="26"/>
      <c r="CR47" s="235">
        <f>SUM(CR41:CR46)</f>
        <v>0</v>
      </c>
      <c r="CS47" s="230" t="s">
        <v>411</v>
      </c>
      <c r="CU47" s="235">
        <f>+AO59</f>
        <v>0</v>
      </c>
      <c r="CV47" s="230" t="s">
        <v>344</v>
      </c>
      <c r="CW47" s="81"/>
      <c r="DA47" s="235"/>
      <c r="DB47" s="234"/>
      <c r="DD47" s="81"/>
      <c r="DE47">
        <f t="shared" si="78"/>
        <v>0</v>
      </c>
      <c r="DF47" s="138" t="s">
        <v>316</v>
      </c>
      <c r="DG47" s="110" t="s">
        <v>542</v>
      </c>
      <c r="DH47" t="e">
        <f t="shared" si="91"/>
        <v>#N/A</v>
      </c>
      <c r="DI47" t="e">
        <f t="shared" si="42"/>
        <v>#N/A</v>
      </c>
      <c r="DJ47" t="e">
        <f t="shared" si="90"/>
        <v>#N/A</v>
      </c>
      <c r="DK47" t="e">
        <f t="shared" si="20"/>
        <v>#N/A</v>
      </c>
      <c r="DL47" t="e">
        <f t="shared" si="80"/>
        <v>#N/A</v>
      </c>
      <c r="DM47" t="str">
        <f t="shared" si="85"/>
        <v>R</v>
      </c>
      <c r="DN47" t="str">
        <f t="shared" si="81"/>
        <v xml:space="preserve"> Cstm  </v>
      </c>
      <c r="DO47" s="39" t="e">
        <f t="shared" si="93"/>
        <v>#N/A</v>
      </c>
      <c r="DP47" s="39" t="b">
        <f t="shared" si="86"/>
        <v>1</v>
      </c>
      <c r="DQ47" s="81" t="str">
        <f t="shared" si="71"/>
        <v/>
      </c>
      <c r="DV47" s="135"/>
      <c r="DX47" t="s">
        <v>162</v>
      </c>
      <c r="DY47" s="106">
        <v>45</v>
      </c>
      <c r="DZ47" s="122"/>
      <c r="EQ47" t="s">
        <v>365</v>
      </c>
    </row>
    <row r="48" spans="1:147" ht="14.4" customHeight="1" x14ac:dyDescent="0.3">
      <c r="A48" s="464"/>
      <c r="B48" s="145"/>
      <c r="C48" s="307" t="s">
        <v>85</v>
      </c>
      <c r="D48" s="298">
        <f t="shared" si="83"/>
        <v>0</v>
      </c>
      <c r="E48" s="375"/>
      <c r="F48" s="67"/>
      <c r="G48" s="327" t="s">
        <v>864</v>
      </c>
      <c r="H48" s="103"/>
      <c r="I48" s="103"/>
      <c r="J48" s="71"/>
      <c r="K48" s="277" t="s">
        <v>150</v>
      </c>
      <c r="L48" s="48"/>
      <c r="M48" s="48"/>
      <c r="Q48" s="166"/>
      <c r="R48" s="166"/>
      <c r="S48" s="166"/>
      <c r="W48" s="166"/>
      <c r="X48" s="166"/>
      <c r="Y48" s="166"/>
      <c r="Z48" s="166"/>
      <c r="AA48" s="166"/>
      <c r="AB48" s="166"/>
      <c r="AC48" s="103"/>
      <c r="AD48" s="35"/>
      <c r="AE48" s="35"/>
      <c r="AF48" s="35"/>
      <c r="AG48" s="35"/>
      <c r="AH48" s="35"/>
      <c r="AJ48" t="str">
        <f t="shared" si="72"/>
        <v/>
      </c>
      <c r="AL48" t="s">
        <v>14753</v>
      </c>
      <c r="AM48" s="139">
        <f t="shared" si="77"/>
        <v>0</v>
      </c>
      <c r="AN48" s="2" t="s">
        <v>184</v>
      </c>
      <c r="AO48" s="9">
        <f t="shared" si="87"/>
        <v>0</v>
      </c>
      <c r="AP48" s="16" t="b">
        <f t="shared" si="88"/>
        <v>0</v>
      </c>
      <c r="AQ48" s="16">
        <f t="shared" si="89"/>
        <v>0</v>
      </c>
      <c r="AR48" s="4" t="s">
        <v>317</v>
      </c>
      <c r="AS48" s="122">
        <v>1335</v>
      </c>
      <c r="AT48" s="122">
        <v>1535</v>
      </c>
      <c r="AU48" s="9">
        <f t="shared" si="25"/>
        <v>0</v>
      </c>
      <c r="AV48" s="17"/>
      <c r="AW48" s="147" t="str">
        <f t="shared" si="5"/>
        <v>0Y  Charcoal Shadow</v>
      </c>
      <c r="AX48" s="412">
        <f>VLOOKUP(CONCATENATE("LXLB",LEFT(AW48,2)),[1]FINISH!$Q$6:$W$1476,7,FALSE)</f>
        <v>0</v>
      </c>
      <c r="AY48" s="412">
        <f>VLOOKUP(CONCATENATE("LXLF",LEFT(AW48,2)),[1]FINISH!$Q$6:$W$1476,7,FALSE)</f>
        <v>0</v>
      </c>
      <c r="AZ48" s="412">
        <f>VLOOKUP(CONCATENATE("LXLT",LEFT(AW48,2)),[1]FINISH!$Q$6:$W$1476,7,FALSE)</f>
        <v>0</v>
      </c>
      <c r="BA48" s="412">
        <f>VLOOKUP(CONCATENATE("LXLS",LEFT(AW48,2)),[1]FINISH!$Q$6:$W$1476,7,FALSE)</f>
        <v>0</v>
      </c>
      <c r="BC48" s="25">
        <f>SUM(BC3:BC43)</f>
        <v>0</v>
      </c>
      <c r="BD48" s="7" t="s">
        <v>175</v>
      </c>
      <c r="BI48" s="3"/>
      <c r="BJ48" s="15"/>
      <c r="BK48" s="33">
        <f>+BJ48*0</f>
        <v>0</v>
      </c>
      <c r="BL48" s="3" t="s">
        <v>163</v>
      </c>
      <c r="BN48" s="3"/>
      <c r="BO48" s="3"/>
      <c r="BP48" s="15">
        <f>IF(N61="",0,1)</f>
        <v>0</v>
      </c>
      <c r="BQ48" s="36">
        <f>BP48*DY51</f>
        <v>0</v>
      </c>
      <c r="BR48" s="3" t="s">
        <v>167</v>
      </c>
      <c r="BT48" s="30">
        <f t="shared" si="7"/>
        <v>0</v>
      </c>
      <c r="BU48" s="30">
        <f t="shared" si="27"/>
        <v>0</v>
      </c>
      <c r="BV48" s="30">
        <f t="shared" si="28"/>
        <v>0</v>
      </c>
      <c r="BW48" s="30">
        <f t="shared" si="29"/>
        <v>0</v>
      </c>
      <c r="BX48" s="139">
        <f t="shared" si="92"/>
        <v>0</v>
      </c>
      <c r="BY48">
        <f t="shared" si="74"/>
        <v>0</v>
      </c>
      <c r="BZ48" s="39">
        <f t="shared" si="75"/>
        <v>0</v>
      </c>
      <c r="CA48" s="39">
        <f t="shared" si="65"/>
        <v>0</v>
      </c>
      <c r="CD48">
        <f t="shared" si="84"/>
        <v>0</v>
      </c>
      <c r="CE48">
        <f t="shared" si="76"/>
        <v>0</v>
      </c>
      <c r="CG48">
        <f t="shared" si="30"/>
        <v>0</v>
      </c>
      <c r="CL48" s="90">
        <f>SUM(BN26:BN29)</f>
        <v>0</v>
      </c>
      <c r="CM48" s="93" t="s">
        <v>16</v>
      </c>
      <c r="CO48" s="39"/>
      <c r="CP48" s="247"/>
      <c r="CR48" s="83">
        <f>+CR47*CR39</f>
        <v>0</v>
      </c>
      <c r="CS48" s="97" t="s">
        <v>406</v>
      </c>
      <c r="CU48" s="235">
        <f>+AO60</f>
        <v>0</v>
      </c>
      <c r="CV48" s="230" t="s">
        <v>345</v>
      </c>
      <c r="CW48" s="81"/>
      <c r="DA48" s="235"/>
      <c r="DB48" s="234"/>
      <c r="DD48" s="81"/>
      <c r="DE48">
        <f t="shared" si="78"/>
        <v>0</v>
      </c>
      <c r="DF48" s="138" t="s">
        <v>317</v>
      </c>
      <c r="DG48" s="110" t="s">
        <v>543</v>
      </c>
      <c r="DH48" t="e">
        <f t="shared" si="91"/>
        <v>#N/A</v>
      </c>
      <c r="DI48" t="e">
        <f t="shared" si="42"/>
        <v>#N/A</v>
      </c>
      <c r="DJ48" t="e">
        <f t="shared" si="90"/>
        <v>#N/A</v>
      </c>
      <c r="DK48" t="e">
        <f t="shared" si="20"/>
        <v>#N/A</v>
      </c>
      <c r="DL48" t="e">
        <f t="shared" si="80"/>
        <v>#N/A</v>
      </c>
      <c r="DM48" t="str">
        <f t="shared" si="85"/>
        <v>R</v>
      </c>
      <c r="DN48" t="str">
        <f t="shared" si="81"/>
        <v xml:space="preserve"> Cstm  </v>
      </c>
      <c r="DO48" s="39" t="e">
        <f t="shared" si="93"/>
        <v>#N/A</v>
      </c>
      <c r="DP48" s="39" t="b">
        <f t="shared" si="86"/>
        <v>1</v>
      </c>
      <c r="DQ48" s="81" t="str">
        <f t="shared" si="71"/>
        <v/>
      </c>
      <c r="DV48" s="135"/>
      <c r="DX48" t="s">
        <v>2103</v>
      </c>
      <c r="DY48" s="106">
        <v>0</v>
      </c>
      <c r="DZ48" s="122"/>
      <c r="EQ48" t="s">
        <v>365</v>
      </c>
    </row>
    <row r="49" spans="1:147" ht="14.4" customHeight="1" x14ac:dyDescent="0.3">
      <c r="A49" s="464"/>
      <c r="B49" s="145"/>
      <c r="C49" s="307" t="s">
        <v>86</v>
      </c>
      <c r="D49" s="298">
        <f t="shared" si="83"/>
        <v>0</v>
      </c>
      <c r="E49" s="375"/>
      <c r="F49" s="67"/>
      <c r="G49" s="218" t="s">
        <v>865</v>
      </c>
      <c r="H49" s="103"/>
      <c r="I49" s="103"/>
      <c r="J49" s="309"/>
      <c r="K49" s="312" t="s">
        <v>298</v>
      </c>
      <c r="L49" s="103"/>
      <c r="M49" s="103"/>
      <c r="N49" s="164"/>
      <c r="O49" s="166"/>
      <c r="P49" s="166"/>
      <c r="Q49" s="166"/>
      <c r="R49" s="166"/>
      <c r="S49" s="166"/>
      <c r="W49" s="166"/>
      <c r="X49" s="166"/>
      <c r="Y49" s="166"/>
      <c r="Z49" s="166"/>
      <c r="AA49" s="166"/>
      <c r="AB49" s="166"/>
      <c r="AC49" s="103"/>
      <c r="AD49" s="35"/>
      <c r="AE49" s="35"/>
      <c r="AF49" s="35"/>
      <c r="AG49" s="35"/>
      <c r="AJ49" t="str">
        <f t="shared" si="72"/>
        <v/>
      </c>
      <c r="AL49" t="s">
        <v>14754</v>
      </c>
      <c r="AM49" s="139">
        <f t="shared" si="77"/>
        <v>0</v>
      </c>
      <c r="AN49" s="2" t="s">
        <v>184</v>
      </c>
      <c r="AO49" s="9">
        <f t="shared" si="87"/>
        <v>0</v>
      </c>
      <c r="AP49" s="16" t="b">
        <f t="shared" si="88"/>
        <v>0</v>
      </c>
      <c r="AQ49" s="16">
        <f t="shared" si="89"/>
        <v>0</v>
      </c>
      <c r="AR49" s="4" t="s">
        <v>318</v>
      </c>
      <c r="AS49" s="122">
        <v>1335</v>
      </c>
      <c r="AT49" s="122">
        <v>1535</v>
      </c>
      <c r="AU49" s="9">
        <f t="shared" si="25"/>
        <v>0</v>
      </c>
      <c r="AV49" s="17"/>
      <c r="AW49" s="147" t="str">
        <f t="shared" si="5"/>
        <v>0L  Cherry Stain</v>
      </c>
      <c r="AX49" s="412">
        <f>VLOOKUP(CONCATENATE("LXLB",LEFT(AW49,2)),[1]FINISH!$Q$6:$W$1476,7,FALSE)</f>
        <v>0</v>
      </c>
      <c r="AY49" s="412">
        <f>VLOOKUP(CONCATENATE("LXLF",LEFT(AW49,2)),[1]FINISH!$Q$6:$W$1476,7,FALSE)</f>
        <v>0</v>
      </c>
      <c r="AZ49" s="412">
        <f>VLOOKUP(CONCATENATE("LXLT",LEFT(AW49,2)),[1]FINISH!$Q$6:$W$1476,7,FALSE)</f>
        <v>0</v>
      </c>
      <c r="BA49" s="412">
        <f>VLOOKUP(CONCATENATE("LXLS",LEFT(AW49,2)),[1]FINISH!$Q$6:$W$1476,7,FALSE)</f>
        <v>0</v>
      </c>
      <c r="BF49" s="3"/>
      <c r="BG49" s="3"/>
      <c r="BH49" s="3"/>
      <c r="BI49" s="3"/>
      <c r="BJ49" s="15">
        <f>IF(J63="",0,1)</f>
        <v>0</v>
      </c>
      <c r="BK49" s="33">
        <f>+BJ49*DY48</f>
        <v>0</v>
      </c>
      <c r="BL49" s="3" t="s">
        <v>2103</v>
      </c>
      <c r="BN49" s="3"/>
      <c r="BO49" s="3"/>
      <c r="BP49" s="15">
        <f>IF(N62="",0,1)</f>
        <v>0</v>
      </c>
      <c r="BQ49" s="36">
        <f>+BP49*0</f>
        <v>0</v>
      </c>
      <c r="BR49" s="3" t="s">
        <v>2090</v>
      </c>
      <c r="BT49" s="30">
        <f t="shared" si="7"/>
        <v>0</v>
      </c>
      <c r="BU49" s="30">
        <f t="shared" si="27"/>
        <v>0</v>
      </c>
      <c r="BV49" s="30">
        <f t="shared" si="28"/>
        <v>0</v>
      </c>
      <c r="BW49" s="30">
        <f t="shared" si="29"/>
        <v>0</v>
      </c>
      <c r="BX49" s="139">
        <f t="shared" si="92"/>
        <v>0</v>
      </c>
      <c r="BY49">
        <f t="shared" si="74"/>
        <v>0</v>
      </c>
      <c r="BZ49" s="39">
        <f t="shared" si="75"/>
        <v>0</v>
      </c>
      <c r="CA49" s="39">
        <f t="shared" si="65"/>
        <v>0</v>
      </c>
      <c r="CD49">
        <f t="shared" si="84"/>
        <v>0</v>
      </c>
      <c r="CE49">
        <f t="shared" si="76"/>
        <v>0</v>
      </c>
      <c r="CG49">
        <f t="shared" si="30"/>
        <v>0</v>
      </c>
      <c r="CI49" s="63" t="s">
        <v>384</v>
      </c>
      <c r="CJ49" s="63"/>
      <c r="CL49" s="90">
        <f>+BF39</f>
        <v>0</v>
      </c>
      <c r="CM49" s="93" t="s">
        <v>398</v>
      </c>
      <c r="CO49" s="39"/>
      <c r="CP49" s="26"/>
      <c r="CR49" s="235"/>
      <c r="CS49" s="230"/>
      <c r="CU49" s="235">
        <f>+AO61</f>
        <v>0</v>
      </c>
      <c r="CV49" s="230" t="s">
        <v>346</v>
      </c>
      <c r="CW49" s="81"/>
      <c r="DA49" s="235">
        <f>+BF27</f>
        <v>0</v>
      </c>
      <c r="DB49" s="234" t="s">
        <v>700</v>
      </c>
      <c r="DD49" s="81"/>
      <c r="DE49">
        <f t="shared" si="78"/>
        <v>0</v>
      </c>
      <c r="DF49" s="138" t="s">
        <v>318</v>
      </c>
      <c r="DG49" s="110" t="s">
        <v>536</v>
      </c>
      <c r="DH49" t="e">
        <f t="shared" si="91"/>
        <v>#N/A</v>
      </c>
      <c r="DI49" t="e">
        <f t="shared" si="42"/>
        <v>#N/A</v>
      </c>
      <c r="DJ49" t="e">
        <f t="shared" si="90"/>
        <v>#N/A</v>
      </c>
      <c r="DK49" t="e">
        <f t="shared" si="20"/>
        <v>#N/A</v>
      </c>
      <c r="DL49" t="e">
        <f t="shared" si="80"/>
        <v>#N/A</v>
      </c>
      <c r="DM49" t="str">
        <f t="shared" si="85"/>
        <v>R</v>
      </c>
      <c r="DN49" t="str">
        <f t="shared" si="81"/>
        <v xml:space="preserve"> Cstm  </v>
      </c>
      <c r="DO49" s="39" t="e">
        <f t="shared" si="93"/>
        <v>#N/A</v>
      </c>
      <c r="DP49" s="39" t="b">
        <f t="shared" si="86"/>
        <v>1</v>
      </c>
      <c r="DQ49" s="81" t="str">
        <f t="shared" si="71"/>
        <v/>
      </c>
      <c r="DV49" s="135"/>
      <c r="DY49" s="36"/>
      <c r="DZ49" s="122"/>
      <c r="EK49" s="119" t="s">
        <v>573</v>
      </c>
      <c r="EL49" s="29">
        <f>+K1</f>
        <v>0</v>
      </c>
      <c r="EQ49" t="s">
        <v>365</v>
      </c>
    </row>
    <row r="50" spans="1:147" ht="14.4" customHeight="1" x14ac:dyDescent="0.3">
      <c r="A50" s="464"/>
      <c r="B50" s="145"/>
      <c r="C50" s="307" t="s">
        <v>87</v>
      </c>
      <c r="D50" s="298">
        <f t="shared" si="83"/>
        <v>0</v>
      </c>
      <c r="E50" s="375"/>
      <c r="F50" s="67"/>
      <c r="G50" s="327" t="s">
        <v>890</v>
      </c>
      <c r="H50" s="103"/>
      <c r="I50" s="164"/>
      <c r="J50" s="309"/>
      <c r="K50" s="312" t="s">
        <v>897</v>
      </c>
      <c r="L50" s="164"/>
      <c r="M50" s="35"/>
      <c r="N50" s="164"/>
      <c r="O50" s="166"/>
      <c r="P50" s="166"/>
      <c r="Q50" s="166"/>
      <c r="R50" s="166"/>
      <c r="S50" s="166"/>
      <c r="T50" s="166"/>
      <c r="U50" s="166"/>
      <c r="V50" s="166"/>
      <c r="W50" s="166"/>
      <c r="X50" s="166"/>
      <c r="Y50" s="166"/>
      <c r="Z50" s="166"/>
      <c r="AA50" s="166"/>
      <c r="AB50" s="166"/>
      <c r="AC50" s="35"/>
      <c r="AD50" s="35"/>
      <c r="AE50" s="35"/>
      <c r="AF50" s="35"/>
      <c r="AG50" s="35"/>
      <c r="AJ50" t="str">
        <f t="shared" si="72"/>
        <v/>
      </c>
      <c r="AL50" t="s">
        <v>14755</v>
      </c>
      <c r="AM50" s="139">
        <f t="shared" si="77"/>
        <v>0</v>
      </c>
      <c r="AN50" s="2" t="s">
        <v>184</v>
      </c>
      <c r="AO50" s="9">
        <f t="shared" si="87"/>
        <v>0</v>
      </c>
      <c r="AP50" s="16" t="b">
        <f t="shared" si="88"/>
        <v>0</v>
      </c>
      <c r="AQ50" s="16">
        <f t="shared" si="89"/>
        <v>0</v>
      </c>
      <c r="AR50" s="4" t="s">
        <v>341</v>
      </c>
      <c r="AS50" s="122">
        <v>1395</v>
      </c>
      <c r="AT50" s="122">
        <v>1595</v>
      </c>
      <c r="AU50" s="9">
        <f t="shared" si="25"/>
        <v>0</v>
      </c>
      <c r="AV50" s="17"/>
      <c r="AW50" s="147" t="str">
        <f t="shared" si="5"/>
        <v>RN  Golden Slumbers</v>
      </c>
      <c r="AX50" s="412">
        <f>VLOOKUP(CONCATENATE("LXLB",LEFT(AW50,2)),[1]FINISH!$Q$6:$W$1476,7,FALSE)</f>
        <v>0</v>
      </c>
      <c r="AY50" s="412">
        <f>VLOOKUP(CONCATENATE("LXLF",LEFT(AW50,2)),[1]FINISH!$Q$6:$W$1476,7,FALSE)</f>
        <v>0</v>
      </c>
      <c r="AZ50" s="412">
        <f>VLOOKUP(CONCATENATE("LXLT",LEFT(AW50,2)),[1]FINISH!$Q$6:$W$1476,7,FALSE)</f>
        <v>0</v>
      </c>
      <c r="BA50" s="412">
        <f>VLOOKUP(CONCATENATE("LXLS",LEFT(AW50,2)),[1]FINISH!$Q$6:$W$1476,7,FALSE)</f>
        <v>0</v>
      </c>
      <c r="BF50" s="3"/>
      <c r="BG50" s="3"/>
      <c r="BH50" s="3"/>
      <c r="BI50" s="3"/>
      <c r="BJ50" s="15"/>
      <c r="BK50" s="33">
        <f>+BJ50*DY49</f>
        <v>0</v>
      </c>
      <c r="BL50" s="3"/>
      <c r="BN50" s="3"/>
      <c r="BO50" s="3"/>
      <c r="BP50" s="15"/>
      <c r="BQ50" s="36">
        <f>+BP50*0</f>
        <v>0</v>
      </c>
      <c r="BR50" s="3"/>
      <c r="BT50" s="30">
        <f t="shared" si="7"/>
        <v>0</v>
      </c>
      <c r="BU50" s="30">
        <f t="shared" si="27"/>
        <v>0</v>
      </c>
      <c r="BV50" s="30">
        <f t="shared" si="28"/>
        <v>0</v>
      </c>
      <c r="BW50" s="30">
        <f t="shared" si="29"/>
        <v>0</v>
      </c>
      <c r="BX50" s="139">
        <f t="shared" si="92"/>
        <v>0</v>
      </c>
      <c r="BY50">
        <f t="shared" si="74"/>
        <v>0</v>
      </c>
      <c r="BZ50" s="39">
        <f t="shared" si="75"/>
        <v>0</v>
      </c>
      <c r="CA50" s="39">
        <f t="shared" si="65"/>
        <v>0</v>
      </c>
      <c r="CD50">
        <f t="shared" si="84"/>
        <v>0</v>
      </c>
      <c r="CE50">
        <f t="shared" si="76"/>
        <v>0</v>
      </c>
      <c r="CG50">
        <f t="shared" si="30"/>
        <v>0</v>
      </c>
      <c r="CL50" s="90">
        <f>SUM(BB60:BB61)</f>
        <v>0</v>
      </c>
      <c r="CM50" s="93" t="s">
        <v>10</v>
      </c>
      <c r="CO50" s="39"/>
      <c r="CP50" s="26"/>
      <c r="CR50" s="235"/>
      <c r="CS50" s="234"/>
      <c r="CU50" s="235">
        <f>+AO63</f>
        <v>0</v>
      </c>
      <c r="CV50" s="230" t="s">
        <v>348</v>
      </c>
      <c r="CW50" s="81"/>
      <c r="DA50" s="235">
        <f>+BI5</f>
        <v>0</v>
      </c>
      <c r="DB50" s="234" t="s">
        <v>701</v>
      </c>
      <c r="DD50" s="81"/>
      <c r="DE50">
        <f t="shared" si="78"/>
        <v>0</v>
      </c>
      <c r="DF50" s="138" t="s">
        <v>341</v>
      </c>
      <c r="DG50" s="110" t="s">
        <v>560</v>
      </c>
      <c r="DH50" t="e">
        <f t="shared" si="91"/>
        <v>#N/A</v>
      </c>
      <c r="DI50" t="e">
        <f t="shared" si="42"/>
        <v>#N/A</v>
      </c>
      <c r="DJ50" t="e">
        <f t="shared" si="90"/>
        <v>#N/A</v>
      </c>
      <c r="DK50" t="e">
        <f t="shared" si="20"/>
        <v>#N/A</v>
      </c>
      <c r="DL50" t="e">
        <f t="shared" si="80"/>
        <v>#N/A</v>
      </c>
      <c r="DM50" t="str">
        <f t="shared" si="85"/>
        <v>R</v>
      </c>
      <c r="DN50" t="str">
        <f t="shared" si="81"/>
        <v xml:space="preserve"> Cstm  </v>
      </c>
      <c r="DO50" s="39" t="e">
        <f t="shared" si="93"/>
        <v>#N/A</v>
      </c>
      <c r="DP50" s="39" t="b">
        <f t="shared" si="86"/>
        <v>1</v>
      </c>
      <c r="DQ50" s="81" t="str">
        <f t="shared" si="71"/>
        <v/>
      </c>
      <c r="DV50" s="135"/>
      <c r="DY50" s="36"/>
      <c r="DZ50" s="122"/>
      <c r="EK50" s="119" t="s">
        <v>5</v>
      </c>
      <c r="EL50" s="120">
        <f>+P1</f>
        <v>0</v>
      </c>
      <c r="EQ50" t="s">
        <v>365</v>
      </c>
    </row>
    <row r="51" spans="1:147" ht="14.4" customHeight="1" thickBot="1" x14ac:dyDescent="0.35">
      <c r="A51" s="464"/>
      <c r="B51" s="145"/>
      <c r="C51" s="307" t="s">
        <v>88</v>
      </c>
      <c r="D51" s="298">
        <f t="shared" si="83"/>
        <v>0</v>
      </c>
      <c r="E51" s="375"/>
      <c r="F51" s="67"/>
      <c r="G51" s="327" t="s">
        <v>15623</v>
      </c>
      <c r="H51" s="372"/>
      <c r="I51" s="35"/>
      <c r="J51" s="309"/>
      <c r="K51" s="312" t="s">
        <v>15675</v>
      </c>
      <c r="N51" s="164"/>
      <c r="O51" s="166"/>
      <c r="P51" s="267" t="s">
        <v>422</v>
      </c>
      <c r="Q51" s="18"/>
      <c r="R51" s="166"/>
      <c r="S51" s="166"/>
      <c r="T51" s="166"/>
      <c r="U51" s="166"/>
      <c r="V51" s="166"/>
      <c r="W51" s="166"/>
      <c r="X51" s="166"/>
      <c r="Y51" s="166"/>
      <c r="Z51" s="166"/>
      <c r="AA51" s="166"/>
      <c r="AB51" s="166"/>
      <c r="AC51" s="35"/>
      <c r="AD51" s="35"/>
      <c r="AE51" s="35"/>
      <c r="AF51" s="35"/>
      <c r="AG51" s="35"/>
      <c r="AJ51" t="str">
        <f t="shared" si="72"/>
        <v/>
      </c>
      <c r="AL51" t="s">
        <v>14756</v>
      </c>
      <c r="AM51" s="139">
        <f t="shared" si="77"/>
        <v>0</v>
      </c>
      <c r="AN51" s="2" t="s">
        <v>184</v>
      </c>
      <c r="AO51" s="9">
        <f t="shared" si="87"/>
        <v>0</v>
      </c>
      <c r="AP51" s="16" t="b">
        <f t="shared" si="88"/>
        <v>0</v>
      </c>
      <c r="AQ51" s="16">
        <f t="shared" si="89"/>
        <v>0</v>
      </c>
      <c r="AR51" s="4" t="s">
        <v>319</v>
      </c>
      <c r="AS51" s="122">
        <v>1395</v>
      </c>
      <c r="AT51" s="122">
        <v>1595</v>
      </c>
      <c r="AU51" s="9">
        <f t="shared" si="25"/>
        <v>0</v>
      </c>
      <c r="AV51" s="17"/>
      <c r="AW51" s="147" t="str">
        <f t="shared" si="5"/>
        <v>HB Heritage Blue</v>
      </c>
      <c r="AX51" s="412">
        <f>VLOOKUP(CONCATENATE("LXLB",LEFT(AW51,2)),[1]FINISH!$Q$6:$W$1476,7,FALSE)</f>
        <v>0</v>
      </c>
      <c r="AY51" s="412">
        <f>VLOOKUP(CONCATENATE("LXLF",LEFT(AW51,2)),[1]FINISH!$Q$6:$W$1476,7,FALSE)</f>
        <v>0</v>
      </c>
      <c r="AZ51" s="412">
        <f>VLOOKUP(CONCATENATE("LXLT",LEFT(AW51,2)),[1]FINISH!$Q$6:$W$1476,7,FALSE)</f>
        <v>0</v>
      </c>
      <c r="BA51" s="412">
        <f>VLOOKUP(CONCATENATE("LXLS",LEFT(AW51,2)),[1]FINISH!$Q$6:$W$1476,7,FALSE)</f>
        <v>0</v>
      </c>
      <c r="BF51" s="3"/>
      <c r="BG51" s="3"/>
      <c r="BH51" s="3"/>
      <c r="BI51" s="23" t="s">
        <v>175</v>
      </c>
      <c r="BJ51">
        <f>SUM(BJ46:BJ50)</f>
        <v>0</v>
      </c>
      <c r="BK51" s="46">
        <f>SUM(BK46:BK50)</f>
        <v>0</v>
      </c>
      <c r="BL51" s="47" t="s">
        <v>197</v>
      </c>
      <c r="BO51" s="23" t="s">
        <v>175</v>
      </c>
      <c r="BP51" s="2">
        <f>SUM(BP47:BP50)</f>
        <v>0</v>
      </c>
      <c r="BQ51" s="41">
        <f>SUM(BQ47:BQ50)</f>
        <v>0</v>
      </c>
      <c r="BR51" s="47" t="s">
        <v>197</v>
      </c>
      <c r="BT51" s="30">
        <f t="shared" si="7"/>
        <v>0</v>
      </c>
      <c r="BU51" s="30">
        <f t="shared" si="27"/>
        <v>0</v>
      </c>
      <c r="BV51" s="30">
        <f t="shared" si="28"/>
        <v>0</v>
      </c>
      <c r="BW51" s="30">
        <f t="shared" si="29"/>
        <v>0</v>
      </c>
      <c r="BX51" s="139">
        <f t="shared" si="92"/>
        <v>0</v>
      </c>
      <c r="BY51">
        <f t="shared" si="74"/>
        <v>0</v>
      </c>
      <c r="BZ51" s="39">
        <f t="shared" si="75"/>
        <v>0</v>
      </c>
      <c r="CA51" s="39">
        <f t="shared" si="65"/>
        <v>0</v>
      </c>
      <c r="CD51">
        <f t="shared" si="84"/>
        <v>0</v>
      </c>
      <c r="CE51">
        <f t="shared" si="76"/>
        <v>0</v>
      </c>
      <c r="CG51">
        <f t="shared" si="30"/>
        <v>0</v>
      </c>
      <c r="CI51" s="73" t="s">
        <v>385</v>
      </c>
      <c r="CJ51" s="73"/>
      <c r="CL51" s="90">
        <f>+BN36+BN38</f>
        <v>0</v>
      </c>
      <c r="CM51" s="93" t="s">
        <v>154</v>
      </c>
      <c r="CO51" s="39"/>
      <c r="CP51" s="26"/>
      <c r="CR51" s="235" t="s">
        <v>419</v>
      </c>
      <c r="CS51" s="234"/>
      <c r="CU51" s="235">
        <f>+AO64</f>
        <v>0</v>
      </c>
      <c r="CV51" s="230" t="s">
        <v>349</v>
      </c>
      <c r="CW51" s="81"/>
      <c r="DA51" s="80">
        <f>+DA49*DA50</f>
        <v>0</v>
      </c>
      <c r="DB51" s="97" t="s">
        <v>534</v>
      </c>
      <c r="DD51" s="81"/>
      <c r="DE51">
        <f t="shared" si="78"/>
        <v>0</v>
      </c>
      <c r="DF51" s="138" t="s">
        <v>319</v>
      </c>
      <c r="DG51" s="110" t="s">
        <v>544</v>
      </c>
      <c r="DH51" t="e">
        <f t="shared" si="91"/>
        <v>#N/A</v>
      </c>
      <c r="DI51" t="e">
        <f t="shared" si="42"/>
        <v>#N/A</v>
      </c>
      <c r="DJ51" t="e">
        <f t="shared" si="90"/>
        <v>#N/A</v>
      </c>
      <c r="DK51" t="e">
        <f t="shared" si="20"/>
        <v>#N/A</v>
      </c>
      <c r="DL51" t="e">
        <f t="shared" si="80"/>
        <v>#N/A</v>
      </c>
      <c r="DM51" t="str">
        <f t="shared" si="85"/>
        <v>R</v>
      </c>
      <c r="DN51" t="str">
        <f t="shared" si="81"/>
        <v xml:space="preserve"> Cstm  </v>
      </c>
      <c r="DO51" s="39" t="e">
        <f t="shared" si="93"/>
        <v>#N/A</v>
      </c>
      <c r="DP51" s="39" t="b">
        <f t="shared" si="86"/>
        <v>1</v>
      </c>
      <c r="DQ51" s="81" t="str">
        <f t="shared" si="71"/>
        <v/>
      </c>
      <c r="DV51" s="135"/>
      <c r="DX51" t="s">
        <v>167</v>
      </c>
      <c r="DY51" s="106">
        <v>0</v>
      </c>
      <c r="DZ51" s="122"/>
      <c r="EQ51" t="s">
        <v>365</v>
      </c>
    </row>
    <row r="52" spans="1:147" ht="14.4" customHeight="1" x14ac:dyDescent="0.3">
      <c r="A52" s="464"/>
      <c r="B52" s="145"/>
      <c r="C52" s="307" t="s">
        <v>89</v>
      </c>
      <c r="D52" s="298">
        <f t="shared" si="83"/>
        <v>0</v>
      </c>
      <c r="E52" s="375"/>
      <c r="F52" s="67"/>
      <c r="G52" s="327" t="s">
        <v>15624</v>
      </c>
      <c r="H52" s="372"/>
      <c r="I52" s="164"/>
      <c r="J52" s="220" t="s">
        <v>388</v>
      </c>
      <c r="K52" s="268"/>
      <c r="L52" s="268"/>
      <c r="M52" s="268"/>
      <c r="N52" s="164"/>
      <c r="O52" s="166"/>
      <c r="P52" s="417" t="s">
        <v>122</v>
      </c>
      <c r="Q52" s="18"/>
      <c r="R52" s="166"/>
      <c r="S52" s="166"/>
      <c r="T52" s="166"/>
      <c r="U52" s="166"/>
      <c r="V52" s="166"/>
      <c r="W52" s="166"/>
      <c r="X52" s="35"/>
      <c r="Y52" s="35"/>
      <c r="Z52" s="35"/>
      <c r="AA52" s="35"/>
      <c r="AB52" s="35"/>
      <c r="AC52" s="35"/>
      <c r="AD52" s="35"/>
      <c r="AE52" s="35"/>
      <c r="AF52" s="35"/>
      <c r="AG52" s="35"/>
      <c r="AJ52" t="str">
        <f t="shared" si="72"/>
        <v/>
      </c>
      <c r="AL52" t="s">
        <v>14757</v>
      </c>
      <c r="AM52" s="139">
        <f t="shared" si="77"/>
        <v>0</v>
      </c>
      <c r="AN52" s="2" t="s">
        <v>184</v>
      </c>
      <c r="AO52" s="9">
        <f t="shared" si="87"/>
        <v>0</v>
      </c>
      <c r="AP52" s="16" t="b">
        <f t="shared" si="88"/>
        <v>0</v>
      </c>
      <c r="AQ52" s="16">
        <f t="shared" si="89"/>
        <v>0</v>
      </c>
      <c r="AR52" s="4" t="s">
        <v>320</v>
      </c>
      <c r="AS52" s="122">
        <v>1395</v>
      </c>
      <c r="AT52" s="122">
        <v>1595</v>
      </c>
      <c r="AU52" s="9">
        <f t="shared" si="25"/>
        <v>0</v>
      </c>
      <c r="AV52" s="17"/>
      <c r="AW52" s="147" t="str">
        <f t="shared" si="5"/>
        <v>HG Heritage Green</v>
      </c>
      <c r="AX52" s="412">
        <f>VLOOKUP(CONCATENATE("LXLB",LEFT(AW52,2)),[1]FINISH!$Q$6:$W$1476,7,FALSE)</f>
        <v>0</v>
      </c>
      <c r="AY52" s="412">
        <f>VLOOKUP(CONCATENATE("LXLF",LEFT(AW52,2)),[1]FINISH!$Q$6:$W$1476,7,FALSE)</f>
        <v>0</v>
      </c>
      <c r="AZ52" s="412">
        <f>VLOOKUP(CONCATENATE("LXLT",LEFT(AW52,2)),[1]FINISH!$Q$6:$W$1476,7,FALSE)</f>
        <v>0</v>
      </c>
      <c r="BA52" s="412">
        <f>VLOOKUP(CONCATENATE("LXLS",LEFT(AW52,2)),[1]FINISH!$Q$6:$W$1476,7,FALSE)</f>
        <v>0</v>
      </c>
      <c r="BF52" s="3"/>
      <c r="BG52" s="3"/>
      <c r="BH52" s="3"/>
      <c r="BT52" s="30">
        <f t="shared" si="7"/>
        <v>0</v>
      </c>
      <c r="BU52" s="30">
        <f t="shared" si="27"/>
        <v>0</v>
      </c>
      <c r="BV52" s="30">
        <f t="shared" si="28"/>
        <v>0</v>
      </c>
      <c r="BW52" s="30">
        <f t="shared" si="29"/>
        <v>0</v>
      </c>
      <c r="BX52" s="139">
        <f t="shared" si="92"/>
        <v>0</v>
      </c>
      <c r="BY52">
        <f t="shared" si="74"/>
        <v>0</v>
      </c>
      <c r="BZ52" s="39">
        <f t="shared" si="75"/>
        <v>0</v>
      </c>
      <c r="CA52" s="39">
        <f t="shared" si="65"/>
        <v>0</v>
      </c>
      <c r="CD52">
        <f t="shared" si="84"/>
        <v>0</v>
      </c>
      <c r="CE52">
        <f t="shared" si="76"/>
        <v>0</v>
      </c>
      <c r="CG52">
        <f t="shared" si="30"/>
        <v>0</v>
      </c>
      <c r="CI52" s="63"/>
      <c r="CJ52" s="74" t="s">
        <v>146</v>
      </c>
      <c r="CL52" s="90">
        <f>+BO56</f>
        <v>0</v>
      </c>
      <c r="CM52" s="93" t="s">
        <v>399</v>
      </c>
      <c r="CO52" s="39"/>
      <c r="CP52" s="26"/>
      <c r="CR52" s="235">
        <f>+BM4</f>
        <v>0</v>
      </c>
      <c r="CS52" s="234" t="s">
        <v>420</v>
      </c>
      <c r="CU52" s="235">
        <f>SUM(CU45:CU51)</f>
        <v>0</v>
      </c>
      <c r="CV52" s="230" t="s">
        <v>431</v>
      </c>
      <c r="CW52" s="81"/>
      <c r="DA52" s="85">
        <f>IF(OR(DA51&gt;1,DA46&gt;1,DA42&gt;1),1,0)</f>
        <v>0</v>
      </c>
      <c r="DB52" s="84" t="s">
        <v>702</v>
      </c>
      <c r="DD52" s="81"/>
      <c r="DE52">
        <f t="shared" si="78"/>
        <v>0</v>
      </c>
      <c r="DF52" s="138" t="s">
        <v>320</v>
      </c>
      <c r="DG52" s="110" t="s">
        <v>545</v>
      </c>
      <c r="DH52" t="e">
        <f t="shared" si="91"/>
        <v>#N/A</v>
      </c>
      <c r="DI52" t="e">
        <f t="shared" si="42"/>
        <v>#N/A</v>
      </c>
      <c r="DJ52" t="e">
        <f t="shared" si="90"/>
        <v>#N/A</v>
      </c>
      <c r="DK52" t="e">
        <f t="shared" si="20"/>
        <v>#N/A</v>
      </c>
      <c r="DL52" t="e">
        <f t="shared" si="80"/>
        <v>#N/A</v>
      </c>
      <c r="DM52" t="str">
        <f t="shared" si="85"/>
        <v>R</v>
      </c>
      <c r="DN52" t="str">
        <f t="shared" si="81"/>
        <v xml:space="preserve"> Cstm  </v>
      </c>
      <c r="DO52" s="39" t="e">
        <f t="shared" si="93"/>
        <v>#N/A</v>
      </c>
      <c r="DP52" s="39" t="b">
        <f t="shared" si="86"/>
        <v>1</v>
      </c>
      <c r="DQ52" s="81" t="str">
        <f t="shared" si="71"/>
        <v/>
      </c>
      <c r="DV52" s="135"/>
      <c r="DY52" s="36"/>
      <c r="DZ52" s="122"/>
      <c r="EQ52" t="s">
        <v>365</v>
      </c>
    </row>
    <row r="53" spans="1:147" ht="14.4" customHeight="1" x14ac:dyDescent="0.3">
      <c r="A53" s="464"/>
      <c r="B53" s="145"/>
      <c r="C53" s="307" t="s">
        <v>458</v>
      </c>
      <c r="D53" s="298">
        <f t="shared" si="83"/>
        <v>0</v>
      </c>
      <c r="E53" s="375"/>
      <c r="F53" s="67"/>
      <c r="G53" s="327" t="s">
        <v>866</v>
      </c>
      <c r="H53" s="372"/>
      <c r="I53" s="164"/>
      <c r="J53" s="289" t="s">
        <v>25</v>
      </c>
      <c r="K53" s="157" t="str">
        <f>IF((BN24+BN26+BN29)*AQ69&gt;0, "Toms will have 2 badges","")</f>
        <v/>
      </c>
      <c r="L53" s="103"/>
      <c r="M53" s="103"/>
      <c r="N53" s="164"/>
      <c r="O53" s="166"/>
      <c r="P53" s="309"/>
      <c r="Q53" s="427" t="s">
        <v>123</v>
      </c>
      <c r="R53" s="166"/>
      <c r="S53" s="166"/>
      <c r="T53" s="166"/>
      <c r="U53" s="166"/>
      <c r="V53" s="166"/>
      <c r="W53" s="166"/>
      <c r="X53" s="35"/>
      <c r="Y53" s="35"/>
      <c r="Z53" s="35"/>
      <c r="AA53" s="35"/>
      <c r="AB53" s="35"/>
      <c r="AC53" s="35"/>
      <c r="AD53" s="35"/>
      <c r="AE53" s="35"/>
      <c r="AF53" s="35"/>
      <c r="AG53" s="35"/>
      <c r="AJ53" t="str">
        <f t="shared" si="72"/>
        <v/>
      </c>
      <c r="AL53" t="s">
        <v>14758</v>
      </c>
      <c r="AM53" s="139">
        <f t="shared" si="77"/>
        <v>0</v>
      </c>
      <c r="AN53" s="2" t="s">
        <v>184</v>
      </c>
      <c r="AO53" s="9">
        <f t="shared" si="87"/>
        <v>0</v>
      </c>
      <c r="AP53" s="16" t="b">
        <f t="shared" si="88"/>
        <v>0</v>
      </c>
      <c r="AQ53" s="16">
        <f t="shared" si="89"/>
        <v>0</v>
      </c>
      <c r="AR53" s="4" t="s">
        <v>321</v>
      </c>
      <c r="AS53" s="122">
        <v>1470</v>
      </c>
      <c r="AT53" s="122">
        <v>1670</v>
      </c>
      <c r="AU53" s="9">
        <f t="shared" si="25"/>
        <v>0</v>
      </c>
      <c r="AV53" s="17"/>
      <c r="AW53" s="147" t="str">
        <f t="shared" si="5"/>
        <v>0M  Mahogany Stain</v>
      </c>
      <c r="AX53" s="412">
        <f>VLOOKUP(CONCATENATE("LXLB",LEFT(AW53,2)),[1]FINISH!$Q$6:$W$1476,7,FALSE)</f>
        <v>0</v>
      </c>
      <c r="AY53" s="412">
        <f>VLOOKUP(CONCATENATE("LXLF",LEFT(AW53,2)),[1]FINISH!$Q$6:$W$1476,7,FALSE)</f>
        <v>0</v>
      </c>
      <c r="AZ53" s="412">
        <f>VLOOKUP(CONCATENATE("LXLT",LEFT(AW53,2)),[1]FINISH!$Q$6:$W$1476,7,FALSE)</f>
        <v>0</v>
      </c>
      <c r="BA53" s="412">
        <f>VLOOKUP(CONCATENATE("LXLS",LEFT(AW53,2)),[1]FINISH!$Q$6:$W$1476,7,FALSE)</f>
        <v>0</v>
      </c>
      <c r="BT53" s="30">
        <f t="shared" si="7"/>
        <v>0</v>
      </c>
      <c r="BU53" s="30">
        <f t="shared" si="27"/>
        <v>0</v>
      </c>
      <c r="BV53" s="30">
        <f t="shared" si="28"/>
        <v>0</v>
      </c>
      <c r="BW53" s="30">
        <f t="shared" si="29"/>
        <v>0</v>
      </c>
      <c r="BX53" s="139">
        <f t="shared" si="92"/>
        <v>0</v>
      </c>
      <c r="BY53">
        <f t="shared" si="74"/>
        <v>0</v>
      </c>
      <c r="BZ53" s="39">
        <f t="shared" si="75"/>
        <v>0</v>
      </c>
      <c r="CA53" s="39">
        <f t="shared" si="65"/>
        <v>0</v>
      </c>
      <c r="CD53">
        <f t="shared" si="84"/>
        <v>0</v>
      </c>
      <c r="CE53">
        <f t="shared" si="76"/>
        <v>0</v>
      </c>
      <c r="CG53">
        <f t="shared" si="30"/>
        <v>0</v>
      </c>
      <c r="CI53" s="63">
        <f>+BN24</f>
        <v>0</v>
      </c>
      <c r="CJ53" s="74" t="s">
        <v>147</v>
      </c>
      <c r="CL53" s="90">
        <f>+BK41</f>
        <v>0</v>
      </c>
      <c r="CM53" s="93" t="s">
        <v>400</v>
      </c>
      <c r="CO53" s="39"/>
      <c r="CP53" s="26"/>
      <c r="CR53" s="235"/>
      <c r="CS53" s="234"/>
      <c r="CU53" s="235"/>
      <c r="CV53" s="230"/>
      <c r="CW53" s="81"/>
      <c r="DD53" s="81"/>
      <c r="DE53">
        <f t="shared" si="78"/>
        <v>0</v>
      </c>
      <c r="DF53" s="138" t="s">
        <v>321</v>
      </c>
      <c r="DG53" s="110" t="s">
        <v>546</v>
      </c>
      <c r="DH53" t="e">
        <f t="shared" si="91"/>
        <v>#N/A</v>
      </c>
      <c r="DI53" t="e">
        <f t="shared" si="42"/>
        <v>#N/A</v>
      </c>
      <c r="DJ53" t="e">
        <f t="shared" si="90"/>
        <v>#N/A</v>
      </c>
      <c r="DK53" t="e">
        <f t="shared" si="20"/>
        <v>#N/A</v>
      </c>
      <c r="DL53" t="e">
        <f t="shared" si="80"/>
        <v>#N/A</v>
      </c>
      <c r="DM53" t="str">
        <f t="shared" si="85"/>
        <v>R</v>
      </c>
      <c r="DN53" t="str">
        <f t="shared" si="81"/>
        <v xml:space="preserve"> Cstm  </v>
      </c>
      <c r="DO53" s="39" t="e">
        <f t="shared" si="93"/>
        <v>#N/A</v>
      </c>
      <c r="DP53" s="39" t="b">
        <f t="shared" si="86"/>
        <v>1</v>
      </c>
      <c r="DQ53" s="81" t="str">
        <f t="shared" si="71"/>
        <v/>
      </c>
      <c r="DV53" s="135"/>
      <c r="DX53" t="s">
        <v>608</v>
      </c>
      <c r="DY53" s="106">
        <v>100</v>
      </c>
      <c r="DZ53" s="122"/>
      <c r="EQ53" t="s">
        <v>365</v>
      </c>
    </row>
    <row r="54" spans="1:147" ht="14.4" customHeight="1" x14ac:dyDescent="0.3">
      <c r="A54" s="464"/>
      <c r="B54" s="145"/>
      <c r="C54" s="307" t="s">
        <v>90</v>
      </c>
      <c r="D54" s="298">
        <f t="shared" si="83"/>
        <v>0</v>
      </c>
      <c r="E54" s="375"/>
      <c r="F54" s="67"/>
      <c r="G54" s="327" t="s">
        <v>867</v>
      </c>
      <c r="H54" s="372"/>
      <c r="I54" s="164"/>
      <c r="J54" s="368"/>
      <c r="K54" s="312" t="s">
        <v>591</v>
      </c>
      <c r="L54" s="103"/>
      <c r="M54" s="103"/>
      <c r="N54" s="164"/>
      <c r="O54" s="166"/>
      <c r="P54" s="309"/>
      <c r="Q54" s="428" t="s">
        <v>124</v>
      </c>
      <c r="R54" s="166"/>
      <c r="S54" s="166"/>
      <c r="T54" s="166"/>
      <c r="U54" s="166"/>
      <c r="V54" s="166"/>
      <c r="W54" s="166"/>
      <c r="X54" s="35"/>
      <c r="Y54" s="35"/>
      <c r="Z54" s="35"/>
      <c r="AA54" s="35"/>
      <c r="AB54" s="35"/>
      <c r="AC54" s="35"/>
      <c r="AD54" s="35"/>
      <c r="AE54" s="35"/>
      <c r="AF54" s="35"/>
      <c r="AG54" s="35"/>
      <c r="AJ54" t="str">
        <f t="shared" si="72"/>
        <v/>
      </c>
      <c r="AL54" t="s">
        <v>14759</v>
      </c>
      <c r="AM54" s="139">
        <f t="shared" si="77"/>
        <v>0</v>
      </c>
      <c r="AN54" s="2" t="s">
        <v>184</v>
      </c>
      <c r="AO54" s="9">
        <f t="shared" si="87"/>
        <v>0</v>
      </c>
      <c r="AP54" s="16" t="b">
        <f t="shared" si="88"/>
        <v>0</v>
      </c>
      <c r="AQ54" s="16">
        <f t="shared" si="89"/>
        <v>0</v>
      </c>
      <c r="AR54" s="4" t="s">
        <v>322</v>
      </c>
      <c r="AS54" s="122">
        <v>1470</v>
      </c>
      <c r="AT54" s="122">
        <v>1670</v>
      </c>
      <c r="AU54" s="9">
        <f t="shared" si="25"/>
        <v>0</v>
      </c>
      <c r="AV54" s="17"/>
      <c r="AW54" s="147" t="str">
        <f t="shared" si="5"/>
        <v>0N  Natural Maple</v>
      </c>
      <c r="AX54" s="412">
        <f>VLOOKUP(CONCATENATE("LXLB",LEFT(AW54,2)),[1]FINISH!$Q$6:$W$1476,7,FALSE)</f>
        <v>0</v>
      </c>
      <c r="AY54" s="412">
        <f>VLOOKUP(CONCATENATE("LXLF",LEFT(AW54,2)),[1]FINISH!$Q$6:$W$1476,7,FALSE)</f>
        <v>0</v>
      </c>
      <c r="AZ54" s="412">
        <f>VLOOKUP(CONCATENATE("LXLT",LEFT(AW54,2)),[1]FINISH!$Q$6:$W$1476,7,FALSE)</f>
        <v>0</v>
      </c>
      <c r="BA54" s="412">
        <f>VLOOKUP(CONCATENATE("LXLS",LEFT(AW54,2)),[1]FINISH!$Q$6:$W$1476,7,FALSE)</f>
        <v>0</v>
      </c>
      <c r="BE54" s="81"/>
      <c r="BF54" s="81"/>
      <c r="BG54" s="35"/>
      <c r="BO54" s="12" t="s">
        <v>203</v>
      </c>
      <c r="BP54" t="s">
        <v>197</v>
      </c>
      <c r="BT54" s="30">
        <f t="shared" si="7"/>
        <v>0</v>
      </c>
      <c r="BU54" s="30">
        <f t="shared" si="27"/>
        <v>0</v>
      </c>
      <c r="BV54" s="30">
        <f t="shared" si="28"/>
        <v>0</v>
      </c>
      <c r="BW54" s="30">
        <f t="shared" si="29"/>
        <v>0</v>
      </c>
      <c r="BX54" s="139">
        <f t="shared" si="92"/>
        <v>0</v>
      </c>
      <c r="BY54">
        <f t="shared" si="74"/>
        <v>0</v>
      </c>
      <c r="BZ54" s="39">
        <f t="shared" si="75"/>
        <v>0</v>
      </c>
      <c r="CA54" s="39">
        <f t="shared" si="65"/>
        <v>0</v>
      </c>
      <c r="CD54">
        <f t="shared" si="84"/>
        <v>0</v>
      </c>
      <c r="CE54">
        <f t="shared" si="76"/>
        <v>0</v>
      </c>
      <c r="CG54">
        <f t="shared" si="30"/>
        <v>0</v>
      </c>
      <c r="CI54" s="63">
        <f>+BN25</f>
        <v>0</v>
      </c>
      <c r="CJ54" s="74" t="s">
        <v>148</v>
      </c>
      <c r="CL54" s="90">
        <f>SUM(BJ46,BJ48:BJ50)</f>
        <v>0</v>
      </c>
      <c r="CM54" s="93" t="s">
        <v>18</v>
      </c>
      <c r="CO54" s="39"/>
      <c r="CP54" s="26"/>
      <c r="CR54" s="235">
        <f>+AO63</f>
        <v>0</v>
      </c>
      <c r="CS54" s="234" t="s">
        <v>348</v>
      </c>
      <c r="CU54" s="83">
        <f>+CU52*CU43</f>
        <v>0</v>
      </c>
      <c r="CV54" s="97" t="s">
        <v>406</v>
      </c>
      <c r="CW54" s="81"/>
      <c r="DA54" s="231"/>
      <c r="DB54" s="232"/>
      <c r="DD54" s="81"/>
      <c r="DE54">
        <f t="shared" si="78"/>
        <v>0</v>
      </c>
      <c r="DF54" s="138" t="s">
        <v>322</v>
      </c>
      <c r="DG54" s="110" t="s">
        <v>540</v>
      </c>
      <c r="DH54" t="e">
        <f t="shared" si="91"/>
        <v>#N/A</v>
      </c>
      <c r="DI54" t="e">
        <f t="shared" si="42"/>
        <v>#N/A</v>
      </c>
      <c r="DJ54" t="e">
        <f t="shared" si="90"/>
        <v>#N/A</v>
      </c>
      <c r="DK54" t="e">
        <f t="shared" si="20"/>
        <v>#N/A</v>
      </c>
      <c r="DL54" t="e">
        <f t="shared" si="80"/>
        <v>#N/A</v>
      </c>
      <c r="DM54" t="str">
        <f t="shared" si="85"/>
        <v>R</v>
      </c>
      <c r="DN54" t="str">
        <f t="shared" si="81"/>
        <v xml:space="preserve"> Cstm  </v>
      </c>
      <c r="DO54" s="39" t="e">
        <f t="shared" si="93"/>
        <v>#N/A</v>
      </c>
      <c r="DP54" s="39" t="b">
        <f t="shared" si="86"/>
        <v>1</v>
      </c>
      <c r="DQ54" s="81" t="str">
        <f t="shared" si="71"/>
        <v/>
      </c>
      <c r="EQ54" t="s">
        <v>365</v>
      </c>
    </row>
    <row r="55" spans="1:147" ht="14.4" customHeight="1" x14ac:dyDescent="0.3">
      <c r="A55" s="464"/>
      <c r="B55" s="145"/>
      <c r="C55" s="307" t="s">
        <v>459</v>
      </c>
      <c r="D55" s="298">
        <f t="shared" si="83"/>
        <v>0</v>
      </c>
      <c r="E55" s="375"/>
      <c r="F55" s="67"/>
      <c r="G55" s="327" t="s">
        <v>868</v>
      </c>
      <c r="H55" s="372"/>
      <c r="I55" s="164"/>
      <c r="J55" s="368"/>
      <c r="K55" s="312" t="s">
        <v>174</v>
      </c>
      <c r="L55" s="103"/>
      <c r="M55" s="103"/>
      <c r="N55" s="164"/>
      <c r="O55" s="166"/>
      <c r="P55" s="183"/>
      <c r="Q55" s="18"/>
      <c r="R55" s="166"/>
      <c r="S55" s="166"/>
      <c r="T55" s="166"/>
      <c r="U55" s="166"/>
      <c r="V55" s="166"/>
      <c r="W55" s="166"/>
      <c r="X55" s="35"/>
      <c r="Y55" s="35"/>
      <c r="Z55" s="35"/>
      <c r="AA55" s="35"/>
      <c r="AB55" s="35"/>
      <c r="AC55" s="35"/>
      <c r="AD55" s="35"/>
      <c r="AE55" s="35"/>
      <c r="AF55" s="35"/>
      <c r="AG55" s="35"/>
      <c r="AJ55" t="str">
        <f t="shared" si="72"/>
        <v/>
      </c>
      <c r="AL55" t="s">
        <v>14760</v>
      </c>
      <c r="AM55" s="139">
        <f t="shared" si="77"/>
        <v>0</v>
      </c>
      <c r="AN55" s="2" t="s">
        <v>184</v>
      </c>
      <c r="AO55" s="9">
        <f t="shared" si="87"/>
        <v>0</v>
      </c>
      <c r="AP55" s="16" t="b">
        <f t="shared" si="88"/>
        <v>0</v>
      </c>
      <c r="AQ55" s="16">
        <f t="shared" si="89"/>
        <v>0</v>
      </c>
      <c r="AR55" s="4" t="s">
        <v>323</v>
      </c>
      <c r="AS55" s="122">
        <v>1470</v>
      </c>
      <c r="AT55" s="122">
        <v>1670</v>
      </c>
      <c r="AU55" s="9">
        <f t="shared" si="25"/>
        <v>0</v>
      </c>
      <c r="AV55" s="17"/>
      <c r="AW55" s="147" t="str">
        <f t="shared" si="5"/>
        <v>0T  Sable Classic Coat</v>
      </c>
      <c r="AX55" s="412">
        <f>VLOOKUP(CONCATENATE("LXLB",LEFT(AW55,2)),[1]FINISH!$Q$6:$W$1476,7,FALSE)</f>
        <v>0</v>
      </c>
      <c r="AY55" s="412">
        <f>VLOOKUP(CONCATENATE("LXLF",LEFT(AW55,2)),[1]FINISH!$Q$6:$W$1476,7,FALSE)</f>
        <v>0</v>
      </c>
      <c r="AZ55" s="412">
        <f>VLOOKUP(CONCATENATE("LXLT",LEFT(AW55,2)),[1]FINISH!$Q$6:$W$1476,7,FALSE)</f>
        <v>0</v>
      </c>
      <c r="BA55" s="412">
        <f>VLOOKUP(CONCATENATE("LXLS",LEFT(AW55,2)),[1]FINISH!$Q$6:$W$1476,7,FALSE)</f>
        <v>0</v>
      </c>
      <c r="BE55" s="6"/>
      <c r="BF55" s="205" t="s">
        <v>23</v>
      </c>
      <c r="BG55" s="103"/>
      <c r="BH55" s="3"/>
      <c r="BI55" s="3"/>
      <c r="BJ55" s="3"/>
      <c r="BK55" s="14" t="s">
        <v>24</v>
      </c>
      <c r="BL55" s="206"/>
      <c r="BO55" s="9">
        <f>IF(N66="",0,1)</f>
        <v>0</v>
      </c>
      <c r="BP55" s="36">
        <f>+BO55*0</f>
        <v>0</v>
      </c>
      <c r="BQ55" s="18" t="s">
        <v>204</v>
      </c>
      <c r="BT55" s="30">
        <f t="shared" si="7"/>
        <v>0</v>
      </c>
      <c r="BU55" s="30">
        <f t="shared" si="27"/>
        <v>0</v>
      </c>
      <c r="BV55" s="30">
        <f t="shared" si="28"/>
        <v>0</v>
      </c>
      <c r="BW55" s="30">
        <f t="shared" si="29"/>
        <v>0</v>
      </c>
      <c r="BX55" s="139">
        <f t="shared" si="92"/>
        <v>0</v>
      </c>
      <c r="BY55">
        <f t="shared" si="74"/>
        <v>0</v>
      </c>
      <c r="BZ55" s="27">
        <f t="shared" si="75"/>
        <v>0</v>
      </c>
      <c r="CA55" s="39">
        <f t="shared" si="65"/>
        <v>0</v>
      </c>
      <c r="CB55" s="81"/>
      <c r="CC55" s="81"/>
      <c r="CD55" s="81">
        <f t="shared" si="84"/>
        <v>0</v>
      </c>
      <c r="CE55">
        <f t="shared" si="76"/>
        <v>0</v>
      </c>
      <c r="CG55">
        <f t="shared" si="30"/>
        <v>0</v>
      </c>
      <c r="CI55" s="63">
        <f>+BN36</f>
        <v>0</v>
      </c>
      <c r="CJ55" s="74" t="s">
        <v>156</v>
      </c>
      <c r="CL55" s="90">
        <f>SUM(BP48:BP50)</f>
        <v>0</v>
      </c>
      <c r="CM55" s="93" t="s">
        <v>19</v>
      </c>
      <c r="CO55" s="39"/>
      <c r="CP55" s="26"/>
      <c r="CR55" s="83">
        <f>+CR54*CR52</f>
        <v>0</v>
      </c>
      <c r="CS55" s="84" t="s">
        <v>414</v>
      </c>
      <c r="CU55" s="235"/>
      <c r="CV55" s="234"/>
      <c r="CW55" s="81"/>
      <c r="DA55" s="235" t="s">
        <v>14700</v>
      </c>
      <c r="DB55" s="234"/>
      <c r="DD55" s="81"/>
      <c r="DE55">
        <f t="shared" si="78"/>
        <v>0</v>
      </c>
      <c r="DF55" s="138" t="s">
        <v>323</v>
      </c>
      <c r="DG55" s="110" t="s">
        <v>547</v>
      </c>
      <c r="DH55" t="e">
        <f t="shared" si="91"/>
        <v>#N/A</v>
      </c>
      <c r="DI55" t="e">
        <f t="shared" si="42"/>
        <v>#N/A</v>
      </c>
      <c r="DJ55" t="e">
        <f t="shared" si="90"/>
        <v>#N/A</v>
      </c>
      <c r="DK55" t="e">
        <f>LEFT(VLOOKUP(1,$AU$3:$AW$85,3,FALSE),2)</f>
        <v>#N/A</v>
      </c>
      <c r="DL55" t="e">
        <f t="shared" si="80"/>
        <v>#N/A</v>
      </c>
      <c r="DM55" t="str">
        <f t="shared" si="85"/>
        <v>R</v>
      </c>
      <c r="DN55" t="str">
        <f t="shared" si="81"/>
        <v xml:space="preserve"> Cstm  </v>
      </c>
      <c r="DO55" s="39" t="e">
        <f t="shared" si="93"/>
        <v>#N/A</v>
      </c>
      <c r="DP55" s="39" t="b">
        <f t="shared" si="86"/>
        <v>1</v>
      </c>
      <c r="DQ55" s="81" t="str">
        <f t="shared" si="71"/>
        <v/>
      </c>
      <c r="DX55" t="s">
        <v>743</v>
      </c>
      <c r="DY55" s="106">
        <v>20</v>
      </c>
      <c r="EQ55" t="s">
        <v>365</v>
      </c>
    </row>
    <row r="56" spans="1:147" ht="14.4" customHeight="1" thickBot="1" x14ac:dyDescent="0.35">
      <c r="A56" s="465"/>
      <c r="B56" s="145"/>
      <c r="C56" s="352" t="s">
        <v>91</v>
      </c>
      <c r="D56" s="338">
        <f t="shared" si="83"/>
        <v>0</v>
      </c>
      <c r="E56" s="375"/>
      <c r="F56" s="67"/>
      <c r="G56" s="327" t="s">
        <v>869</v>
      </c>
      <c r="H56" s="372"/>
      <c r="I56" s="164"/>
      <c r="J56" s="368"/>
      <c r="K56" s="151" t="s">
        <v>461</v>
      </c>
      <c r="L56" s="103"/>
      <c r="M56" s="103"/>
      <c r="N56" s="164"/>
      <c r="O56" s="166"/>
      <c r="P56" s="166"/>
      <c r="Q56" s="166"/>
      <c r="R56" s="166"/>
      <c r="S56" s="166"/>
      <c r="T56" s="166"/>
      <c r="U56" s="166"/>
      <c r="V56" s="166"/>
      <c r="W56" s="166"/>
      <c r="X56" s="35"/>
      <c r="Y56" s="35"/>
      <c r="Z56" s="35"/>
      <c r="AA56" s="35"/>
      <c r="AB56" s="35"/>
      <c r="AC56" s="35"/>
      <c r="AD56" s="35"/>
      <c r="AE56" s="35"/>
      <c r="AF56" s="35"/>
      <c r="AG56" s="35"/>
      <c r="AH56" s="29"/>
      <c r="AI56" s="29"/>
      <c r="AJ56" s="29" t="str">
        <f t="shared" si="72"/>
        <v/>
      </c>
      <c r="AK56" s="29"/>
      <c r="AL56" s="29" t="s">
        <v>14761</v>
      </c>
      <c r="AM56" s="31">
        <f t="shared" si="77"/>
        <v>0</v>
      </c>
      <c r="AN56" s="31" t="s">
        <v>184</v>
      </c>
      <c r="AO56" s="9">
        <f t="shared" si="87"/>
        <v>0</v>
      </c>
      <c r="AP56" s="31" t="b">
        <f t="shared" si="88"/>
        <v>0</v>
      </c>
      <c r="AQ56" s="31">
        <f t="shared" si="89"/>
        <v>0</v>
      </c>
      <c r="AR56" s="117" t="s">
        <v>324</v>
      </c>
      <c r="AS56" s="434">
        <v>1470</v>
      </c>
      <c r="AT56" s="435">
        <v>1670</v>
      </c>
      <c r="AU56" s="9">
        <f t="shared" si="25"/>
        <v>0</v>
      </c>
      <c r="AV56" s="35"/>
      <c r="AW56" s="147" t="str">
        <f t="shared" si="5"/>
        <v>SY  Satin Charcoal</v>
      </c>
      <c r="AX56" s="412">
        <f>VLOOKUP(CONCATENATE("LXLB",LEFT(AW56,2)),[1]FINISH!$Q$6:$W$1476,7,FALSE)</f>
        <v>0</v>
      </c>
      <c r="AY56" s="412">
        <f>VLOOKUP(CONCATENATE("LXLF",LEFT(AW56,2)),[1]FINISH!$Q$6:$W$1476,7,FALSE)</f>
        <v>0</v>
      </c>
      <c r="AZ56" s="412">
        <f>VLOOKUP(CONCATENATE("LXLT",LEFT(AW56,2)),[1]FINISH!$Q$6:$W$1476,7,FALSE)</f>
        <v>0</v>
      </c>
      <c r="BA56" s="412">
        <f>VLOOKUP(CONCATENATE("LXLS",LEFT(AW56,2)),[1]FINISH!$Q$6:$W$1476,7,FALSE)</f>
        <v>0</v>
      </c>
      <c r="BE56" s="20" t="s">
        <v>114</v>
      </c>
      <c r="BF56" s="13">
        <f>IF(P42="",0,1)</f>
        <v>1</v>
      </c>
      <c r="BG56" s="18" t="s">
        <v>794</v>
      </c>
      <c r="BH56" s="3"/>
      <c r="BI56" s="3"/>
      <c r="BJ56" s="4" t="s">
        <v>114</v>
      </c>
      <c r="BK56" s="13">
        <f>IF(T42="",0,1)</f>
        <v>0</v>
      </c>
      <c r="BL56" s="19" t="s">
        <v>798</v>
      </c>
      <c r="BO56" s="9">
        <f>IF(N67="",0,1)</f>
        <v>0</v>
      </c>
      <c r="BP56" s="36">
        <f>+BO56*DY44</f>
        <v>0</v>
      </c>
      <c r="BQ56" s="18" t="s">
        <v>159</v>
      </c>
      <c r="BT56" s="30">
        <f t="shared" si="7"/>
        <v>0</v>
      </c>
      <c r="BU56" s="30">
        <f t="shared" si="27"/>
        <v>0</v>
      </c>
      <c r="BV56" s="30">
        <f t="shared" si="28"/>
        <v>0</v>
      </c>
      <c r="BW56" s="30">
        <f t="shared" si="29"/>
        <v>0</v>
      </c>
      <c r="BX56" s="140">
        <f t="shared" si="92"/>
        <v>0</v>
      </c>
      <c r="BY56" s="105">
        <f t="shared" si="74"/>
        <v>0</v>
      </c>
      <c r="BZ56" s="413">
        <f t="shared" si="75"/>
        <v>0</v>
      </c>
      <c r="CA56" s="113">
        <f t="shared" si="65"/>
        <v>0</v>
      </c>
      <c r="CB56" s="105"/>
      <c r="CC56" s="105"/>
      <c r="CD56" s="105">
        <f t="shared" si="84"/>
        <v>0</v>
      </c>
      <c r="CE56" s="105">
        <f t="shared" si="76"/>
        <v>0</v>
      </c>
      <c r="CF56" s="105"/>
      <c r="CG56" s="105">
        <f t="shared" si="30"/>
        <v>0</v>
      </c>
      <c r="CI56" s="63">
        <f>SUM(CI52:CI55)</f>
        <v>0</v>
      </c>
      <c r="CJ56" s="74" t="s">
        <v>378</v>
      </c>
      <c r="CL56" s="90">
        <f>SUM(CL5:CL55)</f>
        <v>0</v>
      </c>
      <c r="CM56" s="93" t="s">
        <v>395</v>
      </c>
      <c r="CO56" s="39"/>
      <c r="CP56" s="26"/>
      <c r="CR56" s="85"/>
      <c r="CS56" s="86"/>
      <c r="CU56" s="235"/>
      <c r="CV56" s="230" t="s">
        <v>435</v>
      </c>
      <c r="CW56" s="81"/>
      <c r="DA56" s="235"/>
      <c r="DB56" s="234"/>
      <c r="DD56" s="105"/>
      <c r="DE56" s="105">
        <f t="shared" si="78"/>
        <v>0</v>
      </c>
      <c r="DF56" s="111" t="s">
        <v>324</v>
      </c>
      <c r="DG56" s="112" t="s">
        <v>541</v>
      </c>
      <c r="DH56" s="105" t="e">
        <f t="shared" si="91"/>
        <v>#N/A</v>
      </c>
      <c r="DI56" s="105" t="e">
        <f t="shared" si="42"/>
        <v>#N/A</v>
      </c>
      <c r="DJ56" t="e">
        <f t="shared" si="90"/>
        <v>#N/A</v>
      </c>
      <c r="DK56" s="105" t="e">
        <f>LEFT(VLOOKUP(1,$AU$3:$AW$85,3,FALSE),2)</f>
        <v>#N/A</v>
      </c>
      <c r="DL56" s="105" t="e">
        <f t="shared" si="80"/>
        <v>#N/A</v>
      </c>
      <c r="DM56" s="105" t="str">
        <f t="shared" si="85"/>
        <v>R</v>
      </c>
      <c r="DN56" t="str">
        <f t="shared" si="81"/>
        <v xml:space="preserve"> Cstm  </v>
      </c>
      <c r="DO56" s="113" t="e">
        <f t="shared" si="93"/>
        <v>#N/A</v>
      </c>
      <c r="DP56" s="113" t="b">
        <f t="shared" si="86"/>
        <v>1</v>
      </c>
      <c r="DQ56" s="105" t="str">
        <f t="shared" si="71"/>
        <v/>
      </c>
      <c r="DR56" s="109" t="str">
        <f>CONCATENATE(DQ34,DQ35,DQ36,DQ37,DQ38,DQ39,DQ40,DQ41,DQ42,DQ43,DQ44,DQ45,DQ46,DQ47,DQ48,DQ49,DQ50,DQ51,DQ52,DQ53,DQ54,DQ55,DQ56)</f>
        <v/>
      </c>
      <c r="DX56" t="s">
        <v>783</v>
      </c>
      <c r="DY56" s="106">
        <v>20</v>
      </c>
      <c r="EQ56" t="s">
        <v>365</v>
      </c>
    </row>
    <row r="57" spans="1:147" ht="14.4" customHeight="1" x14ac:dyDescent="0.3">
      <c r="A57" s="463" t="str">
        <f>IF(BF75 = 0, "L E G A C Y   S N A R E",VLOOKUP(1,BF72:BK74,6,FALSE))</f>
        <v>L E G A C Y   S N A R E</v>
      </c>
      <c r="B57" s="145"/>
      <c r="C57" s="296" t="s">
        <v>92</v>
      </c>
      <c r="D57" s="297">
        <f t="shared" si="83"/>
        <v>0</v>
      </c>
      <c r="E57" s="375"/>
      <c r="F57" s="67"/>
      <c r="G57" s="327" t="s">
        <v>870</v>
      </c>
      <c r="H57" s="372"/>
      <c r="I57" s="164"/>
      <c r="J57" s="164"/>
      <c r="K57" s="164"/>
      <c r="L57" s="164"/>
      <c r="M57" s="164"/>
      <c r="N57" s="164"/>
      <c r="O57" s="166"/>
      <c r="P57" s="166"/>
      <c r="Q57" s="166"/>
      <c r="R57" s="166"/>
      <c r="S57" s="166"/>
      <c r="T57" s="166"/>
      <c r="U57" s="166"/>
      <c r="V57" s="166"/>
      <c r="W57" s="166"/>
      <c r="X57" s="35"/>
      <c r="Y57" s="35"/>
      <c r="Z57" s="35"/>
      <c r="AA57" s="35"/>
      <c r="AB57" s="35"/>
      <c r="AC57" s="35"/>
      <c r="AD57" s="35"/>
      <c r="AE57" s="35"/>
      <c r="AF57" s="35"/>
      <c r="AG57" s="35"/>
      <c r="AJ57" t="str">
        <f t="shared" si="72"/>
        <v/>
      </c>
      <c r="AL57" t="s">
        <v>14762</v>
      </c>
      <c r="AM57" s="139">
        <f t="shared" si="77"/>
        <v>0</v>
      </c>
      <c r="AN57" s="2" t="s">
        <v>185</v>
      </c>
      <c r="AO57" s="116">
        <f t="shared" si="87"/>
        <v>0</v>
      </c>
      <c r="AP57" s="16" t="b">
        <f t="shared" si="88"/>
        <v>0</v>
      </c>
      <c r="AQ57" s="16">
        <f t="shared" si="89"/>
        <v>0</v>
      </c>
      <c r="AR57" s="20" t="s">
        <v>342</v>
      </c>
      <c r="AS57" s="122">
        <v>922</v>
      </c>
      <c r="AT57" s="122">
        <v>1122</v>
      </c>
      <c r="AU57" s="9">
        <f t="shared" si="25"/>
        <v>0</v>
      </c>
      <c r="AV57" s="35"/>
      <c r="AW57" s="147" t="str">
        <f t="shared" si="5"/>
        <v>SL  Satin Cherry</v>
      </c>
      <c r="AX57" s="412">
        <f>VLOOKUP(CONCATENATE("LXLB",LEFT(AW57,2)),[1]FINISH!$Q$6:$W$1476,7,FALSE)</f>
        <v>0</v>
      </c>
      <c r="AY57" s="412">
        <f>VLOOKUP(CONCATENATE("LXLF",LEFT(AW57,2)),[1]FINISH!$Q$6:$W$1476,7,FALSE)</f>
        <v>0</v>
      </c>
      <c r="AZ57" s="412">
        <f>VLOOKUP(CONCATENATE("LXLT",LEFT(AW57,2)),[1]FINISH!$Q$6:$W$1476,7,FALSE)</f>
        <v>0</v>
      </c>
      <c r="BA57" s="412">
        <f>VLOOKUP(CONCATENATE("LXLS",LEFT(AW57,2)),[1]FINISH!$Q$6:$W$1476,7,FALSE)</f>
        <v>0</v>
      </c>
      <c r="BE57" s="6"/>
      <c r="BF57" s="17"/>
      <c r="BG57" s="103"/>
      <c r="BH57" s="3"/>
      <c r="BI57" s="3"/>
      <c r="BJ57" s="3"/>
      <c r="BK57" s="13">
        <f>IF(T43="",0,1)</f>
        <v>0</v>
      </c>
      <c r="BL57" s="19" t="s">
        <v>799</v>
      </c>
      <c r="BN57" s="23" t="s">
        <v>175</v>
      </c>
      <c r="BO57">
        <f>SUM(BO55:BO56)</f>
        <v>0</v>
      </c>
      <c r="BP57" s="41">
        <f>SUM(BP55:BP56)</f>
        <v>0</v>
      </c>
      <c r="BQ57" s="22" t="s">
        <v>197</v>
      </c>
      <c r="BT57" s="30">
        <f t="shared" si="7"/>
        <v>0</v>
      </c>
      <c r="BU57" s="30">
        <f t="shared" si="27"/>
        <v>0</v>
      </c>
      <c r="BV57" s="30">
        <f t="shared" si="28"/>
        <v>0</v>
      </c>
      <c r="BW57" s="30">
        <f t="shared" si="29"/>
        <v>0</v>
      </c>
      <c r="BX57" s="2">
        <f t="shared" ref="BX57:BX65" si="94">+$BW$101</f>
        <v>0</v>
      </c>
      <c r="BY57" s="39">
        <f t="shared" ref="BY57:BY65" si="95">+$BO$4</f>
        <v>0</v>
      </c>
      <c r="BZ57" s="39">
        <f t="shared" ref="BZ57:BZ65" si="96">+$BK$51</f>
        <v>0</v>
      </c>
      <c r="CA57" s="39">
        <f t="shared" ref="CA57:CA65" si="97">+$BP$57</f>
        <v>0</v>
      </c>
      <c r="CB57">
        <f t="shared" ref="CB57:CB65" si="98">+$BQ$51</f>
        <v>0</v>
      </c>
      <c r="CC57">
        <f t="shared" ref="CC57:CC65" si="99">+$BL$43</f>
        <v>0</v>
      </c>
      <c r="CD57">
        <f>IF($BF$16=1,$DY$11,0)</f>
        <v>0</v>
      </c>
      <c r="CE57">
        <f t="shared" ref="CE57:CE65" si="100">$BC$83</f>
        <v>0</v>
      </c>
      <c r="CG57">
        <f t="shared" si="30"/>
        <v>0</v>
      </c>
      <c r="CJ57" s="3"/>
      <c r="CL57" s="90"/>
      <c r="CM57" s="91"/>
      <c r="CO57" s="39"/>
      <c r="CP57" s="26"/>
      <c r="CR57" s="231"/>
      <c r="CS57" s="232"/>
      <c r="CU57" s="235"/>
      <c r="CV57" s="234"/>
      <c r="CW57" s="81"/>
      <c r="DA57" s="243">
        <f>AO3</f>
        <v>0</v>
      </c>
      <c r="DB57" s="234" t="s">
        <v>632</v>
      </c>
      <c r="DE57">
        <f t="shared" si="78"/>
        <v>0</v>
      </c>
      <c r="DF57" s="138" t="s">
        <v>342</v>
      </c>
      <c r="DG57" s="110" t="s">
        <v>561</v>
      </c>
      <c r="DH57" t="e">
        <f>CONCATENATE(VLOOKUP(1,$BF$72:$BO$74,10,FALSE),DG57)</f>
        <v>#N/A</v>
      </c>
      <c r="DI57" t="e">
        <f t="shared" si="42"/>
        <v>#N/A</v>
      </c>
      <c r="DJ57" s="39" t="e">
        <f>IF($BK$42=1,CONCATENATE(VLOOKUP(1,$DE$72:$DF$76,2,FALSE),"D"),CONCATENATE(VLOOKUP(1,$DE$72:$DF$76,2,FALSE),"X"))</f>
        <v>#N/A</v>
      </c>
      <c r="DK57" t="e">
        <f>LEFT(VLOOKUP(1,$AU$3:$AW$85,3,FALSE),2)</f>
        <v>#N/A</v>
      </c>
      <c r="DL57" s="39" t="str">
        <f>IF($BJ$47=1,"WM","")</f>
        <v/>
      </c>
      <c r="DM57" s="39" t="str">
        <f>IF($BF$16=1,"B","")</f>
        <v/>
      </c>
      <c r="DN57" t="s">
        <v>522</v>
      </c>
      <c r="DO57" s="39" t="e">
        <f>CONCATENATE(DI57,DJ57,DK57,DL57,DM57,DN57)</f>
        <v>#N/A</v>
      </c>
      <c r="DP57" s="39" t="b">
        <f t="shared" si="86"/>
        <v>1</v>
      </c>
      <c r="DQ57" s="81" t="str">
        <f t="shared" si="71"/>
        <v/>
      </c>
      <c r="DX57" t="s">
        <v>784</v>
      </c>
      <c r="DY57" s="106">
        <v>0</v>
      </c>
      <c r="EQ57" t="s">
        <v>365</v>
      </c>
    </row>
    <row r="58" spans="1:147" ht="14.4" customHeight="1" thickBot="1" x14ac:dyDescent="0.35">
      <c r="A58" s="464"/>
      <c r="B58" s="145"/>
      <c r="C58" s="307" t="s">
        <v>451</v>
      </c>
      <c r="D58" s="298">
        <f t="shared" si="83"/>
        <v>0</v>
      </c>
      <c r="E58" s="375"/>
      <c r="F58" s="67"/>
      <c r="G58" s="327" t="s">
        <v>871</v>
      </c>
      <c r="H58" s="103"/>
      <c r="I58" s="164"/>
      <c r="J58" s="164"/>
      <c r="K58" s="164"/>
      <c r="L58" s="164"/>
      <c r="M58" s="164"/>
      <c r="N58" s="164"/>
      <c r="O58" s="166"/>
      <c r="P58" s="166"/>
      <c r="Q58" s="35"/>
      <c r="R58" s="35"/>
      <c r="S58" s="35"/>
      <c r="T58" s="166"/>
      <c r="U58" s="166"/>
      <c r="V58" s="166"/>
      <c r="W58" s="166"/>
      <c r="X58" s="35"/>
      <c r="Y58" s="35"/>
      <c r="Z58" s="35"/>
      <c r="AA58" s="35"/>
      <c r="AB58" s="35"/>
      <c r="AC58" s="35"/>
      <c r="AD58" s="35"/>
      <c r="AE58" s="35"/>
      <c r="AF58" s="35"/>
      <c r="AG58" s="35"/>
      <c r="AJ58" t="str">
        <f t="shared" si="72"/>
        <v/>
      </c>
      <c r="AM58" s="139"/>
      <c r="AN58" s="2" t="s">
        <v>185</v>
      </c>
      <c r="AO58" s="9">
        <f t="shared" si="87"/>
        <v>0</v>
      </c>
      <c r="AP58" s="16" t="b">
        <f t="shared" si="88"/>
        <v>0</v>
      </c>
      <c r="AQ58" s="16">
        <f t="shared" si="89"/>
        <v>0</v>
      </c>
      <c r="AR58" s="4"/>
      <c r="AS58" s="122"/>
      <c r="AT58" s="122"/>
      <c r="AU58" s="9">
        <f t="shared" si="25"/>
        <v>0</v>
      </c>
      <c r="AV58" s="35"/>
      <c r="AW58" s="147" t="str">
        <f t="shared" si="5"/>
        <v>SM  Satin Mahogany</v>
      </c>
      <c r="AX58" s="412">
        <f>VLOOKUP(CONCATENATE("LXLB",LEFT(AW58,2)),[1]FINISH!$Q$6:$W$1476,7,FALSE)</f>
        <v>0</v>
      </c>
      <c r="AY58" s="412">
        <f>VLOOKUP(CONCATENATE("LXLF",LEFT(AW58,2)),[1]FINISH!$Q$6:$W$1476,7,FALSE)</f>
        <v>0</v>
      </c>
      <c r="AZ58" s="412">
        <f>VLOOKUP(CONCATENATE("LXLT",LEFT(AW58,2)),[1]FINISH!$Q$6:$W$1476,7,FALSE)</f>
        <v>0</v>
      </c>
      <c r="BA58" s="412">
        <f>VLOOKUP(CONCATENATE("LXLS",LEFT(AW58,2)),[1]FINISH!$Q$6:$W$1476,7,FALSE)</f>
        <v>0</v>
      </c>
      <c r="BB58" s="14" t="s">
        <v>141</v>
      </c>
      <c r="BC58" s="11"/>
      <c r="BD58" s="3"/>
      <c r="BE58" s="20" t="s">
        <v>171</v>
      </c>
      <c r="BF58" s="13">
        <f>IF(P43="",0,1)</f>
        <v>0</v>
      </c>
      <c r="BG58" s="18" t="s">
        <v>795</v>
      </c>
      <c r="BH58" s="3"/>
      <c r="BI58" s="3"/>
      <c r="BJ58" s="3"/>
      <c r="BK58" s="13">
        <f>IF(T44="",0,1)</f>
        <v>0</v>
      </c>
      <c r="BL58" s="19" t="s">
        <v>800</v>
      </c>
      <c r="BT58" s="30">
        <f t="shared" si="7"/>
        <v>0</v>
      </c>
      <c r="BU58" s="30">
        <f t="shared" si="27"/>
        <v>0</v>
      </c>
      <c r="BV58" s="30">
        <f t="shared" si="28"/>
        <v>0</v>
      </c>
      <c r="BW58" s="30">
        <f t="shared" si="29"/>
        <v>0</v>
      </c>
      <c r="BX58" s="139">
        <f t="shared" si="94"/>
        <v>0</v>
      </c>
      <c r="BY58" s="39">
        <f t="shared" si="95"/>
        <v>0</v>
      </c>
      <c r="BZ58" s="39">
        <f t="shared" si="96"/>
        <v>0</v>
      </c>
      <c r="CA58" s="39">
        <f t="shared" si="97"/>
        <v>0</v>
      </c>
      <c r="CB58">
        <f t="shared" si="98"/>
        <v>0</v>
      </c>
      <c r="CC58">
        <f t="shared" si="99"/>
        <v>0</v>
      </c>
      <c r="CD58">
        <f>IF($BF$16=1,$DY$11,0)</f>
        <v>0</v>
      </c>
      <c r="CE58">
        <f t="shared" si="100"/>
        <v>0</v>
      </c>
      <c r="CG58">
        <f t="shared" si="30"/>
        <v>0</v>
      </c>
      <c r="CI58" s="73" t="s">
        <v>386</v>
      </c>
      <c r="CJ58" s="75"/>
      <c r="CL58" s="90">
        <f>+BF16</f>
        <v>0</v>
      </c>
      <c r="CM58" s="93" t="s">
        <v>396</v>
      </c>
      <c r="CO58" s="39"/>
      <c r="CP58" s="26"/>
      <c r="CR58" s="235"/>
      <c r="CS58" s="234"/>
      <c r="CU58" s="235">
        <f>+AO57</f>
        <v>0</v>
      </c>
      <c r="CV58" s="230" t="s">
        <v>342</v>
      </c>
      <c r="CW58" s="81"/>
      <c r="DA58" s="243">
        <f>AO6</f>
        <v>0</v>
      </c>
      <c r="DB58" s="234" t="s">
        <v>716</v>
      </c>
      <c r="DF58" s="138"/>
      <c r="DG58" s="110"/>
      <c r="DI58" t="s">
        <v>29</v>
      </c>
      <c r="DJ58" t="s">
        <v>571</v>
      </c>
      <c r="DK58" t="s">
        <v>31</v>
      </c>
      <c r="DL58" t="s">
        <v>570</v>
      </c>
      <c r="DM58" t="s">
        <v>572</v>
      </c>
      <c r="DN58" t="s">
        <v>522</v>
      </c>
      <c r="DO58" s="39"/>
      <c r="DX58" t="s">
        <v>513</v>
      </c>
      <c r="DY58" s="36"/>
      <c r="EQ58" t="s">
        <v>365</v>
      </c>
    </row>
    <row r="59" spans="1:147" ht="14.4" customHeight="1" x14ac:dyDescent="0.3">
      <c r="A59" s="464"/>
      <c r="B59" s="145"/>
      <c r="C59" s="307" t="s">
        <v>93</v>
      </c>
      <c r="D59" s="298">
        <f t="shared" si="83"/>
        <v>0</v>
      </c>
      <c r="E59" s="375"/>
      <c r="F59" s="67"/>
      <c r="G59" s="327" t="s">
        <v>872</v>
      </c>
      <c r="H59" s="103"/>
      <c r="I59" s="103"/>
      <c r="J59" s="285" t="s">
        <v>14924</v>
      </c>
      <c r="K59" s="266" t="s">
        <v>433</v>
      </c>
      <c r="L59" s="200"/>
      <c r="M59" s="164"/>
      <c r="N59" s="301" t="s">
        <v>165</v>
      </c>
      <c r="O59" s="200"/>
      <c r="P59" s="200"/>
      <c r="Q59" s="301" t="s">
        <v>168</v>
      </c>
      <c r="R59" s="35"/>
      <c r="S59" s="103"/>
      <c r="T59" s="35"/>
      <c r="U59" s="35"/>
      <c r="V59" s="35"/>
      <c r="W59" s="35"/>
      <c r="X59" s="35"/>
      <c r="Y59" s="35"/>
      <c r="Z59" s="35"/>
      <c r="AA59" s="35"/>
      <c r="AB59" s="35"/>
      <c r="AC59" s="35"/>
      <c r="AD59" s="35"/>
      <c r="AE59" s="35"/>
      <c r="AF59" s="35"/>
      <c r="AG59" s="35"/>
      <c r="AJ59" t="str">
        <f t="shared" si="72"/>
        <v/>
      </c>
      <c r="AL59" t="s">
        <v>14763</v>
      </c>
      <c r="AM59" s="139">
        <f>IF(AND($CO$25&lt;&gt;"",$CP$5&lt;&gt;"", AO59=1,(ISERROR(MATCH(CONCATENATE($CO$25,".",AL59,".",$CP$5),$CI$95:$CI$13469,0)=TRUE))),1,0)</f>
        <v>0</v>
      </c>
      <c r="AN59" s="2" t="s">
        <v>185</v>
      </c>
      <c r="AO59" s="9">
        <f t="shared" si="87"/>
        <v>0</v>
      </c>
      <c r="AP59" s="16" t="b">
        <f t="shared" si="88"/>
        <v>0</v>
      </c>
      <c r="AQ59" s="16">
        <f t="shared" si="89"/>
        <v>0</v>
      </c>
      <c r="AR59" s="4" t="s">
        <v>344</v>
      </c>
      <c r="AS59" s="122">
        <v>949</v>
      </c>
      <c r="AT59" s="122">
        <v>1149</v>
      </c>
      <c r="AU59" s="9">
        <f t="shared" si="25"/>
        <v>0</v>
      </c>
      <c r="AV59" s="35"/>
      <c r="AW59" s="147" t="str">
        <f t="shared" si="5"/>
        <v>SN  Satin Natural</v>
      </c>
      <c r="AX59" s="412">
        <f>VLOOKUP(CONCATENATE("LXLB",LEFT(AW59,2)),[1]FINISH!$Q$6:$W$1476,7,FALSE)</f>
        <v>0</v>
      </c>
      <c r="AY59" s="412">
        <f>VLOOKUP(CONCATENATE("LXLF",LEFT(AW59,2)),[1]FINISH!$Q$6:$W$1476,7,FALSE)</f>
        <v>0</v>
      </c>
      <c r="AZ59" s="412">
        <f>VLOOKUP(CONCATENATE("LXLT",LEFT(AW59,2)),[1]FINISH!$Q$6:$W$1476,7,FALSE)</f>
        <v>0</v>
      </c>
      <c r="BA59" s="412">
        <f>VLOOKUP(CONCATENATE("LXLS",LEFT(AW59,2)),[1]FINISH!$Q$6:$W$1476,7,FALSE)</f>
        <v>0</v>
      </c>
      <c r="BB59" s="15">
        <f t="shared" ref="BB59:BB65" si="101">IF(O23="",0,1)</f>
        <v>0</v>
      </c>
      <c r="BC59" s="20"/>
      <c r="BD59" s="3" t="s">
        <v>143</v>
      </c>
      <c r="BE59" s="20"/>
      <c r="BF59" s="13">
        <f>IF(P44="",0,1)</f>
        <v>0</v>
      </c>
      <c r="BG59" s="18" t="s">
        <v>796</v>
      </c>
      <c r="BH59" s="3"/>
      <c r="BI59" s="3"/>
      <c r="BL59" s="35"/>
      <c r="BT59" s="30">
        <f t="shared" si="7"/>
        <v>0</v>
      </c>
      <c r="BU59" s="30">
        <f t="shared" si="27"/>
        <v>0</v>
      </c>
      <c r="BV59" s="30">
        <f t="shared" si="28"/>
        <v>0</v>
      </c>
      <c r="BW59" s="30">
        <f t="shared" si="29"/>
        <v>0</v>
      </c>
      <c r="BX59" s="139">
        <f t="shared" si="94"/>
        <v>0</v>
      </c>
      <c r="BY59" s="39">
        <f t="shared" si="95"/>
        <v>0</v>
      </c>
      <c r="BZ59" s="39">
        <f t="shared" si="96"/>
        <v>0</v>
      </c>
      <c r="CA59" s="39">
        <f t="shared" si="97"/>
        <v>0</v>
      </c>
      <c r="CB59">
        <f t="shared" si="98"/>
        <v>0</v>
      </c>
      <c r="CC59">
        <f t="shared" si="99"/>
        <v>0</v>
      </c>
      <c r="CD59">
        <f t="shared" ref="CD59:CD65" si="102">IF($BF$16=1,$DY$11,0)</f>
        <v>0</v>
      </c>
      <c r="CE59">
        <f t="shared" si="100"/>
        <v>0</v>
      </c>
      <c r="CG59">
        <f t="shared" si="30"/>
        <v>0</v>
      </c>
      <c r="CI59" s="63">
        <f>+BN26</f>
        <v>0</v>
      </c>
      <c r="CJ59" s="74" t="s">
        <v>149</v>
      </c>
      <c r="CL59" s="90"/>
      <c r="CM59" s="91"/>
      <c r="CO59" s="39"/>
      <c r="CP59" s="26"/>
      <c r="CR59" s="235" t="s">
        <v>704</v>
      </c>
      <c r="CS59" s="234"/>
      <c r="CU59" s="235">
        <f>+AO59</f>
        <v>0</v>
      </c>
      <c r="CV59" s="230" t="s">
        <v>344</v>
      </c>
      <c r="CW59" s="81"/>
      <c r="DA59" s="243">
        <f>AO10</f>
        <v>0</v>
      </c>
      <c r="DB59" s="234" t="s">
        <v>717</v>
      </c>
      <c r="DE59">
        <f>+AO59</f>
        <v>0</v>
      </c>
      <c r="DF59" s="138" t="s">
        <v>344</v>
      </c>
      <c r="DG59" s="110" t="s">
        <v>562</v>
      </c>
      <c r="DH59" t="e">
        <f>CONCATENATE(VLOOKUP(1,$BF$72:$BO$74,10,FALSE),DG59)</f>
        <v>#N/A</v>
      </c>
      <c r="DI59" t="e">
        <f t="shared" si="42"/>
        <v>#N/A</v>
      </c>
      <c r="DJ59" s="39" t="e">
        <f>IF($BK$42=1,CONCATENATE(VLOOKUP(1,$DE$72:$DF$76,2,FALSE),"D"),CONCATENATE(VLOOKUP(1,$DE$72:$DF$76,2,FALSE),"X"))</f>
        <v>#N/A</v>
      </c>
      <c r="DK59" t="e">
        <f>LEFT(VLOOKUP(1,$AU$3:$AW$85,3,FALSE),2)</f>
        <v>#N/A</v>
      </c>
      <c r="DL59" s="39" t="str">
        <f>IF($BJ$47=1,"WM","")</f>
        <v/>
      </c>
      <c r="DM59" s="39" t="str">
        <f>IF($BF$16=1,"B","")</f>
        <v/>
      </c>
      <c r="DN59" t="s">
        <v>522</v>
      </c>
      <c r="DO59" s="39" t="e">
        <f>CONCATENATE(DI59,DJ59,DK59,DL59,DM59,DN59)</f>
        <v>#N/A</v>
      </c>
      <c r="DP59" s="39" t="b">
        <f t="shared" si="86"/>
        <v>1</v>
      </c>
      <c r="DQ59" s="81" t="str">
        <f t="shared" si="71"/>
        <v/>
      </c>
      <c r="DX59" s="35"/>
      <c r="DY59" s="36"/>
      <c r="EQ59" t="s">
        <v>365</v>
      </c>
    </row>
    <row r="60" spans="1:147" ht="14.4" customHeight="1" x14ac:dyDescent="0.3">
      <c r="A60" s="464"/>
      <c r="B60" s="145"/>
      <c r="C60" s="307" t="s">
        <v>451</v>
      </c>
      <c r="D60" s="298">
        <f t="shared" si="83"/>
        <v>0</v>
      </c>
      <c r="E60" s="375"/>
      <c r="F60" s="67"/>
      <c r="G60" s="327" t="s">
        <v>2100</v>
      </c>
      <c r="H60" s="103"/>
      <c r="I60" s="103"/>
      <c r="J60" s="309"/>
      <c r="K60" s="312" t="s">
        <v>161</v>
      </c>
      <c r="L60" s="35"/>
      <c r="M60" s="164"/>
      <c r="N60" s="368"/>
      <c r="O60" s="312" t="s">
        <v>659</v>
      </c>
      <c r="P60" s="103"/>
      <c r="Q60" s="309"/>
      <c r="R60" s="151" t="s">
        <v>169</v>
      </c>
      <c r="S60" s="103"/>
      <c r="T60" s="166"/>
      <c r="U60" s="200"/>
      <c r="V60" s="200"/>
      <c r="W60" s="200"/>
      <c r="X60" s="35"/>
      <c r="Y60" s="35"/>
      <c r="Z60" s="35"/>
      <c r="AA60" s="35"/>
      <c r="AB60" s="35"/>
      <c r="AC60" s="35"/>
      <c r="AD60" s="35"/>
      <c r="AE60" s="35"/>
      <c r="AF60" s="35"/>
      <c r="AG60" s="35"/>
      <c r="AJ60" t="str">
        <f t="shared" si="72"/>
        <v/>
      </c>
      <c r="AM60" s="139"/>
      <c r="AN60" s="2" t="s">
        <v>185</v>
      </c>
      <c r="AO60" s="9">
        <f t="shared" si="87"/>
        <v>0</v>
      </c>
      <c r="AP60" s="16" t="b">
        <f t="shared" si="88"/>
        <v>0</v>
      </c>
      <c r="AQ60" s="16">
        <f t="shared" si="89"/>
        <v>0</v>
      </c>
      <c r="AR60" s="4"/>
      <c r="AS60" s="122"/>
      <c r="AT60" s="122"/>
      <c r="AU60" s="9">
        <f t="shared" si="25"/>
        <v>0</v>
      </c>
      <c r="AV60" s="35"/>
      <c r="AW60" s="147" t="str">
        <f t="shared" si="5"/>
        <v>68  Quilted Makore'</v>
      </c>
      <c r="AX60" s="412">
        <f>VLOOKUP(CONCATENATE("LXLB",LEFT(AW60,2)),[1]FINISH!$Q$6:$W$1476,7,FALSE)</f>
        <v>0</v>
      </c>
      <c r="AY60" s="412">
        <f>VLOOKUP(CONCATENATE("LXLF",LEFT(AW60,2)),[1]FINISH!$Q$6:$W$1476,7,FALSE)</f>
        <v>0</v>
      </c>
      <c r="AZ60" s="412">
        <f>VLOOKUP(CONCATENATE("LXLT",LEFT(AW60,2)),[1]FINISH!$Q$6:$W$1476,7,FALSE)</f>
        <v>0</v>
      </c>
      <c r="BA60" s="412">
        <f>VLOOKUP(CONCATENATE("LXLS",LEFT(AW60,2)),[1]FINISH!$Q$6:$W$1476,7,FALSE)</f>
        <v>0</v>
      </c>
      <c r="BB60" s="15">
        <f t="shared" si="101"/>
        <v>0</v>
      </c>
      <c r="BC60" s="20"/>
      <c r="BD60" s="3" t="s">
        <v>144</v>
      </c>
      <c r="BE60" s="20"/>
      <c r="BF60" s="13">
        <f>IF(P45="",0,1)</f>
        <v>0</v>
      </c>
      <c r="BG60" s="18" t="s">
        <v>797</v>
      </c>
      <c r="BH60" s="3"/>
      <c r="BI60" s="3"/>
      <c r="BJ60" s="4" t="s">
        <v>171</v>
      </c>
      <c r="BK60" s="13">
        <f>IF(T45="",0,1)</f>
        <v>1</v>
      </c>
      <c r="BL60" s="19" t="s">
        <v>796</v>
      </c>
      <c r="BT60" s="30">
        <f t="shared" si="7"/>
        <v>0</v>
      </c>
      <c r="BU60" s="30">
        <f t="shared" si="27"/>
        <v>0</v>
      </c>
      <c r="BV60" s="30">
        <f t="shared" si="28"/>
        <v>0</v>
      </c>
      <c r="BW60" s="30">
        <f t="shared" si="29"/>
        <v>0</v>
      </c>
      <c r="BX60" s="139">
        <f t="shared" si="94"/>
        <v>0</v>
      </c>
      <c r="BY60" s="39">
        <f t="shared" si="95"/>
        <v>0</v>
      </c>
      <c r="BZ60" s="39">
        <f t="shared" si="96"/>
        <v>0</v>
      </c>
      <c r="CA60" s="39">
        <f t="shared" si="97"/>
        <v>0</v>
      </c>
      <c r="CB60">
        <f t="shared" si="98"/>
        <v>0</v>
      </c>
      <c r="CC60">
        <f t="shared" si="99"/>
        <v>0</v>
      </c>
      <c r="CD60">
        <f t="shared" si="102"/>
        <v>0</v>
      </c>
      <c r="CE60">
        <f t="shared" si="100"/>
        <v>0</v>
      </c>
      <c r="CG60">
        <f t="shared" si="30"/>
        <v>0</v>
      </c>
      <c r="CI60" s="63">
        <f>+BN27</f>
        <v>0</v>
      </c>
      <c r="CJ60" s="74" t="s">
        <v>150</v>
      </c>
      <c r="CL60" s="83">
        <f>IF(CL56*CL58&gt;0,1,0)</f>
        <v>0</v>
      </c>
      <c r="CM60" s="84" t="s">
        <v>397</v>
      </c>
      <c r="CO60" s="39"/>
      <c r="CP60" s="26"/>
      <c r="CR60" s="235"/>
      <c r="CS60" s="234"/>
      <c r="CU60" s="235">
        <f>+AO61</f>
        <v>0</v>
      </c>
      <c r="CV60" s="230" t="s">
        <v>346</v>
      </c>
      <c r="CW60" s="81"/>
      <c r="DA60" s="243">
        <f>AO15</f>
        <v>0</v>
      </c>
      <c r="DB60" s="234" t="s">
        <v>718</v>
      </c>
      <c r="DF60" s="138"/>
      <c r="DG60" s="110"/>
      <c r="DV60" s="139" t="s">
        <v>15649</v>
      </c>
      <c r="DX60" s="198" t="s">
        <v>731</v>
      </c>
      <c r="DY60" s="106">
        <v>0</v>
      </c>
      <c r="EQ60" t="s">
        <v>365</v>
      </c>
    </row>
    <row r="61" spans="1:147" ht="14.4" customHeight="1" x14ac:dyDescent="0.3">
      <c r="A61" s="464"/>
      <c r="B61" s="145"/>
      <c r="C61" s="307" t="s">
        <v>94</v>
      </c>
      <c r="D61" s="298">
        <f t="shared" si="83"/>
        <v>0</v>
      </c>
      <c r="E61" s="147"/>
      <c r="F61" s="67"/>
      <c r="G61" s="327" t="s">
        <v>873</v>
      </c>
      <c r="H61" s="103"/>
      <c r="I61" s="103"/>
      <c r="J61" s="309"/>
      <c r="K61" s="312" t="s">
        <v>162</v>
      </c>
      <c r="L61" s="35"/>
      <c r="M61" s="164"/>
      <c r="N61" s="368"/>
      <c r="O61" s="312" t="s">
        <v>2089</v>
      </c>
      <c r="P61" s="103"/>
      <c r="Q61" s="309"/>
      <c r="R61" s="312" t="s">
        <v>170</v>
      </c>
      <c r="S61" s="103"/>
      <c r="T61" s="166"/>
      <c r="U61" s="103"/>
      <c r="V61" s="103"/>
      <c r="W61" s="103"/>
      <c r="X61" s="35"/>
      <c r="Y61" s="35"/>
      <c r="Z61" s="35"/>
      <c r="AA61" s="35"/>
      <c r="AB61" s="35"/>
      <c r="AC61" s="35"/>
      <c r="AD61" s="35"/>
      <c r="AE61" s="35"/>
      <c r="AF61" s="35"/>
      <c r="AG61" s="35"/>
      <c r="AJ61" t="str">
        <f t="shared" si="72"/>
        <v/>
      </c>
      <c r="AL61" t="s">
        <v>14764</v>
      </c>
      <c r="AM61" s="139">
        <f>IF(AND($CO$25&lt;&gt;"",$CP$5&lt;&gt;"", AO61=1,(ISERROR(MATCH(CONCATENATE($CO$25,".",AL61,".",$CP$5),$CI$95:$CI$13469,0)=TRUE))),1,0)</f>
        <v>0</v>
      </c>
      <c r="AN61" s="2" t="s">
        <v>185</v>
      </c>
      <c r="AO61" s="9">
        <f t="shared" si="87"/>
        <v>0</v>
      </c>
      <c r="AP61" s="16" t="b">
        <f t="shared" si="88"/>
        <v>0</v>
      </c>
      <c r="AQ61" s="16">
        <f t="shared" si="89"/>
        <v>0</v>
      </c>
      <c r="AR61" s="4" t="s">
        <v>346</v>
      </c>
      <c r="AS61" s="122">
        <v>911</v>
      </c>
      <c r="AT61" s="122">
        <v>1111</v>
      </c>
      <c r="AU61" s="9">
        <f t="shared" si="25"/>
        <v>0</v>
      </c>
      <c r="AW61" s="147" t="str">
        <f t="shared" si="5"/>
        <v>LK  ElectroStatic Black</v>
      </c>
      <c r="AX61" s="412">
        <f>VLOOKUP(CONCATENATE("LXLB",LEFT(AW61,2)),[1]FINISH!$Q$6:$W$1476,7,FALSE)</f>
        <v>0</v>
      </c>
      <c r="AY61" s="412">
        <f>VLOOKUP(CONCATENATE("LXLF",LEFT(AW61,2)),[1]FINISH!$Q$6:$W$1476,7,FALSE)</f>
        <v>0</v>
      </c>
      <c r="AZ61" s="412">
        <f>VLOOKUP(CONCATENATE("LXLT",LEFT(AW61,2)),[1]FINISH!$Q$6:$W$1476,7,FALSE)</f>
        <v>0</v>
      </c>
      <c r="BA61" s="412">
        <f>VLOOKUP(CONCATENATE("LXLS",LEFT(AW61,2)),[1]FINISH!$Q$6:$W$1476,7,FALSE)</f>
        <v>0</v>
      </c>
      <c r="BB61" s="15">
        <f t="shared" si="101"/>
        <v>0</v>
      </c>
      <c r="BC61" s="20"/>
      <c r="BD61" s="3" t="s">
        <v>145</v>
      </c>
      <c r="BE61" s="6"/>
      <c r="BF61" s="17"/>
      <c r="BG61" s="103"/>
      <c r="BH61" s="3"/>
      <c r="BI61" s="3"/>
      <c r="BJ61" s="3"/>
      <c r="BK61" s="17"/>
      <c r="BL61" s="147"/>
      <c r="BT61" s="30">
        <f t="shared" si="7"/>
        <v>0</v>
      </c>
      <c r="BU61" s="30">
        <f t="shared" si="27"/>
        <v>0</v>
      </c>
      <c r="BV61" s="30">
        <f t="shared" si="28"/>
        <v>0</v>
      </c>
      <c r="BW61" s="30">
        <f t="shared" si="29"/>
        <v>0</v>
      </c>
      <c r="BX61" s="139">
        <f t="shared" si="94"/>
        <v>0</v>
      </c>
      <c r="BY61" s="39">
        <f t="shared" si="95"/>
        <v>0</v>
      </c>
      <c r="BZ61" s="39">
        <f t="shared" si="96"/>
        <v>0</v>
      </c>
      <c r="CA61" s="39">
        <f t="shared" si="97"/>
        <v>0</v>
      </c>
      <c r="CB61">
        <f t="shared" si="98"/>
        <v>0</v>
      </c>
      <c r="CC61">
        <f t="shared" si="99"/>
        <v>0</v>
      </c>
      <c r="CD61">
        <f t="shared" si="102"/>
        <v>0</v>
      </c>
      <c r="CE61">
        <f t="shared" si="100"/>
        <v>0</v>
      </c>
      <c r="CG61">
        <f t="shared" si="30"/>
        <v>0</v>
      </c>
      <c r="CI61" s="63">
        <f>+BN35</f>
        <v>0</v>
      </c>
      <c r="CJ61" s="74" t="s">
        <v>155</v>
      </c>
      <c r="CL61" s="94"/>
      <c r="CM61" s="95"/>
      <c r="CO61" s="39"/>
      <c r="CP61" s="26"/>
      <c r="CR61" s="235"/>
      <c r="CS61" s="234" t="s">
        <v>705</v>
      </c>
      <c r="CU61" s="235">
        <f>+AO62</f>
        <v>0</v>
      </c>
      <c r="CV61" s="230" t="s">
        <v>347</v>
      </c>
      <c r="CW61" s="81"/>
      <c r="DA61" s="243">
        <f>AO20</f>
        <v>0</v>
      </c>
      <c r="DB61" s="234" t="s">
        <v>719</v>
      </c>
      <c r="DE61">
        <f>+AO61</f>
        <v>0</v>
      </c>
      <c r="DF61" s="138" t="s">
        <v>346</v>
      </c>
      <c r="DG61" s="110" t="s">
        <v>563</v>
      </c>
      <c r="DH61" t="e">
        <f>CONCATENATE(VLOOKUP(1,$BF$72:$BO$74,10,FALSE),DG61)</f>
        <v>#N/A</v>
      </c>
      <c r="DI61" t="e">
        <f t="shared" si="42"/>
        <v>#N/A</v>
      </c>
      <c r="DJ61" s="39" t="e">
        <f>IF($BK$42=1,CONCATENATE(VLOOKUP(1,$DE$72:$DF$76,2,FALSE),"D"),CONCATENATE(VLOOKUP(1,$DE$72:$DF$76,2,FALSE),"X"))</f>
        <v>#N/A</v>
      </c>
      <c r="DK61" t="e">
        <f>LEFT(VLOOKUP(1,$AU$3:$AW$85,3,FALSE),2)</f>
        <v>#N/A</v>
      </c>
      <c r="DL61" s="39" t="str">
        <f t="shared" ref="DL61:DL65" si="103">IF($BJ$47=1,"WM","")</f>
        <v/>
      </c>
      <c r="DM61" s="39" t="str">
        <f>IF($BF$16=1,"B","")</f>
        <v/>
      </c>
      <c r="DN61" t="s">
        <v>522</v>
      </c>
      <c r="DO61" s="39" t="e">
        <f>CONCATENATE(DI61,DJ61,DK61,DL61,DM61,DN61)</f>
        <v>#N/A</v>
      </c>
      <c r="DP61" s="39" t="b">
        <f t="shared" si="86"/>
        <v>1</v>
      </c>
      <c r="DQ61" s="81" t="str">
        <f t="shared" si="71"/>
        <v/>
      </c>
      <c r="DV61" s="139" t="s">
        <v>15650</v>
      </c>
      <c r="DX61" s="198" t="s">
        <v>732</v>
      </c>
      <c r="DY61" s="106">
        <v>0</v>
      </c>
      <c r="EQ61" t="s">
        <v>365</v>
      </c>
    </row>
    <row r="62" spans="1:147" ht="14.4" customHeight="1" x14ac:dyDescent="0.3">
      <c r="A62" s="464"/>
      <c r="B62" s="145"/>
      <c r="C62" s="307" t="s">
        <v>14702</v>
      </c>
      <c r="D62" s="298">
        <f t="shared" si="83"/>
        <v>0</v>
      </c>
      <c r="E62" s="389"/>
      <c r="F62" s="67"/>
      <c r="G62" s="218" t="s">
        <v>874</v>
      </c>
      <c r="H62" s="103"/>
      <c r="I62" s="103"/>
      <c r="J62" s="309"/>
      <c r="K62" s="429" t="s">
        <v>801</v>
      </c>
      <c r="L62" s="35"/>
      <c r="M62" s="164"/>
      <c r="N62" s="368"/>
      <c r="O62" s="312" t="s">
        <v>2090</v>
      </c>
      <c r="P62" s="103"/>
      <c r="Q62" s="268" t="s">
        <v>438</v>
      </c>
      <c r="R62" s="35"/>
      <c r="S62" s="35"/>
      <c r="T62" s="166"/>
      <c r="U62" s="103"/>
      <c r="V62" s="103"/>
      <c r="W62" s="103"/>
      <c r="X62" s="35"/>
      <c r="Y62" s="35"/>
      <c r="Z62" s="35"/>
      <c r="AA62" s="35"/>
      <c r="AB62" s="35"/>
      <c r="AC62" s="35"/>
      <c r="AD62" s="35"/>
      <c r="AE62" s="35"/>
      <c r="AF62" s="35"/>
      <c r="AG62" s="35"/>
      <c r="AJ62" t="str">
        <f t="shared" si="72"/>
        <v/>
      </c>
      <c r="AL62" t="s">
        <v>14765</v>
      </c>
      <c r="AM62" s="139">
        <f>IF(AND($CO$25&lt;&gt;"",$CP$5&lt;&gt;"", AO62=1,(ISERROR(MATCH(CONCATENATE($CO$25,".",AL62,".",$CP$5),$CI$95:$CI$13469,0)=TRUE))),1,0)</f>
        <v>0</v>
      </c>
      <c r="AN62" s="2" t="s">
        <v>185</v>
      </c>
      <c r="AO62" s="9">
        <f t="shared" si="87"/>
        <v>0</v>
      </c>
      <c r="AP62" s="16" t="b">
        <f t="shared" si="88"/>
        <v>0</v>
      </c>
      <c r="AQ62" s="16">
        <f t="shared" si="89"/>
        <v>0</v>
      </c>
      <c r="AR62" s="4" t="s">
        <v>347</v>
      </c>
      <c r="AS62" s="122">
        <v>987</v>
      </c>
      <c r="AT62" s="122">
        <v>1187</v>
      </c>
      <c r="AU62" s="9">
        <f t="shared" si="25"/>
        <v>0</v>
      </c>
      <c r="AW62" s="147" t="str">
        <f t="shared" si="5"/>
        <v>LB  ElectroStatic Blue</v>
      </c>
      <c r="AX62" s="412">
        <f>VLOOKUP(CONCATENATE("LXLB",LEFT(AW62,2)),[1]FINISH!$Q$6:$W$1476,7,FALSE)</f>
        <v>0</v>
      </c>
      <c r="AY62" s="412">
        <f>VLOOKUP(CONCATENATE("LXLF",LEFT(AW62,2)),[1]FINISH!$Q$6:$W$1476,7,FALSE)</f>
        <v>0</v>
      </c>
      <c r="AZ62" s="412">
        <f>VLOOKUP(CONCATENATE("LXLT",LEFT(AW62,2)),[1]FINISH!$Q$6:$W$1476,7,FALSE)</f>
        <v>0</v>
      </c>
      <c r="BA62" s="412">
        <f>VLOOKUP(CONCATENATE("LXLS",LEFT(AW62,2)),[1]FINISH!$Q$6:$W$1476,7,FALSE)</f>
        <v>0</v>
      </c>
      <c r="BB62" s="15">
        <f t="shared" si="101"/>
        <v>0</v>
      </c>
      <c r="BC62" s="42">
        <f>+BB62*DY30</f>
        <v>0</v>
      </c>
      <c r="BD62" s="3" t="s">
        <v>35</v>
      </c>
      <c r="BE62" s="20" t="s">
        <v>42</v>
      </c>
      <c r="BF62" s="13">
        <f>IF(P46="",0,1)</f>
        <v>0</v>
      </c>
      <c r="BG62" s="103" t="s">
        <v>173</v>
      </c>
      <c r="BH62" s="3"/>
      <c r="BI62" s="3"/>
      <c r="BK62" s="27">
        <f>SUM(BK56:BK58)</f>
        <v>0</v>
      </c>
      <c r="BL62" s="18" t="s">
        <v>191</v>
      </c>
      <c r="BT62" s="30">
        <f t="shared" si="7"/>
        <v>0</v>
      </c>
      <c r="BU62" s="30">
        <f t="shared" si="27"/>
        <v>0</v>
      </c>
      <c r="BV62" s="30">
        <f t="shared" si="28"/>
        <v>0</v>
      </c>
      <c r="BW62" s="30">
        <f t="shared" si="29"/>
        <v>0</v>
      </c>
      <c r="BX62" s="139">
        <f t="shared" si="94"/>
        <v>0</v>
      </c>
      <c r="BY62" s="39">
        <f t="shared" si="95"/>
        <v>0</v>
      </c>
      <c r="BZ62" s="39">
        <f t="shared" si="96"/>
        <v>0</v>
      </c>
      <c r="CA62" s="39">
        <f t="shared" si="97"/>
        <v>0</v>
      </c>
      <c r="CB62">
        <f t="shared" si="98"/>
        <v>0</v>
      </c>
      <c r="CC62">
        <f t="shared" si="99"/>
        <v>0</v>
      </c>
      <c r="CD62">
        <f t="shared" si="102"/>
        <v>0</v>
      </c>
      <c r="CE62">
        <f t="shared" si="100"/>
        <v>0</v>
      </c>
      <c r="CG62">
        <f t="shared" si="30"/>
        <v>0</v>
      </c>
      <c r="CI62" s="63">
        <f>SUM(CI59:CI61)</f>
        <v>0</v>
      </c>
      <c r="CJ62" s="74" t="s">
        <v>378</v>
      </c>
      <c r="CO62" s="39"/>
      <c r="CP62" s="248"/>
      <c r="CR62" s="235">
        <f>+AO14</f>
        <v>0</v>
      </c>
      <c r="CS62" s="234" t="s">
        <v>309</v>
      </c>
      <c r="CU62" s="235">
        <f>+AO63</f>
        <v>0</v>
      </c>
      <c r="CV62" s="230" t="s">
        <v>348</v>
      </c>
      <c r="CW62" s="81"/>
      <c r="DA62" s="243"/>
      <c r="DB62" s="234"/>
      <c r="DE62">
        <f>+AO62</f>
        <v>0</v>
      </c>
      <c r="DF62" s="138" t="s">
        <v>347</v>
      </c>
      <c r="DG62" s="110" t="s">
        <v>537</v>
      </c>
      <c r="DH62" t="e">
        <f>CONCATENATE(VLOOKUP(1,$BF$72:$BO$74,10,FALSE),DG62)</f>
        <v>#N/A</v>
      </c>
      <c r="DI62" t="e">
        <f t="shared" si="42"/>
        <v>#N/A</v>
      </c>
      <c r="DJ62" s="39" t="e">
        <f>IF($BK$42=1,CONCATENATE(VLOOKUP(1,$DE$72:$DF$76,2,FALSE),"D"),CONCATENATE(VLOOKUP(1,$DE$72:$DF$76,2,FALSE),"X"))</f>
        <v>#N/A</v>
      </c>
      <c r="DK62" t="e">
        <f>LEFT(VLOOKUP(1,$AU$3:$AW$85,3,FALSE),2)</f>
        <v>#N/A</v>
      </c>
      <c r="DL62" s="39" t="str">
        <f t="shared" si="103"/>
        <v/>
      </c>
      <c r="DM62" s="39" t="str">
        <f>IF($BF$16=1,"B","")</f>
        <v/>
      </c>
      <c r="DN62" t="s">
        <v>522</v>
      </c>
      <c r="DO62" s="39" t="e">
        <f>CONCATENATE(DI62,DJ62,DK62,DL62,DM62,DN62)</f>
        <v>#N/A</v>
      </c>
      <c r="DP62" s="39" t="b">
        <f t="shared" si="86"/>
        <v>1</v>
      </c>
      <c r="DQ62" s="81" t="str">
        <f t="shared" si="71"/>
        <v/>
      </c>
      <c r="DV62" s="139" t="s">
        <v>15651</v>
      </c>
      <c r="DX62" s="198" t="s">
        <v>733</v>
      </c>
      <c r="DY62" s="106">
        <v>0</v>
      </c>
      <c r="EQ62" t="s">
        <v>365</v>
      </c>
    </row>
    <row r="63" spans="1:147" ht="14.4" customHeight="1" x14ac:dyDescent="0.3">
      <c r="A63" s="464"/>
      <c r="B63" s="145"/>
      <c r="C63" s="307" t="s">
        <v>95</v>
      </c>
      <c r="D63" s="298">
        <f t="shared" si="83"/>
        <v>0</v>
      </c>
      <c r="E63" s="147"/>
      <c r="F63" s="67"/>
      <c r="G63" s="327" t="s">
        <v>875</v>
      </c>
      <c r="H63" s="103"/>
      <c r="I63" s="103"/>
      <c r="J63" s="309"/>
      <c r="K63" s="312" t="s">
        <v>2088</v>
      </c>
      <c r="L63" s="35"/>
      <c r="M63" s="164"/>
      <c r="N63" s="164"/>
      <c r="O63" s="166"/>
      <c r="P63" s="166"/>
      <c r="Q63" s="103"/>
      <c r="R63" s="103"/>
      <c r="S63" s="103"/>
      <c r="T63" s="166"/>
      <c r="U63" s="103"/>
      <c r="V63" s="103"/>
      <c r="W63" s="103"/>
      <c r="X63" s="35"/>
      <c r="Y63" s="35"/>
      <c r="Z63" s="35"/>
      <c r="AA63" s="35"/>
      <c r="AB63" s="35"/>
      <c r="AC63" s="35"/>
      <c r="AD63" s="35"/>
      <c r="AE63" s="35"/>
      <c r="AF63" s="35"/>
      <c r="AG63" s="35"/>
      <c r="AJ63" t="str">
        <f t="shared" si="72"/>
        <v/>
      </c>
      <c r="AL63" t="s">
        <v>14766</v>
      </c>
      <c r="AM63" s="139">
        <f>IF(AND($CO$25&lt;&gt;"",$CP$5&lt;&gt;"", AO63=1,(ISERROR(MATCH(CONCATENATE($CO$25,".",AL63,".",$CP$5),$CI$95:$CI$13469,0)=TRUE))),1,0)</f>
        <v>0</v>
      </c>
      <c r="AN63" s="2" t="s">
        <v>185</v>
      </c>
      <c r="AO63" s="9">
        <f t="shared" si="87"/>
        <v>0</v>
      </c>
      <c r="AP63" s="16" t="b">
        <f t="shared" si="88"/>
        <v>0</v>
      </c>
      <c r="AQ63" s="16">
        <f t="shared" si="89"/>
        <v>0</v>
      </c>
      <c r="AR63" s="4" t="s">
        <v>348</v>
      </c>
      <c r="AS63" s="122">
        <v>1035</v>
      </c>
      <c r="AT63" s="122">
        <v>1386</v>
      </c>
      <c r="AU63" s="9">
        <f t="shared" si="25"/>
        <v>0</v>
      </c>
      <c r="AW63" s="147" t="str">
        <f t="shared" si="5"/>
        <v>LG  ElectroStatic Green</v>
      </c>
      <c r="AX63" s="412">
        <f>VLOOKUP(CONCATENATE("LXLB",LEFT(AW63,2)),[1]FINISH!$Q$6:$W$1476,7,FALSE)</f>
        <v>0</v>
      </c>
      <c r="AY63" s="412">
        <f>VLOOKUP(CONCATENATE("LXLF",LEFT(AW63,2)),[1]FINISH!$Q$6:$W$1476,7,FALSE)</f>
        <v>0</v>
      </c>
      <c r="AZ63" s="412">
        <f>VLOOKUP(CONCATENATE("LXLT",LEFT(AW63,2)),[1]FINISH!$Q$6:$W$1476,7,FALSE)</f>
        <v>0</v>
      </c>
      <c r="BA63" s="412">
        <f>VLOOKUP(CONCATENATE("LXLS",LEFT(AW63,2)),[1]FINISH!$Q$6:$W$1476,7,FALSE)</f>
        <v>0</v>
      </c>
      <c r="BB63" s="15">
        <f t="shared" si="101"/>
        <v>0</v>
      </c>
      <c r="BC63" s="42">
        <f>+BB63*DY30</f>
        <v>0</v>
      </c>
      <c r="BD63" s="3" t="s">
        <v>36</v>
      </c>
      <c r="BE63" s="6"/>
      <c r="BF63" s="13">
        <f>IF(P47="",0,1)</f>
        <v>0</v>
      </c>
      <c r="BG63" s="103" t="s">
        <v>172</v>
      </c>
      <c r="BH63" s="3"/>
      <c r="BI63" s="3"/>
      <c r="BJ63" s="4"/>
      <c r="BK63">
        <f>SUM(BK60)</f>
        <v>1</v>
      </c>
      <c r="BL63" s="18" t="s">
        <v>192</v>
      </c>
      <c r="BT63" s="30">
        <f t="shared" si="7"/>
        <v>0</v>
      </c>
      <c r="BU63" s="30">
        <f t="shared" si="27"/>
        <v>0</v>
      </c>
      <c r="BV63" s="30">
        <f t="shared" si="28"/>
        <v>0</v>
      </c>
      <c r="BW63" s="30">
        <f t="shared" si="29"/>
        <v>0</v>
      </c>
      <c r="BX63" s="139">
        <f t="shared" si="94"/>
        <v>0</v>
      </c>
      <c r="BY63" s="39">
        <f t="shared" si="95"/>
        <v>0</v>
      </c>
      <c r="BZ63" s="39">
        <f t="shared" si="96"/>
        <v>0</v>
      </c>
      <c r="CA63" s="39">
        <f t="shared" si="97"/>
        <v>0</v>
      </c>
      <c r="CB63">
        <f t="shared" si="98"/>
        <v>0</v>
      </c>
      <c r="CC63">
        <f t="shared" si="99"/>
        <v>0</v>
      </c>
      <c r="CD63">
        <f t="shared" si="102"/>
        <v>0</v>
      </c>
      <c r="CE63">
        <f t="shared" si="100"/>
        <v>0</v>
      </c>
      <c r="CG63">
        <f t="shared" si="30"/>
        <v>0</v>
      </c>
      <c r="CO63" s="39"/>
      <c r="CP63" s="248"/>
      <c r="CR63" s="235">
        <f>+AO19</f>
        <v>0</v>
      </c>
      <c r="CS63" s="234" t="s">
        <v>313</v>
      </c>
      <c r="CU63" s="235">
        <f>+AO64</f>
        <v>0</v>
      </c>
      <c r="CV63" s="230" t="s">
        <v>349</v>
      </c>
      <c r="CW63" s="81"/>
      <c r="DA63" s="243">
        <f>SUM(DA57:DA62)</f>
        <v>0</v>
      </c>
      <c r="DB63" s="234" t="s">
        <v>751</v>
      </c>
      <c r="DE63">
        <f>+AO63</f>
        <v>0</v>
      </c>
      <c r="DF63" s="138" t="s">
        <v>348</v>
      </c>
      <c r="DG63" s="110" t="s">
        <v>538</v>
      </c>
      <c r="DH63" t="e">
        <f>CONCATENATE(VLOOKUP(1,$BF$72:$BO$74,10,FALSE),DG63)</f>
        <v>#N/A</v>
      </c>
      <c r="DI63" t="e">
        <f t="shared" si="42"/>
        <v>#N/A</v>
      </c>
      <c r="DJ63" s="39" t="e">
        <f>IF($BK$42=1,CONCATENATE(VLOOKUP(1,$DE$72:$DF$76,2,FALSE),"D"),CONCATENATE(VLOOKUP(1,$DE$72:$DF$76,2,FALSE),"X"))</f>
        <v>#N/A</v>
      </c>
      <c r="DK63" t="e">
        <f>LEFT(VLOOKUP(1,$AU$3:$AW$85,3,FALSE),2)</f>
        <v>#N/A</v>
      </c>
      <c r="DL63" s="39" t="str">
        <f t="shared" si="103"/>
        <v/>
      </c>
      <c r="DM63" s="39" t="str">
        <f>IF($BF$16=1,"B","")</f>
        <v/>
      </c>
      <c r="DN63" t="s">
        <v>522</v>
      </c>
      <c r="DO63" s="39" t="e">
        <f>CONCATENATE(DI63,DJ63,DK63,DL63,DM63,DN63)</f>
        <v>#N/A</v>
      </c>
      <c r="DP63" s="39" t="b">
        <f t="shared" si="86"/>
        <v>1</v>
      </c>
      <c r="DQ63" s="81" t="str">
        <f t="shared" si="71"/>
        <v/>
      </c>
      <c r="DV63" s="139" t="s">
        <v>15652</v>
      </c>
      <c r="DX63" s="198" t="s">
        <v>730</v>
      </c>
      <c r="DY63" s="106">
        <v>0</v>
      </c>
      <c r="EQ63" t="s">
        <v>365</v>
      </c>
    </row>
    <row r="64" spans="1:147" ht="14.4" customHeight="1" x14ac:dyDescent="0.3">
      <c r="A64" s="464"/>
      <c r="B64" s="145"/>
      <c r="C64" s="307" t="s">
        <v>96</v>
      </c>
      <c r="D64" s="298">
        <f t="shared" si="83"/>
        <v>0</v>
      </c>
      <c r="E64" s="147"/>
      <c r="F64" s="67"/>
      <c r="G64" s="327" t="s">
        <v>876</v>
      </c>
      <c r="H64" s="103"/>
      <c r="I64" s="103"/>
      <c r="J64" s="164"/>
      <c r="K64" s="164"/>
      <c r="L64" s="164"/>
      <c r="M64" s="164"/>
      <c r="N64" s="164"/>
      <c r="O64" s="166"/>
      <c r="P64" s="166"/>
      <c r="Q64" s="103"/>
      <c r="R64" s="373"/>
      <c r="S64" s="103"/>
      <c r="T64" s="103"/>
      <c r="U64" s="103"/>
      <c r="V64" s="103"/>
      <c r="W64" s="103"/>
      <c r="X64" s="35"/>
      <c r="Y64" s="35"/>
      <c r="Z64" s="35"/>
      <c r="AA64" s="35"/>
      <c r="AB64" s="35"/>
      <c r="AC64" s="35"/>
      <c r="AD64" s="35"/>
      <c r="AE64" s="35"/>
      <c r="AF64" s="35"/>
      <c r="AG64" s="35"/>
      <c r="AJ64" t="str">
        <f t="shared" si="72"/>
        <v/>
      </c>
      <c r="AL64" t="s">
        <v>14707</v>
      </c>
      <c r="AM64" s="139">
        <f>IF(AND($CO$25&lt;&gt;"",$CP$5&lt;&gt;"", AO64=1,(ISERROR(MATCH(CONCATENATE($CO$25,".",AL64,".",$CP$5),$CI$95:$CI$13469,0)=TRUE))),1,0)</f>
        <v>0</v>
      </c>
      <c r="AN64" s="2" t="s">
        <v>185</v>
      </c>
      <c r="AO64" s="9">
        <f t="shared" si="87"/>
        <v>0</v>
      </c>
      <c r="AP64" s="16" t="b">
        <f t="shared" si="88"/>
        <v>0</v>
      </c>
      <c r="AQ64" s="16">
        <f t="shared" si="89"/>
        <v>0</v>
      </c>
      <c r="AR64" s="4" t="s">
        <v>349</v>
      </c>
      <c r="AS64" s="122">
        <v>911</v>
      </c>
      <c r="AT64" s="122">
        <v>1111</v>
      </c>
      <c r="AU64" s="9">
        <f t="shared" si="25"/>
        <v>0</v>
      </c>
      <c r="AW64" s="147" t="str">
        <f t="shared" si="5"/>
        <v>LO  ElectroStatic Orange</v>
      </c>
      <c r="AX64" s="412">
        <f>VLOOKUP(CONCATENATE("LXLB",LEFT(AW64,2)),[1]FINISH!$Q$6:$W$1476,7,FALSE)</f>
        <v>0</v>
      </c>
      <c r="AY64" s="412">
        <f>VLOOKUP(CONCATENATE("LXLF",LEFT(AW64,2)),[1]FINISH!$Q$6:$W$1476,7,FALSE)</f>
        <v>0</v>
      </c>
      <c r="AZ64" s="412">
        <f>VLOOKUP(CONCATENATE("LXLT",LEFT(AW64,2)),[1]FINISH!$Q$6:$W$1476,7,FALSE)</f>
        <v>0</v>
      </c>
      <c r="BA64" s="412">
        <f>VLOOKUP(CONCATENATE("LXLS",LEFT(AW64,2)),[1]FINISH!$Q$6:$W$1476,7,FALSE)</f>
        <v>0</v>
      </c>
      <c r="BB64" s="15">
        <f t="shared" si="101"/>
        <v>0</v>
      </c>
      <c r="BC64" s="42">
        <f>+BB64*DY30</f>
        <v>0</v>
      </c>
      <c r="BD64" s="3" t="s">
        <v>37</v>
      </c>
      <c r="BE64" s="81"/>
      <c r="BF64" s="81"/>
      <c r="BG64" s="35"/>
      <c r="BH64" s="3"/>
      <c r="BI64" s="3"/>
      <c r="BJ64" s="3"/>
      <c r="BK64" s="17"/>
      <c r="BL64" s="147"/>
      <c r="BT64" s="30">
        <f t="shared" si="7"/>
        <v>0</v>
      </c>
      <c r="BU64" s="30">
        <f t="shared" si="27"/>
        <v>0</v>
      </c>
      <c r="BV64" s="30">
        <f t="shared" si="28"/>
        <v>0</v>
      </c>
      <c r="BW64" s="30">
        <f t="shared" si="29"/>
        <v>0</v>
      </c>
      <c r="BX64" s="139">
        <f t="shared" si="94"/>
        <v>0</v>
      </c>
      <c r="BY64" s="39">
        <f t="shared" si="95"/>
        <v>0</v>
      </c>
      <c r="BZ64" s="39">
        <f t="shared" si="96"/>
        <v>0</v>
      </c>
      <c r="CA64" s="39">
        <f t="shared" si="97"/>
        <v>0</v>
      </c>
      <c r="CB64">
        <f t="shared" si="98"/>
        <v>0</v>
      </c>
      <c r="CC64">
        <f t="shared" si="99"/>
        <v>0</v>
      </c>
      <c r="CD64">
        <f t="shared" si="102"/>
        <v>0</v>
      </c>
      <c r="CE64">
        <f t="shared" si="100"/>
        <v>0</v>
      </c>
      <c r="CG64">
        <f t="shared" si="30"/>
        <v>0</v>
      </c>
      <c r="CI64" s="63">
        <f>IF(OR(CI56&gt;1,CI62&gt;1)=TRUE,1,0)</f>
        <v>0</v>
      </c>
      <c r="CJ64" s="74" t="s">
        <v>387</v>
      </c>
      <c r="CO64" s="39"/>
      <c r="CP64" s="19"/>
      <c r="CR64" s="235">
        <f>IF(SUM(CR61:CR63)&gt;0,1,0)</f>
        <v>0</v>
      </c>
      <c r="CS64" s="234" t="s">
        <v>708</v>
      </c>
      <c r="CU64" s="235">
        <f>+AO65</f>
        <v>0</v>
      </c>
      <c r="CV64" s="230" t="s">
        <v>350</v>
      </c>
      <c r="CW64" s="81"/>
      <c r="DA64" s="243">
        <f>+BN14</f>
        <v>0</v>
      </c>
      <c r="DB64" s="234" t="s">
        <v>752</v>
      </c>
      <c r="DE64">
        <f>+AO64</f>
        <v>0</v>
      </c>
      <c r="DF64" s="138" t="s">
        <v>349</v>
      </c>
      <c r="DG64" s="110" t="s">
        <v>563</v>
      </c>
      <c r="DH64" t="e">
        <f>CONCATENATE(VLOOKUP(1,$BF$72:$BO$74,10,FALSE),DG64)</f>
        <v>#N/A</v>
      </c>
      <c r="DI64" t="e">
        <f t="shared" si="42"/>
        <v>#N/A</v>
      </c>
      <c r="DJ64" s="39" t="e">
        <f>IF($BK$42=1,CONCATENATE(VLOOKUP(1,$DE$72:$DF$76,2,FALSE),"D"),CONCATENATE(VLOOKUP(1,$DE$72:$DF$76,2,FALSE),"X"))</f>
        <v>#N/A</v>
      </c>
      <c r="DK64" t="e">
        <f>LEFT(VLOOKUP(1,$AU$3:$AW$85,3,FALSE),2)</f>
        <v>#N/A</v>
      </c>
      <c r="DL64" s="39" t="str">
        <f t="shared" si="103"/>
        <v/>
      </c>
      <c r="DM64" s="39" t="str">
        <f>IF($BF$16=1,"B","")</f>
        <v/>
      </c>
      <c r="DN64" t="s">
        <v>522</v>
      </c>
      <c r="DO64" s="39" t="e">
        <f>CONCATENATE(DI64,DJ64,DK64,DL64,DM64,DN64)</f>
        <v>#N/A</v>
      </c>
      <c r="DP64" s="39" t="b">
        <f t="shared" si="86"/>
        <v>1</v>
      </c>
      <c r="DQ64" s="81" t="str">
        <f t="shared" si="71"/>
        <v/>
      </c>
      <c r="DV64" s="139" t="s">
        <v>15653</v>
      </c>
      <c r="DX64" s="198" t="s">
        <v>186</v>
      </c>
      <c r="DY64" s="106">
        <v>200</v>
      </c>
      <c r="EQ64" t="s">
        <v>365</v>
      </c>
    </row>
    <row r="65" spans="1:147" ht="14.4" customHeight="1" x14ac:dyDescent="0.3">
      <c r="A65" s="465"/>
      <c r="B65" s="145"/>
      <c r="C65" s="352" t="s">
        <v>14703</v>
      </c>
      <c r="D65" s="338">
        <f t="shared" si="83"/>
        <v>0</v>
      </c>
      <c r="E65" s="147"/>
      <c r="F65" s="67"/>
      <c r="G65" s="327" t="s">
        <v>877</v>
      </c>
      <c r="H65" s="103"/>
      <c r="I65" s="103"/>
      <c r="J65" s="103"/>
      <c r="K65" s="103"/>
      <c r="L65" s="103"/>
      <c r="M65" s="103"/>
      <c r="N65" s="301" t="s">
        <v>203</v>
      </c>
      <c r="O65" s="35"/>
      <c r="P65" s="35"/>
      <c r="Q65" s="35"/>
      <c r="R65" s="274"/>
      <c r="S65" s="274"/>
      <c r="T65" s="103"/>
      <c r="U65" s="103"/>
      <c r="V65" s="103"/>
      <c r="W65" s="103"/>
      <c r="X65" s="35"/>
      <c r="Y65" s="35"/>
      <c r="Z65" s="35"/>
      <c r="AA65" s="35"/>
      <c r="AB65" s="35"/>
      <c r="AC65" s="35"/>
      <c r="AD65" s="35"/>
      <c r="AE65" s="35"/>
      <c r="AF65" s="35"/>
      <c r="AG65" s="35"/>
      <c r="AH65" s="29"/>
      <c r="AI65" s="29"/>
      <c r="AJ65" s="29" t="str">
        <f t="shared" si="72"/>
        <v/>
      </c>
      <c r="AK65" s="29"/>
      <c r="AL65" s="29" t="s">
        <v>14708</v>
      </c>
      <c r="AM65" s="31">
        <f>IF(AND($CO$25&lt;&gt;"",$CP$5&lt;&gt;"", AO65=1,(ISERROR(MATCH(CONCATENATE($CO$25,".",AL65,".",$CP$5),$CI$95:$CI$13469,0)=TRUE))),1,0)</f>
        <v>0</v>
      </c>
      <c r="AN65" s="31" t="s">
        <v>185</v>
      </c>
      <c r="AO65" s="9">
        <f t="shared" si="87"/>
        <v>0</v>
      </c>
      <c r="AP65" s="31" t="b">
        <f t="shared" si="88"/>
        <v>0</v>
      </c>
      <c r="AQ65" s="31">
        <f t="shared" si="89"/>
        <v>0</v>
      </c>
      <c r="AR65" s="117" t="s">
        <v>350</v>
      </c>
      <c r="AS65" s="434">
        <v>987</v>
      </c>
      <c r="AT65" s="435">
        <v>1187</v>
      </c>
      <c r="AU65" s="9">
        <f t="shared" si="25"/>
        <v>0</v>
      </c>
      <c r="AW65" s="147" t="str">
        <f t="shared" si="5"/>
        <v>LC  ElectroStatic Red</v>
      </c>
      <c r="AX65" s="412">
        <f>VLOOKUP(CONCATENATE("LXLB",LEFT(AW65,2)),[1]FINISH!$Q$6:$W$1476,7,FALSE)</f>
        <v>0</v>
      </c>
      <c r="AY65" s="412">
        <f>VLOOKUP(CONCATENATE("LXLF",LEFT(AW65,2)),[1]FINISH!$Q$6:$W$1476,7,FALSE)</f>
        <v>0</v>
      </c>
      <c r="AZ65" s="412">
        <f>VLOOKUP(CONCATENATE("LXLT",LEFT(AW65,2)),[1]FINISH!$Q$6:$W$1476,7,FALSE)</f>
        <v>0</v>
      </c>
      <c r="BA65" s="412">
        <f>VLOOKUP(CONCATENATE("LXLS",LEFT(AW65,2)),[1]FINISH!$Q$6:$W$1476,7,FALSE)</f>
        <v>0</v>
      </c>
      <c r="BB65" s="15">
        <f t="shared" si="101"/>
        <v>0</v>
      </c>
      <c r="BC65" s="42">
        <f>+BB65*DY30</f>
        <v>0</v>
      </c>
      <c r="BD65" s="3" t="s">
        <v>38</v>
      </c>
      <c r="BE65" s="81"/>
      <c r="BF65" s="27">
        <f>SUM(BF56)</f>
        <v>1</v>
      </c>
      <c r="BG65" s="18" t="s">
        <v>191</v>
      </c>
      <c r="BH65" s="3"/>
      <c r="BI65" s="3"/>
      <c r="BK65" s="17"/>
      <c r="BL65" s="147"/>
      <c r="BT65" s="30">
        <f t="shared" si="7"/>
        <v>0</v>
      </c>
      <c r="BU65" s="30">
        <f t="shared" si="27"/>
        <v>0</v>
      </c>
      <c r="BV65" s="30">
        <f t="shared" si="28"/>
        <v>0</v>
      </c>
      <c r="BW65" s="30">
        <f t="shared" si="29"/>
        <v>0</v>
      </c>
      <c r="BX65" s="139">
        <f t="shared" si="94"/>
        <v>0</v>
      </c>
      <c r="BY65" s="39">
        <f t="shared" si="95"/>
        <v>0</v>
      </c>
      <c r="BZ65" s="39">
        <f t="shared" si="96"/>
        <v>0</v>
      </c>
      <c r="CA65" s="39">
        <f t="shared" si="97"/>
        <v>0</v>
      </c>
      <c r="CB65">
        <f t="shared" si="98"/>
        <v>0</v>
      </c>
      <c r="CC65">
        <f t="shared" si="99"/>
        <v>0</v>
      </c>
      <c r="CD65">
        <f t="shared" si="102"/>
        <v>0</v>
      </c>
      <c r="CE65">
        <f t="shared" si="100"/>
        <v>0</v>
      </c>
      <c r="CG65">
        <f t="shared" si="30"/>
        <v>0</v>
      </c>
      <c r="CO65" s="39"/>
      <c r="CP65" s="19"/>
      <c r="CR65" s="235"/>
      <c r="CS65" s="234"/>
      <c r="CU65" s="235">
        <f>SUM(CU58:CU64)</f>
        <v>0</v>
      </c>
      <c r="CV65" s="230" t="s">
        <v>411</v>
      </c>
      <c r="CW65" s="81"/>
      <c r="DA65" s="199">
        <f>+DA64*DA63</f>
        <v>0</v>
      </c>
      <c r="DB65" s="84" t="s">
        <v>406</v>
      </c>
      <c r="DE65">
        <f>+AO65</f>
        <v>0</v>
      </c>
      <c r="DF65" s="138" t="s">
        <v>350</v>
      </c>
      <c r="DG65" s="110" t="s">
        <v>537</v>
      </c>
      <c r="DH65" t="e">
        <f>CONCATENATE(VLOOKUP(1,$BF$72:$BO$74,10,FALSE),DG65)</f>
        <v>#N/A</v>
      </c>
      <c r="DI65" t="e">
        <f t="shared" si="42"/>
        <v>#N/A</v>
      </c>
      <c r="DJ65" s="39" t="e">
        <f>IF($BK$42=1,CONCATENATE(VLOOKUP(1,$DE$72:$DF$76,2,FALSE),"D"),CONCATENATE(VLOOKUP(1,$DE$72:$DF$76,2,FALSE),"X"))</f>
        <v>#N/A</v>
      </c>
      <c r="DK65" t="e">
        <f>LEFT(VLOOKUP(1,$AU$3:$AW$85,3,FALSE),2)</f>
        <v>#N/A</v>
      </c>
      <c r="DL65" s="39" t="str">
        <f t="shared" si="103"/>
        <v/>
      </c>
      <c r="DM65" s="39" t="str">
        <f>IF($BF$16=1,"B","")</f>
        <v/>
      </c>
      <c r="DN65" t="s">
        <v>522</v>
      </c>
      <c r="DO65" s="39" t="e">
        <f>CONCATENATE(DI65,DJ65,DK65,DL65,DM65,DN65)</f>
        <v>#N/A</v>
      </c>
      <c r="DP65" s="39" t="b">
        <f t="shared" si="86"/>
        <v>1</v>
      </c>
      <c r="DQ65" s="81" t="str">
        <f t="shared" si="71"/>
        <v/>
      </c>
      <c r="DV65" s="139" t="s">
        <v>15654</v>
      </c>
      <c r="DX65" s="198" t="s">
        <v>187</v>
      </c>
      <c r="DY65" s="106">
        <v>200</v>
      </c>
      <c r="EQ65" t="s">
        <v>365</v>
      </c>
    </row>
    <row r="66" spans="1:147" x14ac:dyDescent="0.3">
      <c r="A66" s="103"/>
      <c r="B66" s="103"/>
      <c r="C66" s="103"/>
      <c r="D66" s="147"/>
      <c r="E66" s="147"/>
      <c r="F66" s="66"/>
      <c r="G66" s="218" t="s">
        <v>878</v>
      </c>
      <c r="H66" s="103"/>
      <c r="I66" s="103"/>
      <c r="J66" s="164"/>
      <c r="K66" s="164"/>
      <c r="L66" s="164"/>
      <c r="M66" s="164"/>
      <c r="N66" s="309"/>
      <c r="O66" s="154" t="s">
        <v>204</v>
      </c>
      <c r="P66" s="35"/>
      <c r="Q66" s="35"/>
      <c r="R66" s="166"/>
      <c r="S66" s="166"/>
      <c r="T66" s="166"/>
      <c r="U66" s="166"/>
      <c r="V66" s="35"/>
      <c r="W66" s="35"/>
      <c r="X66" s="35"/>
      <c r="Y66" s="35"/>
      <c r="Z66" s="35"/>
      <c r="AA66" s="35"/>
      <c r="AB66" s="35"/>
      <c r="AC66" s="35"/>
      <c r="AD66" s="35"/>
      <c r="AE66" s="35"/>
      <c r="AF66" s="35"/>
      <c r="AG66" s="35"/>
      <c r="AM66" s="139"/>
      <c r="AU66" s="9">
        <f t="shared" si="25"/>
        <v>0</v>
      </c>
      <c r="AW66" s="147" t="str">
        <f t="shared" si="5"/>
        <v>LY  ElectroStatic Yellow</v>
      </c>
      <c r="AX66" s="412">
        <f>VLOOKUP(CONCATENATE("LXLB",LEFT(AW66,2)),[1]FINISH!$Q$6:$W$1476,7,FALSE)</f>
        <v>0</v>
      </c>
      <c r="AY66" s="412">
        <f>VLOOKUP(CONCATENATE("LXLF",LEFT(AW66,2)),[1]FINISH!$Q$6:$W$1476,7,FALSE)</f>
        <v>0</v>
      </c>
      <c r="AZ66" s="412">
        <f>VLOOKUP(CONCATENATE("LXLT",LEFT(AW66,2)),[1]FINISH!$Q$6:$W$1476,7,FALSE)</f>
        <v>0</v>
      </c>
      <c r="BA66" s="412">
        <f>VLOOKUP(CONCATENATE("LXLS",LEFT(AW66,2)),[1]FINISH!$Q$6:$W$1476,7,FALSE)</f>
        <v>0</v>
      </c>
      <c r="BB66" s="24"/>
      <c r="BC66" s="38">
        <f>SUM(BC62:BC65)</f>
        <v>0</v>
      </c>
      <c r="BD66" s="22" t="s">
        <v>197</v>
      </c>
      <c r="BE66" s="20"/>
      <c r="BF66">
        <f>SUM(BF58:BF60)</f>
        <v>0</v>
      </c>
      <c r="BG66" s="18" t="s">
        <v>192</v>
      </c>
      <c r="BH66" s="3"/>
      <c r="BI66" s="3"/>
      <c r="BJ66" s="3"/>
      <c r="BK66" s="17"/>
      <c r="BL66" s="7"/>
      <c r="BT66" s="30">
        <f t="shared" si="7"/>
        <v>0</v>
      </c>
      <c r="BU66" s="30">
        <f t="shared" si="27"/>
        <v>0</v>
      </c>
      <c r="BV66" s="30">
        <f t="shared" si="28"/>
        <v>0</v>
      </c>
      <c r="BW66" s="30">
        <f t="shared" si="29"/>
        <v>0</v>
      </c>
      <c r="CO66" s="39"/>
      <c r="CP66" s="19"/>
      <c r="CR66" s="235">
        <f>+BI5</f>
        <v>0</v>
      </c>
      <c r="CS66" s="234" t="s">
        <v>392</v>
      </c>
      <c r="CU66" s="235"/>
      <c r="CV66" s="234"/>
      <c r="CW66" s="81"/>
      <c r="DA66" s="85"/>
      <c r="DB66" s="86"/>
      <c r="DR66" s="109" t="str">
        <f>CONCATENATE(DQ57,DQ59,DQ61,DQ62,DQ63,DQ64,DQ65)</f>
        <v/>
      </c>
      <c r="DV66" s="139" t="s">
        <v>15655</v>
      </c>
      <c r="DX66" s="198" t="s">
        <v>109</v>
      </c>
      <c r="DY66" s="106">
        <v>200</v>
      </c>
      <c r="EQ66" t="s">
        <v>365</v>
      </c>
    </row>
    <row r="67" spans="1:147" x14ac:dyDescent="0.3">
      <c r="A67" s="103"/>
      <c r="B67" s="103"/>
      <c r="C67" s="349" t="s">
        <v>294</v>
      </c>
      <c r="D67" s="392">
        <f>SUM(D3:D66)</f>
        <v>0</v>
      </c>
      <c r="E67" s="147"/>
      <c r="F67" s="66"/>
      <c r="G67" s="218" t="s">
        <v>879</v>
      </c>
      <c r="H67" s="103"/>
      <c r="I67" s="103"/>
      <c r="J67" s="164"/>
      <c r="K67" s="164"/>
      <c r="L67" s="164"/>
      <c r="M67" s="164"/>
      <c r="N67" s="309"/>
      <c r="O67" s="391" t="s">
        <v>159</v>
      </c>
      <c r="P67" s="35"/>
      <c r="Q67" s="35"/>
      <c r="R67" s="166"/>
      <c r="S67" s="166"/>
      <c r="T67" s="166"/>
      <c r="U67" s="166"/>
      <c r="V67" s="35"/>
      <c r="W67" s="35"/>
      <c r="X67" s="35"/>
      <c r="Y67" s="35"/>
      <c r="Z67" s="35"/>
      <c r="AA67" s="35"/>
      <c r="AB67" s="35"/>
      <c r="AC67" s="35"/>
      <c r="AD67" s="35"/>
      <c r="AE67" s="35"/>
      <c r="AF67" s="35"/>
      <c r="AG67" s="35"/>
      <c r="AP67" s="10" t="s">
        <v>178</v>
      </c>
      <c r="AQ67" s="13">
        <f>SUM(AQ3:AQ22)</f>
        <v>0</v>
      </c>
      <c r="AU67" s="9">
        <f t="shared" si="25"/>
        <v>0</v>
      </c>
      <c r="AW67" s="147" t="str">
        <f t="shared" ref="AW67:AW78" si="104">G67</f>
        <v>53  African Bubinga</v>
      </c>
      <c r="AX67" s="412">
        <f>VLOOKUP(CONCATENATE("LXLB",LEFT(AW67,2)),[1]FINISH!$Q$6:$W$1476,7,FALSE)</f>
        <v>0</v>
      </c>
      <c r="AY67" s="412">
        <f>VLOOKUP(CONCATENATE("LXLF",LEFT(AW67,2)),[1]FINISH!$Q$6:$W$1476,7,FALSE)</f>
        <v>0</v>
      </c>
      <c r="AZ67" s="412">
        <f>VLOOKUP(CONCATENATE("LXLT",LEFT(AW67,2)),[1]FINISH!$Q$6:$W$1476,7,FALSE)</f>
        <v>0</v>
      </c>
      <c r="BA67" s="412">
        <f>VLOOKUP(CONCATENATE("LXLS",LEFT(AW67,2)),[1]FINISH!$Q$6:$W$1476,7,FALSE)</f>
        <v>0</v>
      </c>
      <c r="BC67" s="34"/>
      <c r="BD67" s="17"/>
      <c r="BE67" s="20"/>
      <c r="BF67">
        <f>SUM(BF62:BF63)</f>
        <v>0</v>
      </c>
      <c r="BG67" s="18" t="s">
        <v>193</v>
      </c>
      <c r="BH67" s="3"/>
      <c r="BI67" s="3"/>
      <c r="BJ67" s="3"/>
      <c r="BK67" s="17"/>
      <c r="BL67" s="7"/>
      <c r="BT67" s="30">
        <f t="shared" ref="BT67:BT100" si="105">AU67*AX67</f>
        <v>0</v>
      </c>
      <c r="BU67" s="30">
        <f t="shared" si="27"/>
        <v>0</v>
      </c>
      <c r="BV67" s="30">
        <f t="shared" si="28"/>
        <v>0</v>
      </c>
      <c r="BW67" s="30">
        <f t="shared" si="29"/>
        <v>0</v>
      </c>
      <c r="BY67" t="s">
        <v>6</v>
      </c>
      <c r="BZ67" t="s">
        <v>18</v>
      </c>
      <c r="CA67" t="s">
        <v>208</v>
      </c>
      <c r="CB67" s="2" t="s">
        <v>19</v>
      </c>
      <c r="CC67" t="s">
        <v>209</v>
      </c>
      <c r="CO67" s="39"/>
      <c r="CP67" s="19"/>
      <c r="CR67" s="83">
        <f>+CR66*CR64</f>
        <v>0</v>
      </c>
      <c r="CS67" s="84" t="s">
        <v>709</v>
      </c>
      <c r="CU67" s="83">
        <f>+CU65*CU56</f>
        <v>0</v>
      </c>
      <c r="CV67" s="97" t="s">
        <v>406</v>
      </c>
      <c r="CW67" s="81"/>
      <c r="DV67" s="139" t="s">
        <v>15656</v>
      </c>
      <c r="DX67" s="198" t="s">
        <v>110</v>
      </c>
      <c r="DY67" s="106">
        <v>200</v>
      </c>
      <c r="EQ67" t="s">
        <v>365</v>
      </c>
    </row>
    <row r="68" spans="1:147" x14ac:dyDescent="0.3">
      <c r="A68" s="103"/>
      <c r="B68" s="103"/>
      <c r="C68" s="103"/>
      <c r="D68" s="147"/>
      <c r="E68" s="147"/>
      <c r="F68" s="66"/>
      <c r="G68" s="218" t="s">
        <v>880</v>
      </c>
      <c r="H68" s="103"/>
      <c r="I68" s="103"/>
      <c r="J68" s="164"/>
      <c r="K68" s="164"/>
      <c r="L68" s="164"/>
      <c r="M68" s="164"/>
      <c r="N68" s="103"/>
      <c r="O68" s="35"/>
      <c r="P68" s="35"/>
      <c r="Q68" s="35"/>
      <c r="R68" s="166"/>
      <c r="S68" s="166"/>
      <c r="T68" s="166"/>
      <c r="U68" s="166"/>
      <c r="V68" s="35"/>
      <c r="W68" s="35"/>
      <c r="X68" s="35"/>
      <c r="Y68" s="35"/>
      <c r="Z68" s="35"/>
      <c r="AA68" s="35"/>
      <c r="AB68" s="35"/>
      <c r="AC68" s="35"/>
      <c r="AD68" s="35"/>
      <c r="AE68" s="35"/>
      <c r="AF68" s="35"/>
      <c r="AG68" s="35"/>
      <c r="AP68" s="10" t="s">
        <v>179</v>
      </c>
      <c r="AQ68" s="9">
        <f>SUM(AQ23:AQ32)</f>
        <v>0</v>
      </c>
      <c r="AU68" s="9">
        <f t="shared" ref="AU68:AU78" si="106">IF(F68="",0,1)</f>
        <v>0</v>
      </c>
      <c r="AW68" s="147" t="str">
        <f t="shared" si="104"/>
        <v>50  Birdseye Maple</v>
      </c>
      <c r="AX68" s="412">
        <f>VLOOKUP(CONCATENATE("LXLB",LEFT(AW68,2)),[1]FINISH!$Q$6:$W$1476,7,FALSE)</f>
        <v>0</v>
      </c>
      <c r="AY68" s="412">
        <f>VLOOKUP(CONCATENATE("LXLF",LEFT(AW68,2)),[1]FINISH!$Q$6:$W$1476,7,FALSE)</f>
        <v>0</v>
      </c>
      <c r="AZ68" s="412">
        <f>VLOOKUP(CONCATENATE("LXLT",LEFT(AW68,2)),[1]FINISH!$Q$6:$W$1476,7,FALSE)</f>
        <v>0</v>
      </c>
      <c r="BA68" s="412">
        <f>VLOOKUP(CONCATENATE("LXLS",LEFT(AW68,2)),[1]FINISH!$Q$6:$W$1476,7,FALSE)</f>
        <v>0</v>
      </c>
      <c r="BC68" s="35"/>
      <c r="BD68" s="35"/>
      <c r="BE68" s="20"/>
      <c r="BF68" s="17"/>
      <c r="BG68" s="3"/>
      <c r="BH68" s="3"/>
      <c r="BI68" s="3"/>
      <c r="BJ68" s="3"/>
      <c r="BK68" s="17"/>
      <c r="BT68" s="30">
        <f t="shared" si="105"/>
        <v>0</v>
      </c>
      <c r="BU68" s="30">
        <f t="shared" ref="BU68:BU100" si="107">AU68*AY68</f>
        <v>0</v>
      </c>
      <c r="BV68" s="30">
        <f t="shared" ref="BV68:BV100" si="108">+AU68*AZ68</f>
        <v>0</v>
      </c>
      <c r="BW68" s="30">
        <f t="shared" ref="BW68:BW100" si="109">+AU68*BA68</f>
        <v>0</v>
      </c>
      <c r="CO68" s="39"/>
      <c r="CP68" s="19"/>
      <c r="CR68" s="80"/>
      <c r="CS68" s="82"/>
      <c r="CU68" s="80"/>
      <c r="CV68" s="82"/>
      <c r="CW68" s="81"/>
      <c r="DV68" s="139" t="s">
        <v>15657</v>
      </c>
      <c r="DX68" s="198" t="s">
        <v>629</v>
      </c>
      <c r="DY68" s="106">
        <v>50</v>
      </c>
      <c r="EQ68" t="s">
        <v>365</v>
      </c>
    </row>
    <row r="69" spans="1:147" x14ac:dyDescent="0.3">
      <c r="A69" s="103"/>
      <c r="B69" s="103"/>
      <c r="C69" s="18"/>
      <c r="D69" s="147"/>
      <c r="E69" s="147"/>
      <c r="F69" s="66"/>
      <c r="G69" s="218" t="s">
        <v>881</v>
      </c>
      <c r="H69" s="103"/>
      <c r="I69" s="103"/>
      <c r="J69" s="164"/>
      <c r="K69" s="164"/>
      <c r="L69" s="164"/>
      <c r="M69" s="164"/>
      <c r="N69" s="164"/>
      <c r="O69" s="166"/>
      <c r="P69" s="166"/>
      <c r="Q69" s="166"/>
      <c r="R69" s="166"/>
      <c r="S69" s="166"/>
      <c r="T69" s="166"/>
      <c r="U69" s="166"/>
      <c r="V69" s="35"/>
      <c r="W69" s="35"/>
      <c r="X69" s="35"/>
      <c r="Y69" s="35"/>
      <c r="Z69" s="35"/>
      <c r="AA69" s="35"/>
      <c r="AB69" s="35"/>
      <c r="AC69" s="35"/>
      <c r="AD69" s="35"/>
      <c r="AE69" s="35"/>
      <c r="AF69" s="35"/>
      <c r="AG69" s="35"/>
      <c r="AP69" s="10" t="s">
        <v>180</v>
      </c>
      <c r="AQ69" s="9">
        <f>SUM(AQ33:AQ56)</f>
        <v>0</v>
      </c>
      <c r="AU69" s="9">
        <f t="shared" si="106"/>
        <v>0</v>
      </c>
      <c r="AW69" s="147" t="str">
        <f t="shared" si="104"/>
        <v>B1  Bubinga, Nat/Mahogany Burst</v>
      </c>
      <c r="AX69" s="412">
        <f>VLOOKUP(CONCATENATE("LXLB",LEFT(AW69,2)),[1]FINISH!$Q$6:$W$1476,7,FALSE)</f>
        <v>0</v>
      </c>
      <c r="AY69" s="412">
        <f>VLOOKUP(CONCATENATE("LXLF",LEFT(AW69,2)),[1]FINISH!$Q$6:$W$1476,7,FALSE)</f>
        <v>0</v>
      </c>
      <c r="AZ69" s="412">
        <f>VLOOKUP(CONCATENATE("LXLT",LEFT(AW69,2)),[1]FINISH!$Q$6:$W$1476,7,FALSE)</f>
        <v>0</v>
      </c>
      <c r="BA69" s="412">
        <f>VLOOKUP(CONCATENATE("LXLS",LEFT(AW69,2)),[1]FINISH!$Q$6:$W$1476,7,FALSE)</f>
        <v>0</v>
      </c>
      <c r="BB69" s="28">
        <f>IF(SUM(AU46:AU85)&gt;0,1,0)</f>
        <v>0</v>
      </c>
      <c r="BC69" t="s">
        <v>456</v>
      </c>
      <c r="BD69" s="35"/>
      <c r="BE69" s="20"/>
      <c r="BF69" s="17"/>
      <c r="BG69" s="3"/>
      <c r="BH69" s="3"/>
      <c r="BI69" s="3"/>
      <c r="BJ69" s="3"/>
      <c r="BK69" s="17"/>
      <c r="BT69" s="30">
        <f t="shared" si="105"/>
        <v>0</v>
      </c>
      <c r="BU69" s="30">
        <f t="shared" si="107"/>
        <v>0</v>
      </c>
      <c r="BV69" s="30">
        <f t="shared" si="108"/>
        <v>0</v>
      </c>
      <c r="BW69" s="30">
        <f t="shared" si="109"/>
        <v>0</v>
      </c>
      <c r="CO69" s="39"/>
      <c r="CP69" s="39"/>
      <c r="CR69" s="80"/>
      <c r="CS69" s="82"/>
      <c r="CU69" s="83">
        <f>IF(SUM(CU67,CU54,CU41,CU28)&gt;0,1,0)</f>
        <v>0</v>
      </c>
      <c r="CV69" s="84" t="s">
        <v>432</v>
      </c>
      <c r="CW69" s="81"/>
      <c r="DV69" s="139" t="s">
        <v>15658</v>
      </c>
      <c r="DX69" s="198" t="s">
        <v>734</v>
      </c>
      <c r="DY69" s="106">
        <v>50</v>
      </c>
      <c r="EQ69" t="s">
        <v>365</v>
      </c>
    </row>
    <row r="70" spans="1:147" x14ac:dyDescent="0.3">
      <c r="A70" s="103"/>
      <c r="B70" s="103"/>
      <c r="C70" s="103"/>
      <c r="D70" s="147"/>
      <c r="E70" s="147"/>
      <c r="F70" s="66"/>
      <c r="G70" s="218" t="s">
        <v>882</v>
      </c>
      <c r="H70" s="103"/>
      <c r="I70" s="103"/>
      <c r="J70" s="164"/>
      <c r="K70" s="164"/>
      <c r="L70" s="164"/>
      <c r="M70" s="164"/>
      <c r="N70" s="164"/>
      <c r="O70" s="166"/>
      <c r="P70" s="166"/>
      <c r="Q70" s="166"/>
      <c r="R70" s="103"/>
      <c r="S70" s="35"/>
      <c r="T70" s="35"/>
      <c r="U70" s="35"/>
      <c r="V70" s="35"/>
      <c r="W70" s="35"/>
      <c r="X70" s="35"/>
      <c r="Y70" s="35"/>
      <c r="Z70" s="35"/>
      <c r="AA70" s="35"/>
      <c r="AB70" s="35"/>
      <c r="AC70" s="35"/>
      <c r="AD70" s="35"/>
      <c r="AE70" s="35"/>
      <c r="AF70" s="35"/>
      <c r="AG70" s="35"/>
      <c r="AP70" s="10" t="s">
        <v>181</v>
      </c>
      <c r="AQ70" s="9">
        <f>SUM(AQ57:AQ65)</f>
        <v>0</v>
      </c>
      <c r="AU70" s="9">
        <f t="shared" si="106"/>
        <v>0</v>
      </c>
      <c r="AW70" s="147" t="str">
        <f t="shared" si="104"/>
        <v>FE  Fumed Eucalyptus</v>
      </c>
      <c r="AX70" s="412">
        <f>VLOOKUP(CONCATENATE("LXLB",LEFT(AW70,2)),[1]FINISH!$Q$6:$W$1476,7,FALSE)</f>
        <v>0</v>
      </c>
      <c r="AY70" s="412">
        <f>VLOOKUP(CONCATENATE("LXLF",LEFT(AW70,2)),[1]FINISH!$Q$6:$W$1476,7,FALSE)</f>
        <v>0</v>
      </c>
      <c r="AZ70" s="412">
        <f>VLOOKUP(CONCATENATE("LXLT",LEFT(AW70,2)),[1]FINISH!$Q$6:$W$1476,7,FALSE)</f>
        <v>0</v>
      </c>
      <c r="BA70" s="412">
        <f>VLOOKUP(CONCATENATE("LXLS",LEFT(AW70,2)),[1]FINISH!$Q$6:$W$1476,7,FALSE)</f>
        <v>0</v>
      </c>
      <c r="BE70" s="20"/>
      <c r="BF70" s="17"/>
      <c r="BG70" s="3"/>
      <c r="BH70" s="3"/>
      <c r="BI70" s="3"/>
      <c r="BJ70" s="3"/>
      <c r="BK70" s="17"/>
      <c r="BT70" s="30">
        <f t="shared" si="105"/>
        <v>0</v>
      </c>
      <c r="BU70" s="30">
        <f t="shared" si="107"/>
        <v>0</v>
      </c>
      <c r="BV70" s="30">
        <f t="shared" si="108"/>
        <v>0</v>
      </c>
      <c r="BW70" s="30">
        <f t="shared" si="109"/>
        <v>0</v>
      </c>
      <c r="CO70" s="39"/>
      <c r="CP70" s="39"/>
      <c r="CR70" s="80"/>
      <c r="CS70" s="82"/>
      <c r="CU70" s="80"/>
      <c r="CV70" s="82"/>
      <c r="CW70" s="81"/>
      <c r="DV70" s="139" t="s">
        <v>15659</v>
      </c>
      <c r="DX70" s="198" t="s">
        <v>108</v>
      </c>
      <c r="DY70" s="106">
        <v>0</v>
      </c>
      <c r="EQ70" t="s">
        <v>365</v>
      </c>
    </row>
    <row r="71" spans="1:147" ht="15" thickBot="1" x14ac:dyDescent="0.35">
      <c r="A71" s="103"/>
      <c r="B71" s="103"/>
      <c r="C71" s="103"/>
      <c r="D71" s="147"/>
      <c r="E71" s="147"/>
      <c r="F71" s="66"/>
      <c r="G71" s="218" t="s">
        <v>883</v>
      </c>
      <c r="H71" s="103"/>
      <c r="I71" s="103"/>
      <c r="L71" s="164"/>
      <c r="M71" s="164"/>
      <c r="N71" s="164"/>
      <c r="O71" s="166"/>
      <c r="P71" s="166"/>
      <c r="Q71" s="166"/>
      <c r="R71" s="103"/>
      <c r="S71" s="103"/>
      <c r="T71" s="35"/>
      <c r="U71" s="35"/>
      <c r="V71" s="35"/>
      <c r="W71" s="35"/>
      <c r="X71" s="35"/>
      <c r="Y71" s="35"/>
      <c r="Z71" s="35"/>
      <c r="AA71" s="35"/>
      <c r="AB71" s="35"/>
      <c r="AC71" s="35"/>
      <c r="AD71" s="35"/>
      <c r="AE71" s="35"/>
      <c r="AF71" s="35"/>
      <c r="AG71" s="35"/>
      <c r="AP71" s="23" t="s">
        <v>175</v>
      </c>
      <c r="AQ71" s="9">
        <f>SUM(AQ67:AQ70)</f>
        <v>0</v>
      </c>
      <c r="AU71" s="9">
        <f t="shared" si="106"/>
        <v>0</v>
      </c>
      <c r="AW71" s="147" t="str">
        <f t="shared" si="104"/>
        <v>S1  Lacewood, Nat-Red Burst</v>
      </c>
      <c r="AX71" s="412">
        <f>VLOOKUP(CONCATENATE("LXLB",LEFT(AW71,2)),[1]FINISH!$Q$6:$W$1476,7,FALSE)</f>
        <v>0</v>
      </c>
      <c r="AY71" s="412">
        <f>VLOOKUP(CONCATENATE("LXLF",LEFT(AW71,2)),[1]FINISH!$Q$6:$W$1476,7,FALSE)</f>
        <v>0</v>
      </c>
      <c r="AZ71" s="412">
        <f>VLOOKUP(CONCATENATE("LXLT",LEFT(AW71,2)),[1]FINISH!$Q$6:$W$1476,7,FALSE)</f>
        <v>0</v>
      </c>
      <c r="BA71" s="412">
        <f>VLOOKUP(CONCATENATE("LXLS",LEFT(AW71,2)),[1]FINISH!$Q$6:$W$1476,7,FALSE)</f>
        <v>0</v>
      </c>
      <c r="BE71" s="81"/>
      <c r="BF71" s="219" t="s">
        <v>30</v>
      </c>
      <c r="BH71" t="s">
        <v>368</v>
      </c>
      <c r="BI71" s="3" t="s">
        <v>369</v>
      </c>
      <c r="BJ71" s="3" t="s">
        <v>171</v>
      </c>
      <c r="BK71" s="81" t="s">
        <v>370</v>
      </c>
      <c r="BL71" t="s">
        <v>368</v>
      </c>
      <c r="BM71" s="3" t="s">
        <v>369</v>
      </c>
      <c r="BN71" s="3" t="s">
        <v>171</v>
      </c>
      <c r="BO71" s="81" t="s">
        <v>370</v>
      </c>
      <c r="BT71" s="30">
        <f t="shared" si="105"/>
        <v>0</v>
      </c>
      <c r="BU71" s="30">
        <f t="shared" si="107"/>
        <v>0</v>
      </c>
      <c r="BV71" s="30">
        <f t="shared" si="108"/>
        <v>0</v>
      </c>
      <c r="BW71" s="30">
        <f t="shared" si="109"/>
        <v>0</v>
      </c>
      <c r="CO71" s="39"/>
      <c r="CP71" s="39"/>
      <c r="CR71" s="80"/>
      <c r="CS71" s="82"/>
      <c r="CU71" s="85"/>
      <c r="CV71" s="86"/>
      <c r="CW71" s="81"/>
      <c r="DE71" s="140" t="s">
        <v>506</v>
      </c>
      <c r="DF71" s="140"/>
      <c r="DH71" s="140" t="s">
        <v>507</v>
      </c>
      <c r="DI71" s="140"/>
      <c r="DK71" s="140" t="s">
        <v>510</v>
      </c>
      <c r="DL71" s="140"/>
      <c r="DN71" s="140" t="s">
        <v>511</v>
      </c>
      <c r="DO71" s="140"/>
      <c r="DV71" s="139" t="s">
        <v>15660</v>
      </c>
      <c r="DX71" s="198" t="s">
        <v>111</v>
      </c>
      <c r="DY71" s="106">
        <v>200</v>
      </c>
      <c r="EQ71" t="s">
        <v>365</v>
      </c>
    </row>
    <row r="72" spans="1:147" ht="14.4" customHeight="1" x14ac:dyDescent="0.3">
      <c r="A72" s="103"/>
      <c r="B72" s="103"/>
      <c r="C72" s="103"/>
      <c r="D72" s="147"/>
      <c r="E72" s="147"/>
      <c r="F72" s="66"/>
      <c r="G72" s="218" t="s">
        <v>884</v>
      </c>
      <c r="H72" s="103"/>
      <c r="I72" s="103"/>
      <c r="J72" s="164"/>
      <c r="K72" s="164"/>
      <c r="L72" s="164"/>
      <c r="M72" s="164"/>
      <c r="N72" s="164"/>
      <c r="O72" s="166"/>
      <c r="P72" s="166"/>
      <c r="Q72" s="166"/>
      <c r="R72" s="103"/>
      <c r="S72" s="103"/>
      <c r="T72" s="35"/>
      <c r="U72" s="35"/>
      <c r="V72" s="35"/>
      <c r="W72" s="35"/>
      <c r="X72" s="35"/>
      <c r="Y72" s="35"/>
      <c r="Z72" s="35"/>
      <c r="AA72" s="35"/>
      <c r="AB72" s="35"/>
      <c r="AC72" s="35"/>
      <c r="AD72" s="35"/>
      <c r="AE72" s="35"/>
      <c r="AF72" s="35"/>
      <c r="AG72" s="35"/>
      <c r="AI72" t="s">
        <v>368</v>
      </c>
      <c r="AJ72" t="str">
        <f>CONCATENATE(AJ3,AJ4,AJ5,AJ6,AJ7,AJ8,AJ9,AJ10,AJ11,AJ12,AJ13,AJ14,AJ15,AJ16,AJ17,AJ18,AJ19,AJ20,AJ21,AJ22)</f>
        <v/>
      </c>
      <c r="AU72" s="9">
        <f t="shared" si="106"/>
        <v>0</v>
      </c>
      <c r="AW72" s="147" t="str">
        <f t="shared" si="104"/>
        <v>S2  Lacewood, Supernatural</v>
      </c>
      <c r="AX72" s="412">
        <f>VLOOKUP(CONCATENATE("LXLB",LEFT(AW72,2)),[1]FINISH!$Q$6:$W$1476,7,FALSE)</f>
        <v>0</v>
      </c>
      <c r="AY72" s="412">
        <f>VLOOKUP(CONCATENATE("LXLF",LEFT(AW72,2)),[1]FINISH!$Q$6:$W$1476,7,FALSE)</f>
        <v>0</v>
      </c>
      <c r="AZ72" s="412">
        <f>VLOOKUP(CONCATENATE("LXLT",LEFT(AW72,2)),[1]FINISH!$Q$6:$W$1476,7,FALSE)</f>
        <v>0</v>
      </c>
      <c r="BA72" s="412">
        <f>VLOOKUP(CONCATENATE("LXLS",LEFT(AW72,2)),[1]FINISH!$Q$6:$W$1476,7,FALSE)</f>
        <v>0</v>
      </c>
      <c r="BF72" s="15">
        <f>IF(J4="",0,1)</f>
        <v>0</v>
      </c>
      <c r="BG72" s="48" t="s">
        <v>802</v>
      </c>
      <c r="BH72" s="3" t="s">
        <v>806</v>
      </c>
      <c r="BI72" s="3" t="s">
        <v>809</v>
      </c>
      <c r="BJ72" s="3" t="s">
        <v>812</v>
      </c>
      <c r="BK72" s="18" t="s">
        <v>815</v>
      </c>
      <c r="BL72" s="18" t="s">
        <v>819</v>
      </c>
      <c r="BM72" s="18" t="s">
        <v>822</v>
      </c>
      <c r="BN72" s="18" t="s">
        <v>825</v>
      </c>
      <c r="BO72" s="18" t="s">
        <v>828</v>
      </c>
      <c r="BP72" s="18" t="s">
        <v>831</v>
      </c>
      <c r="BT72" s="30">
        <f t="shared" si="105"/>
        <v>0</v>
      </c>
      <c r="BU72" s="30">
        <f t="shared" si="107"/>
        <v>0</v>
      </c>
      <c r="BV72" s="30">
        <f t="shared" si="108"/>
        <v>0</v>
      </c>
      <c r="BW72" s="30">
        <f t="shared" si="109"/>
        <v>0</v>
      </c>
      <c r="CO72" s="39"/>
      <c r="CP72" s="39"/>
      <c r="CR72" s="85"/>
      <c r="CS72" s="86"/>
      <c r="CW72" s="81"/>
      <c r="DE72">
        <f>+BG4</f>
        <v>0</v>
      </c>
      <c r="DF72" t="s">
        <v>504</v>
      </c>
      <c r="DH72">
        <f>+BG5</f>
        <v>0</v>
      </c>
      <c r="DI72" t="s">
        <v>117</v>
      </c>
      <c r="DK72">
        <f>+BG6</f>
        <v>0</v>
      </c>
      <c r="DL72" t="s">
        <v>117</v>
      </c>
      <c r="DN72">
        <f>+BG7</f>
        <v>0</v>
      </c>
      <c r="DO72" t="s">
        <v>117</v>
      </c>
      <c r="DV72" s="139" t="s">
        <v>15661</v>
      </c>
      <c r="DX72" s="198" t="s">
        <v>112</v>
      </c>
      <c r="DY72" s="106">
        <v>200</v>
      </c>
      <c r="EQ72" t="s">
        <v>365</v>
      </c>
    </row>
    <row r="73" spans="1:147" ht="14.4" customHeight="1" x14ac:dyDescent="0.3">
      <c r="A73" s="103"/>
      <c r="B73" s="103"/>
      <c r="C73" s="103"/>
      <c r="D73" s="147"/>
      <c r="E73" s="147"/>
      <c r="F73" s="66"/>
      <c r="G73" s="218" t="s">
        <v>885</v>
      </c>
      <c r="H73" s="103"/>
      <c r="I73" s="103"/>
      <c r="J73" s="164"/>
      <c r="K73" s="164"/>
      <c r="L73" s="164"/>
      <c r="M73" s="164"/>
      <c r="N73" s="164"/>
      <c r="O73" s="166"/>
      <c r="P73" s="166"/>
      <c r="Q73" s="166"/>
      <c r="R73" s="103"/>
      <c r="S73" s="103"/>
      <c r="T73" s="35"/>
      <c r="U73" s="35"/>
      <c r="V73" s="35"/>
      <c r="W73" s="35"/>
      <c r="X73" s="35"/>
      <c r="Y73" s="35"/>
      <c r="Z73" s="35"/>
      <c r="AA73" s="35"/>
      <c r="AB73" s="35"/>
      <c r="AC73" s="35"/>
      <c r="AD73" s="35"/>
      <c r="AE73" s="35"/>
      <c r="AF73" s="35"/>
      <c r="AG73" s="35"/>
      <c r="AI73" t="s">
        <v>369</v>
      </c>
      <c r="AJ73" t="str">
        <f>CONCATENATE(AJ23,AJ24,AJ25,AJ26,AJ27,AJ28,AJ29,AJ30,AJ31,AJ32)</f>
        <v/>
      </c>
      <c r="AU73" s="9">
        <f t="shared" si="106"/>
        <v>0</v>
      </c>
      <c r="AW73" s="147" t="str">
        <f t="shared" si="104"/>
        <v>L1  Limba, Nat/Mahogany Burst</v>
      </c>
      <c r="AX73" s="412">
        <f>VLOOKUP(CONCATENATE("LXLB",LEFT(AW73,2)),[1]FINISH!$Q$6:$W$1476,7,FALSE)</f>
        <v>0</v>
      </c>
      <c r="AY73" s="412">
        <f>VLOOKUP(CONCATENATE("LXLF",LEFT(AW73,2)),[1]FINISH!$Q$6:$W$1476,7,FALSE)</f>
        <v>0</v>
      </c>
      <c r="AZ73" s="412">
        <f>VLOOKUP(CONCATENATE("LXLT",LEFT(AW73,2)),[1]FINISH!$Q$6:$W$1476,7,FALSE)</f>
        <v>0</v>
      </c>
      <c r="BA73" s="412">
        <f>VLOOKUP(CONCATENATE("LXLS",LEFT(AW73,2)),[1]FINISH!$Q$6:$W$1476,7,FALSE)</f>
        <v>0</v>
      </c>
      <c r="BF73" s="15">
        <f>IF(J5="",0,1)</f>
        <v>0</v>
      </c>
      <c r="BG73" s="77" t="s">
        <v>803</v>
      </c>
      <c r="BH73" s="3" t="s">
        <v>807</v>
      </c>
      <c r="BI73" t="s">
        <v>810</v>
      </c>
      <c r="BJ73" t="s">
        <v>813</v>
      </c>
      <c r="BK73" t="s">
        <v>816</v>
      </c>
      <c r="BL73" t="s">
        <v>820</v>
      </c>
      <c r="BM73" t="s">
        <v>823</v>
      </c>
      <c r="BN73" t="s">
        <v>826</v>
      </c>
      <c r="BO73" t="s">
        <v>829</v>
      </c>
      <c r="BP73" t="s">
        <v>592</v>
      </c>
      <c r="BT73" s="30">
        <f t="shared" si="105"/>
        <v>0</v>
      </c>
      <c r="BU73" s="30">
        <f t="shared" si="107"/>
        <v>0</v>
      </c>
      <c r="BV73" s="30">
        <f t="shared" si="108"/>
        <v>0</v>
      </c>
      <c r="BW73" s="30">
        <f t="shared" si="109"/>
        <v>0</v>
      </c>
      <c r="CO73" s="39"/>
      <c r="CP73" s="39"/>
      <c r="CW73" s="81"/>
      <c r="DE73">
        <f>BK4</f>
        <v>0</v>
      </c>
      <c r="DF73" t="s">
        <v>26</v>
      </c>
      <c r="DG73" t="s">
        <v>564</v>
      </c>
      <c r="DH73">
        <f>+BH5</f>
        <v>0</v>
      </c>
      <c r="DI73" t="s">
        <v>508</v>
      </c>
      <c r="DK73">
        <f>+BH6</f>
        <v>0</v>
      </c>
      <c r="DL73" t="s">
        <v>508</v>
      </c>
      <c r="DN73">
        <f>+BH7</f>
        <v>0</v>
      </c>
      <c r="DO73" t="s">
        <v>508</v>
      </c>
      <c r="DP73" t="s">
        <v>495</v>
      </c>
      <c r="DV73" s="139" t="s">
        <v>15662</v>
      </c>
      <c r="DX73" s="198" t="s">
        <v>789</v>
      </c>
      <c r="DY73" s="106">
        <v>0</v>
      </c>
      <c r="EQ73" t="s">
        <v>365</v>
      </c>
    </row>
    <row r="74" spans="1:147" ht="14.4" customHeight="1" x14ac:dyDescent="0.3">
      <c r="A74" s="103"/>
      <c r="B74" s="103"/>
      <c r="C74" s="103"/>
      <c r="D74" s="147"/>
      <c r="E74" s="165"/>
      <c r="F74" s="66"/>
      <c r="G74" s="218" t="s">
        <v>886</v>
      </c>
      <c r="H74" s="393"/>
      <c r="I74" s="103"/>
      <c r="J74" s="164"/>
      <c r="K74" s="164"/>
      <c r="L74" s="164"/>
      <c r="M74" s="164"/>
      <c r="N74" s="183"/>
      <c r="O74" s="384"/>
      <c r="P74" s="430"/>
      <c r="Q74" s="164"/>
      <c r="R74" s="103"/>
      <c r="S74" s="103"/>
      <c r="T74" s="35"/>
      <c r="U74" s="35"/>
      <c r="V74" s="35"/>
      <c r="W74" s="35"/>
      <c r="X74" s="166"/>
      <c r="Y74" s="166"/>
      <c r="Z74" s="166"/>
      <c r="AA74" s="166"/>
      <c r="AB74" s="166"/>
      <c r="AC74" s="166"/>
      <c r="AD74" s="166"/>
      <c r="AE74" s="166"/>
      <c r="AF74" s="166"/>
      <c r="AG74" s="166"/>
      <c r="AI74" t="s">
        <v>171</v>
      </c>
      <c r="AJ74" t="str">
        <f>CONCATENATE(AJ33,AJ34,AJ35,AJ36,AJ37,AJ38,AJ39,AJ40,AJ41,AJ42,AJ43,AJ44,AJ45,AJ46,AJ47,AJ48,AJ49,AJ50,AJ51,AJ52,AJ53,AJ54,AJ55,AJ56)</f>
        <v/>
      </c>
      <c r="AU74" s="9">
        <f t="shared" si="106"/>
        <v>0</v>
      </c>
      <c r="AW74" s="147" t="str">
        <f t="shared" si="104"/>
        <v>L2  Limba, Supernatural</v>
      </c>
      <c r="AX74" s="412">
        <f>VLOOKUP(CONCATENATE("LXLB",LEFT(AW74,2)),[1]FINISH!$Q$6:$W$1476,7,FALSE)</f>
        <v>0</v>
      </c>
      <c r="AY74" s="412">
        <f>VLOOKUP(CONCATENATE("LXLF",LEFT(AW74,2)),[1]FINISH!$Q$6:$W$1476,7,FALSE)</f>
        <v>0</v>
      </c>
      <c r="AZ74" s="412">
        <f>VLOOKUP(CONCATENATE("LXLT",LEFT(AW74,2)),[1]FINISH!$Q$6:$W$1476,7,FALSE)</f>
        <v>0</v>
      </c>
      <c r="BA74" s="412">
        <f>VLOOKUP(CONCATENATE("LXLS",LEFT(AW74,2)),[1]FINISH!$Q$6:$W$1476,7,FALSE)</f>
        <v>0</v>
      </c>
      <c r="BF74" s="15">
        <f>IF(J6="",0,1)</f>
        <v>0</v>
      </c>
      <c r="BG74" s="77" t="s">
        <v>804</v>
      </c>
      <c r="BH74" s="3" t="s">
        <v>808</v>
      </c>
      <c r="BI74" s="3" t="s">
        <v>811</v>
      </c>
      <c r="BJ74" s="3" t="s">
        <v>814</v>
      </c>
      <c r="BK74" s="18" t="s">
        <v>817</v>
      </c>
      <c r="BL74" s="18" t="s">
        <v>821</v>
      </c>
      <c r="BM74" s="18" t="s">
        <v>824</v>
      </c>
      <c r="BN74" s="18" t="s">
        <v>827</v>
      </c>
      <c r="BO74" s="18" t="s">
        <v>830</v>
      </c>
      <c r="BP74" s="18" t="s">
        <v>27</v>
      </c>
      <c r="BT74" s="30">
        <f t="shared" si="105"/>
        <v>0</v>
      </c>
      <c r="BU74" s="30">
        <f t="shared" si="107"/>
        <v>0</v>
      </c>
      <c r="BV74" s="30">
        <f t="shared" si="108"/>
        <v>0</v>
      </c>
      <c r="BW74" s="30">
        <f t="shared" si="109"/>
        <v>0</v>
      </c>
      <c r="CO74" s="39"/>
      <c r="CP74" s="39"/>
      <c r="CR74" s="231" t="s">
        <v>774</v>
      </c>
      <c r="CS74" s="232"/>
      <c r="CW74" s="81"/>
      <c r="DE74">
        <f>+BL4</f>
        <v>0</v>
      </c>
      <c r="DF74" t="s">
        <v>26</v>
      </c>
      <c r="DG74" t="s">
        <v>565</v>
      </c>
      <c r="DH74">
        <f>+BI5</f>
        <v>0</v>
      </c>
      <c r="DI74" t="s">
        <v>509</v>
      </c>
      <c r="DK74">
        <f>+BI6</f>
        <v>0</v>
      </c>
      <c r="DL74" t="s">
        <v>509</v>
      </c>
      <c r="DN74">
        <f>+BI7</f>
        <v>0</v>
      </c>
      <c r="DO74" t="s">
        <v>509</v>
      </c>
      <c r="DP74" t="s">
        <v>512</v>
      </c>
      <c r="DV74" s="139" t="s">
        <v>15663</v>
      </c>
      <c r="DX74" s="198" t="s">
        <v>790</v>
      </c>
      <c r="DY74" s="106">
        <v>0</v>
      </c>
      <c r="EQ74" t="s">
        <v>365</v>
      </c>
    </row>
    <row r="75" spans="1:147" ht="14.4" customHeight="1" x14ac:dyDescent="0.3">
      <c r="A75" s="103"/>
      <c r="B75" s="103"/>
      <c r="C75" s="103"/>
      <c r="D75" s="147"/>
      <c r="E75" s="165"/>
      <c r="F75" s="66"/>
      <c r="G75" s="424" t="s">
        <v>801</v>
      </c>
      <c r="H75" s="393"/>
      <c r="I75" s="103"/>
      <c r="J75" s="164"/>
      <c r="K75" s="164"/>
      <c r="L75" s="164"/>
      <c r="M75" s="164"/>
      <c r="N75" s="164"/>
      <c r="O75" s="166"/>
      <c r="P75" s="166"/>
      <c r="Q75" s="164"/>
      <c r="R75" s="103"/>
      <c r="S75" s="103"/>
      <c r="T75" s="35"/>
      <c r="U75" s="35"/>
      <c r="V75" s="35"/>
      <c r="W75" s="35"/>
      <c r="X75" s="166"/>
      <c r="Y75" s="166"/>
      <c r="Z75" s="166"/>
      <c r="AA75" s="166"/>
      <c r="AB75" s="166"/>
      <c r="AC75" s="166"/>
      <c r="AD75" s="166"/>
      <c r="AE75" s="166"/>
      <c r="AF75" s="166"/>
      <c r="AG75" s="166"/>
      <c r="AI75" t="s">
        <v>370</v>
      </c>
      <c r="AJ75" t="str">
        <f>CONCATENATE(AJ57,AJ58,AJ59,AJ60,AJ61,AJ62,AJ63,AJ64,AJ65)</f>
        <v/>
      </c>
      <c r="AU75" s="9">
        <f t="shared" si="106"/>
        <v>0</v>
      </c>
      <c r="AW75" s="147" t="str">
        <f t="shared" si="104"/>
        <v>Unused</v>
      </c>
      <c r="AX75" s="412"/>
      <c r="AY75" s="433"/>
      <c r="AZ75" s="433"/>
      <c r="BA75" s="433"/>
      <c r="BF75" s="3">
        <f>SUM(BF72:BF74)</f>
        <v>0</v>
      </c>
      <c r="BG75" s="77" t="s">
        <v>175</v>
      </c>
      <c r="BH75" s="3"/>
      <c r="BT75" s="30">
        <f t="shared" si="105"/>
        <v>0</v>
      </c>
      <c r="BU75" s="30">
        <f t="shared" si="107"/>
        <v>0</v>
      </c>
      <c r="BV75" s="30">
        <f t="shared" si="108"/>
        <v>0</v>
      </c>
      <c r="BW75" s="30">
        <f t="shared" si="109"/>
        <v>0</v>
      </c>
      <c r="CO75" s="39"/>
      <c r="CP75" s="39"/>
      <c r="CR75" s="235">
        <f>BF11</f>
        <v>0</v>
      </c>
      <c r="CS75" s="234" t="s">
        <v>775</v>
      </c>
      <c r="CW75" s="81"/>
      <c r="DE75">
        <f>+BM4</f>
        <v>0</v>
      </c>
      <c r="DF75" t="s">
        <v>505</v>
      </c>
      <c r="DV75" s="139" t="s">
        <v>15664</v>
      </c>
      <c r="DX75" s="198" t="s">
        <v>2104</v>
      </c>
      <c r="DY75" s="106">
        <v>0</v>
      </c>
      <c r="EQ75" t="s">
        <v>365</v>
      </c>
    </row>
    <row r="76" spans="1:147" ht="14.4" customHeight="1" x14ac:dyDescent="0.3">
      <c r="A76" s="103"/>
      <c r="B76" s="103"/>
      <c r="C76" s="103"/>
      <c r="D76" s="147"/>
      <c r="E76" s="165"/>
      <c r="F76" s="66"/>
      <c r="G76" s="218" t="s">
        <v>887</v>
      </c>
      <c r="H76" s="393"/>
      <c r="I76" s="103"/>
      <c r="J76" s="164"/>
      <c r="K76" s="164"/>
      <c r="L76" s="164"/>
      <c r="M76" s="164"/>
      <c r="N76" s="390"/>
      <c r="O76" s="164"/>
      <c r="P76" s="184"/>
      <c r="Q76" s="166"/>
      <c r="R76" s="166"/>
      <c r="S76" s="166"/>
      <c r="T76" s="166"/>
      <c r="U76" s="166"/>
      <c r="V76" s="35"/>
      <c r="W76" s="35"/>
      <c r="X76" s="166"/>
      <c r="Y76" s="166"/>
      <c r="Z76" s="166"/>
      <c r="AA76" s="166"/>
      <c r="AB76" s="166"/>
      <c r="AC76" s="166"/>
      <c r="AD76" s="166"/>
      <c r="AE76" s="166"/>
      <c r="AF76" s="166"/>
      <c r="AG76" s="166"/>
      <c r="AU76" s="9">
        <f t="shared" si="106"/>
        <v>0</v>
      </c>
      <c r="AW76" s="147" t="str">
        <f t="shared" si="104"/>
        <v>ST  Satinwood</v>
      </c>
      <c r="AX76" s="412"/>
      <c r="AY76" s="433"/>
      <c r="AZ76" s="433"/>
      <c r="BA76" s="412">
        <f>VLOOKUP(CONCATENATE("LXLS",LEFT(AW76,2)),[1]FINISH!$Q$6:$W$1476,7,FALSE)</f>
        <v>0</v>
      </c>
      <c r="BB76" s="246" t="s">
        <v>25</v>
      </c>
      <c r="BC76" s="246"/>
      <c r="BD76" s="246"/>
      <c r="BH76" s="18"/>
      <c r="BT76" s="30">
        <f t="shared" si="105"/>
        <v>0</v>
      </c>
      <c r="BU76" s="30">
        <f t="shared" si="107"/>
        <v>0</v>
      </c>
      <c r="BV76" s="30">
        <f t="shared" si="108"/>
        <v>0</v>
      </c>
      <c r="BW76" s="30">
        <f t="shared" si="109"/>
        <v>0</v>
      </c>
      <c r="CO76" s="39"/>
      <c r="CP76" s="39"/>
      <c r="CR76" s="235">
        <f>BJ12</f>
        <v>0</v>
      </c>
      <c r="CS76" s="234" t="s">
        <v>771</v>
      </c>
      <c r="CW76" s="81"/>
      <c r="DE76">
        <f>BJ4</f>
        <v>0</v>
      </c>
      <c r="DF76" t="s">
        <v>495</v>
      </c>
      <c r="DX76" s="35"/>
      <c r="DY76" s="106"/>
      <c r="EQ76" t="s">
        <v>365</v>
      </c>
    </row>
    <row r="77" spans="1:147" ht="14.4" customHeight="1" x14ac:dyDescent="0.3">
      <c r="A77" s="103"/>
      <c r="B77" s="103"/>
      <c r="C77" s="103" t="s">
        <v>15686</v>
      </c>
      <c r="D77" s="147"/>
      <c r="E77" s="165"/>
      <c r="F77" s="164"/>
      <c r="G77" s="164"/>
      <c r="H77" s="165"/>
      <c r="I77" s="103"/>
      <c r="J77" s="164"/>
      <c r="K77" s="164"/>
      <c r="L77" s="164"/>
      <c r="M77" s="164"/>
      <c r="N77" s="164"/>
      <c r="O77" s="166"/>
      <c r="P77" s="166"/>
      <c r="Q77" s="166"/>
      <c r="R77" s="166"/>
      <c r="S77" s="166"/>
      <c r="T77" s="166"/>
      <c r="U77" s="166"/>
      <c r="V77" s="35"/>
      <c r="W77" s="35"/>
      <c r="X77" s="166"/>
      <c r="Y77" s="166"/>
      <c r="Z77" s="166"/>
      <c r="AA77" s="166"/>
      <c r="AB77" s="166"/>
      <c r="AC77" s="166"/>
      <c r="AD77" s="166"/>
      <c r="AE77" s="166"/>
      <c r="AF77" s="166"/>
      <c r="AG77" s="166"/>
      <c r="AU77" s="9">
        <f t="shared" si="106"/>
        <v>0</v>
      </c>
      <c r="AW77" s="147">
        <f t="shared" si="104"/>
        <v>0</v>
      </c>
      <c r="AX77" s="32"/>
      <c r="AY77" s="412"/>
      <c r="AZ77" s="412"/>
      <c r="BA77" s="412"/>
      <c r="BB77" s="9">
        <f>IF(J54="",0,1)</f>
        <v>0</v>
      </c>
      <c r="BC77" s="40">
        <f>DY55*BB77</f>
        <v>0</v>
      </c>
      <c r="BD77" s="149" t="s">
        <v>591</v>
      </c>
      <c r="BT77" s="30">
        <f t="shared" si="105"/>
        <v>0</v>
      </c>
      <c r="BU77" s="30">
        <f t="shared" si="107"/>
        <v>0</v>
      </c>
      <c r="BV77" s="30">
        <f t="shared" si="108"/>
        <v>0</v>
      </c>
      <c r="BW77" s="30">
        <f t="shared" si="109"/>
        <v>0</v>
      </c>
      <c r="CO77" s="39"/>
      <c r="CP77" s="19"/>
      <c r="CR77" s="87">
        <f>+CR76*CR75</f>
        <v>0</v>
      </c>
      <c r="CS77" s="190" t="s">
        <v>444</v>
      </c>
      <c r="CW77" s="81"/>
      <c r="DX77" s="35"/>
      <c r="EQ77" t="s">
        <v>365</v>
      </c>
    </row>
    <row r="78" spans="1:147" ht="14.4" customHeight="1" x14ac:dyDescent="0.3">
      <c r="A78" s="164"/>
      <c r="B78" s="164"/>
      <c r="C78" s="164"/>
      <c r="D78" s="165"/>
      <c r="E78" s="165"/>
      <c r="F78" s="164"/>
      <c r="G78" s="164"/>
      <c r="H78" s="165"/>
      <c r="I78" s="103"/>
      <c r="J78" s="26"/>
      <c r="K78" s="431"/>
      <c r="L78" s="164"/>
      <c r="M78" s="164"/>
      <c r="N78" s="164"/>
      <c r="O78" s="166"/>
      <c r="P78" s="166"/>
      <c r="Q78" s="166"/>
      <c r="R78" s="166"/>
      <c r="S78" s="166"/>
      <c r="T78" s="166"/>
      <c r="U78" s="166"/>
      <c r="V78" s="35"/>
      <c r="W78" s="35"/>
      <c r="X78" s="166"/>
      <c r="Y78" s="166"/>
      <c r="Z78" s="166"/>
      <c r="AA78" s="166"/>
      <c r="AB78" s="166"/>
      <c r="AC78" s="166"/>
      <c r="AD78" s="166"/>
      <c r="AE78" s="166"/>
      <c r="AF78" s="166"/>
      <c r="AG78" s="166"/>
      <c r="AU78" s="9">
        <f t="shared" si="106"/>
        <v>0</v>
      </c>
      <c r="AW78" s="147">
        <f t="shared" si="104"/>
        <v>0</v>
      </c>
      <c r="AX78" s="32"/>
      <c r="AY78" s="412"/>
      <c r="AZ78" s="412"/>
      <c r="BA78" s="412"/>
      <c r="BB78" s="9">
        <f>IF(J55="",0,1)</f>
        <v>0</v>
      </c>
      <c r="BC78" s="40">
        <f>DY56*BB78</f>
        <v>0</v>
      </c>
      <c r="BD78" s="103" t="s">
        <v>174</v>
      </c>
      <c r="BT78" s="30">
        <f t="shared" si="105"/>
        <v>0</v>
      </c>
      <c r="BU78" s="30">
        <f t="shared" si="107"/>
        <v>0</v>
      </c>
      <c r="BV78" s="30">
        <f t="shared" si="108"/>
        <v>0</v>
      </c>
      <c r="BW78" s="30">
        <f t="shared" si="109"/>
        <v>0</v>
      </c>
      <c r="CO78" s="39"/>
      <c r="CP78" s="19"/>
      <c r="CW78" s="81"/>
      <c r="DX78" s="35"/>
      <c r="EQ78" t="s">
        <v>365</v>
      </c>
    </row>
    <row r="79" spans="1:147" ht="14.4" customHeight="1" x14ac:dyDescent="0.3">
      <c r="A79" s="164"/>
      <c r="E79" s="165"/>
      <c r="G79" s="164"/>
      <c r="H79" s="165"/>
      <c r="I79" s="103"/>
      <c r="J79" s="26"/>
      <c r="K79" s="431"/>
      <c r="L79" s="164"/>
      <c r="M79" s="164"/>
      <c r="N79" s="164"/>
      <c r="O79" s="166"/>
      <c r="P79" s="166"/>
      <c r="Q79" s="166"/>
      <c r="R79" s="166"/>
      <c r="S79" s="166"/>
      <c r="T79" s="166"/>
      <c r="U79" s="166"/>
      <c r="V79" s="35"/>
      <c r="W79" s="35"/>
      <c r="X79" s="166"/>
      <c r="Y79" s="166"/>
      <c r="Z79" s="166"/>
      <c r="AA79" s="166"/>
      <c r="AB79" s="166"/>
      <c r="AC79" s="166"/>
      <c r="AD79" s="166"/>
      <c r="AE79" s="166"/>
      <c r="AF79" s="166"/>
      <c r="AG79" s="166"/>
      <c r="AM79" s="104">
        <f>IF(SUM(AM3:AM78,CX41)&gt;0,1,0)</f>
        <v>0</v>
      </c>
      <c r="AN79" s="104" t="s">
        <v>414</v>
      </c>
      <c r="AO79" s="104"/>
      <c r="AW79" s="35"/>
      <c r="AZ79" s="412"/>
      <c r="BB79" s="9">
        <f>IF(J56="",0,1)</f>
        <v>0</v>
      </c>
      <c r="BC79" s="40">
        <f>DY57*BB79</f>
        <v>0</v>
      </c>
      <c r="BD79" s="103" t="s">
        <v>461</v>
      </c>
      <c r="BT79" s="30">
        <f t="shared" si="105"/>
        <v>0</v>
      </c>
      <c r="BU79" s="30">
        <f t="shared" si="107"/>
        <v>0</v>
      </c>
      <c r="BV79" s="30">
        <f t="shared" si="108"/>
        <v>0</v>
      </c>
      <c r="BW79" s="30">
        <f t="shared" si="109"/>
        <v>0</v>
      </c>
      <c r="CW79" s="81"/>
      <c r="EQ79" t="s">
        <v>365</v>
      </c>
    </row>
    <row r="80" spans="1:147" ht="14.4" customHeight="1" x14ac:dyDescent="0.3">
      <c r="A80" s="164"/>
      <c r="E80" s="165"/>
      <c r="G80" s="164"/>
      <c r="H80" s="165"/>
      <c r="I80" s="165"/>
      <c r="J80" s="165"/>
      <c r="K80" s="183"/>
      <c r="L80" s="183"/>
      <c r="T80" s="215"/>
      <c r="U80" s="213"/>
      <c r="V80" s="214"/>
      <c r="AC80" s="166"/>
      <c r="AD80" s="166"/>
      <c r="AE80" s="166"/>
      <c r="AF80" s="166"/>
      <c r="AG80" s="166"/>
      <c r="AM80" t="s">
        <v>14768</v>
      </c>
      <c r="BB80" s="9"/>
      <c r="BC80" s="16"/>
      <c r="BD80" s="103"/>
      <c r="BT80" s="30">
        <f t="shared" si="105"/>
        <v>0</v>
      </c>
      <c r="BU80" s="30">
        <f t="shared" si="107"/>
        <v>0</v>
      </c>
      <c r="BV80" s="30">
        <f t="shared" si="108"/>
        <v>0</v>
      </c>
      <c r="BW80" s="30">
        <f t="shared" si="109"/>
        <v>0</v>
      </c>
      <c r="CI80" s="104">
        <f>+CI44+CI46+CI29+CI17</f>
        <v>0</v>
      </c>
      <c r="CJ80" s="104"/>
      <c r="CK80" s="128"/>
      <c r="CL80" s="128">
        <f>+CL60</f>
        <v>0</v>
      </c>
      <c r="CM80" s="104"/>
      <c r="CN80" s="104"/>
      <c r="CO80" s="104">
        <f>+CO10 +CO26</f>
        <v>0</v>
      </c>
      <c r="CP80" s="104"/>
      <c r="CQ80" s="104"/>
      <c r="CR80" s="104">
        <f>+CR55+CR48+CR36+CR29+CR21+CR13+CR67+CR77</f>
        <v>0</v>
      </c>
      <c r="CS80" s="104"/>
      <c r="CT80" s="104"/>
      <c r="CU80" s="104">
        <f>+CU69+CU16+CU28+CU41+CU54+CU67</f>
        <v>0</v>
      </c>
      <c r="CV80" s="104"/>
      <c r="CW80" s="128"/>
      <c r="CX80" s="104">
        <f>+CX41+CX27+CX12</f>
        <v>0</v>
      </c>
      <c r="CY80" s="104"/>
      <c r="CZ80" s="104"/>
      <c r="DA80" s="104">
        <f>+DA16+DA52+DA65</f>
        <v>0</v>
      </c>
      <c r="DB80" s="104"/>
      <c r="DC80" s="104">
        <f>SUM(CI80:DB80)</f>
        <v>0</v>
      </c>
      <c r="DD80" t="s">
        <v>590</v>
      </c>
      <c r="EQ80" t="s">
        <v>365</v>
      </c>
    </row>
    <row r="81" spans="5:147" ht="14.4" customHeight="1" x14ac:dyDescent="0.3">
      <c r="E81" s="165"/>
      <c r="G81" s="164"/>
      <c r="H81" s="165"/>
      <c r="I81" s="165"/>
      <c r="J81" s="165"/>
      <c r="K81" s="183"/>
      <c r="L81" s="183"/>
      <c r="T81" s="215"/>
      <c r="U81" s="213"/>
      <c r="V81" s="214"/>
      <c r="AC81" s="166"/>
      <c r="AD81" s="166"/>
      <c r="AE81" s="166"/>
      <c r="AF81" s="166"/>
      <c r="AG81" s="166"/>
      <c r="BB81" s="9"/>
      <c r="BC81" s="16"/>
      <c r="BD81" s="3"/>
      <c r="BT81" s="30">
        <f t="shared" si="105"/>
        <v>0</v>
      </c>
      <c r="BU81" s="30">
        <f t="shared" si="107"/>
        <v>0</v>
      </c>
      <c r="BV81" s="30">
        <f t="shared" si="108"/>
        <v>0</v>
      </c>
      <c r="BW81" s="30">
        <f t="shared" si="109"/>
        <v>0</v>
      </c>
      <c r="CI81" t="s">
        <v>586</v>
      </c>
      <c r="CL81" t="s">
        <v>586</v>
      </c>
      <c r="CO81" t="s">
        <v>586</v>
      </c>
      <c r="CR81" t="s">
        <v>586</v>
      </c>
      <c r="CU81" t="s">
        <v>586</v>
      </c>
      <c r="CW81" s="81"/>
      <c r="CX81" t="s">
        <v>586</v>
      </c>
      <c r="DA81" t="s">
        <v>586</v>
      </c>
      <c r="EQ81" t="s">
        <v>365</v>
      </c>
    </row>
    <row r="82" spans="5:147" ht="14.4" customHeight="1" x14ac:dyDescent="0.3">
      <c r="E82" s="165"/>
      <c r="G82" s="164"/>
      <c r="H82" s="165"/>
      <c r="I82" s="165"/>
      <c r="J82" s="165"/>
      <c r="K82" s="183"/>
      <c r="L82" s="183"/>
      <c r="T82" s="215"/>
      <c r="U82" s="213"/>
      <c r="V82" s="214"/>
      <c r="AC82" s="166"/>
      <c r="AD82" s="166"/>
      <c r="AE82" s="166"/>
      <c r="AF82" s="166"/>
      <c r="AG82" s="166"/>
      <c r="AW82" s="436" t="s">
        <v>15665</v>
      </c>
      <c r="BB82" s="9"/>
      <c r="BC82" s="16"/>
      <c r="BD82" s="3"/>
      <c r="BT82" s="30">
        <f t="shared" si="105"/>
        <v>0</v>
      </c>
      <c r="BU82" s="30">
        <f t="shared" si="107"/>
        <v>0</v>
      </c>
      <c r="BV82" s="30">
        <f t="shared" si="108"/>
        <v>0</v>
      </c>
      <c r="BW82" s="30">
        <f t="shared" si="109"/>
        <v>0</v>
      </c>
      <c r="CW82" s="81"/>
      <c r="EQ82" t="s">
        <v>365</v>
      </c>
    </row>
    <row r="83" spans="5:147" ht="14.4" customHeight="1" x14ac:dyDescent="0.3">
      <c r="E83" s="165"/>
      <c r="H83" s="159"/>
      <c r="I83" s="159"/>
      <c r="J83" s="159"/>
      <c r="K83" s="160"/>
      <c r="L83" s="160"/>
      <c r="T83" s="216"/>
      <c r="AC83" s="166"/>
      <c r="AD83" s="166"/>
      <c r="AE83" s="166"/>
      <c r="AF83" s="166"/>
      <c r="AG83" s="166"/>
      <c r="AW83" s="57" t="s">
        <v>15666</v>
      </c>
      <c r="BB83" s="25">
        <f>SUM(BB77:BB82)</f>
        <v>0</v>
      </c>
      <c r="BC83" s="44">
        <f>SUM(BC77:BC82)</f>
        <v>0</v>
      </c>
      <c r="BD83" s="3" t="s">
        <v>744</v>
      </c>
      <c r="BT83" s="30">
        <f t="shared" si="105"/>
        <v>0</v>
      </c>
      <c r="BU83" s="30">
        <f t="shared" si="107"/>
        <v>0</v>
      </c>
      <c r="BV83" s="30">
        <f t="shared" si="108"/>
        <v>0</v>
      </c>
      <c r="BW83" s="30">
        <f t="shared" si="109"/>
        <v>0</v>
      </c>
      <c r="CW83" s="81"/>
      <c r="EQ83" t="s">
        <v>365</v>
      </c>
    </row>
    <row r="84" spans="5:147" ht="14.4" customHeight="1" x14ac:dyDescent="0.3">
      <c r="E84" s="165"/>
      <c r="H84" s="159"/>
      <c r="I84" s="159"/>
      <c r="J84" s="159"/>
      <c r="K84" s="160"/>
      <c r="L84" s="160"/>
      <c r="T84" s="103"/>
      <c r="AC84" s="166"/>
      <c r="AD84" s="166"/>
      <c r="AE84" s="166"/>
      <c r="AF84" s="166"/>
      <c r="AG84" s="166"/>
      <c r="BT84" s="30">
        <f t="shared" si="105"/>
        <v>0</v>
      </c>
      <c r="BU84" s="30">
        <f t="shared" si="107"/>
        <v>0</v>
      </c>
      <c r="BV84" s="30">
        <f t="shared" si="108"/>
        <v>0</v>
      </c>
      <c r="BW84" s="30">
        <f t="shared" si="109"/>
        <v>0</v>
      </c>
      <c r="CO84" s="249"/>
      <c r="CP84" s="249"/>
      <c r="CW84" s="81"/>
      <c r="EQ84" t="s">
        <v>365</v>
      </c>
    </row>
    <row r="85" spans="5:147" ht="14.4" customHeight="1" x14ac:dyDescent="0.3">
      <c r="E85" s="165"/>
      <c r="H85" s="160"/>
      <c r="I85" s="162"/>
      <c r="J85" s="160"/>
      <c r="K85" s="160"/>
      <c r="L85" s="160"/>
      <c r="T85" s="103"/>
      <c r="AC85" s="166"/>
      <c r="AD85" s="166"/>
      <c r="AE85" s="166"/>
      <c r="AF85" s="166"/>
      <c r="AG85" s="166"/>
      <c r="BT85" s="30">
        <f t="shared" si="105"/>
        <v>0</v>
      </c>
      <c r="BU85" s="30">
        <f t="shared" si="107"/>
        <v>0</v>
      </c>
      <c r="BV85" s="30">
        <f t="shared" si="108"/>
        <v>0</v>
      </c>
      <c r="BW85" s="30">
        <f t="shared" si="109"/>
        <v>0</v>
      </c>
      <c r="CO85" s="249"/>
      <c r="CP85" s="249"/>
      <c r="CW85" s="81"/>
      <c r="EQ85" t="s">
        <v>365</v>
      </c>
    </row>
    <row r="86" spans="5:147" ht="14.4" customHeight="1" x14ac:dyDescent="0.3">
      <c r="E86" s="165"/>
      <c r="I86" s="159"/>
      <c r="T86" s="103"/>
      <c r="AC86" s="166"/>
      <c r="AD86" s="166"/>
      <c r="BB86" s="157" t="s">
        <v>107</v>
      </c>
      <c r="BC86" s="35"/>
      <c r="BD86" s="157" t="s">
        <v>107</v>
      </c>
      <c r="BE86" s="2" t="s">
        <v>197</v>
      </c>
      <c r="BT86" s="30">
        <f t="shared" si="105"/>
        <v>0</v>
      </c>
      <c r="BU86" s="30">
        <f t="shared" si="107"/>
        <v>0</v>
      </c>
      <c r="BV86" s="30">
        <f t="shared" si="108"/>
        <v>0</v>
      </c>
      <c r="BW86" s="30">
        <f t="shared" si="109"/>
        <v>0</v>
      </c>
      <c r="CO86" s="19"/>
      <c r="CP86" s="249"/>
      <c r="CW86" s="81"/>
      <c r="EQ86" t="s">
        <v>365</v>
      </c>
    </row>
    <row r="87" spans="5:147" x14ac:dyDescent="0.3">
      <c r="E87" s="165"/>
      <c r="I87" s="159"/>
      <c r="T87" s="103"/>
      <c r="AC87" s="166"/>
      <c r="AD87" s="166"/>
      <c r="AU87" s="13">
        <f>SUM(AU3:AU86)</f>
        <v>0</v>
      </c>
      <c r="BB87" s="9">
        <f t="shared" ref="BB87:BB102" si="110">IF(J13="",0,1)</f>
        <v>0</v>
      </c>
      <c r="BC87" s="17"/>
      <c r="BD87" s="198" t="s">
        <v>731</v>
      </c>
      <c r="BE87" s="36">
        <f t="shared" ref="BE87:BE102" si="111">BB87*DY60</f>
        <v>0</v>
      </c>
      <c r="BT87" s="30">
        <f t="shared" si="105"/>
        <v>0</v>
      </c>
      <c r="BU87" s="30">
        <f t="shared" si="107"/>
        <v>0</v>
      </c>
      <c r="BV87" s="30">
        <f t="shared" si="108"/>
        <v>0</v>
      </c>
      <c r="BW87" s="30">
        <f t="shared" si="109"/>
        <v>0</v>
      </c>
      <c r="CO87" s="249"/>
      <c r="CP87" s="249"/>
      <c r="CW87" s="81"/>
      <c r="EQ87" t="s">
        <v>365</v>
      </c>
    </row>
    <row r="88" spans="5:147" x14ac:dyDescent="0.3">
      <c r="E88" s="165"/>
      <c r="I88" s="159"/>
      <c r="T88" s="103"/>
      <c r="AC88" s="166"/>
      <c r="AD88" s="166"/>
      <c r="BB88" s="9">
        <f t="shared" si="110"/>
        <v>0</v>
      </c>
      <c r="BC88" s="17"/>
      <c r="BD88" s="198" t="s">
        <v>732</v>
      </c>
      <c r="BE88" s="36">
        <f t="shared" si="111"/>
        <v>0</v>
      </c>
      <c r="BT88" s="30">
        <f t="shared" si="105"/>
        <v>0</v>
      </c>
      <c r="BU88" s="30">
        <f t="shared" si="107"/>
        <v>0</v>
      </c>
      <c r="BV88" s="30">
        <f t="shared" si="108"/>
        <v>0</v>
      </c>
      <c r="BW88" s="30">
        <f t="shared" si="109"/>
        <v>0</v>
      </c>
      <c r="CO88" s="19"/>
      <c r="CP88" s="249"/>
      <c r="CW88" s="81"/>
      <c r="EQ88" t="s">
        <v>365</v>
      </c>
    </row>
    <row r="89" spans="5:147" x14ac:dyDescent="0.3">
      <c r="E89" s="165"/>
      <c r="I89" s="159"/>
      <c r="T89" s="103"/>
      <c r="AC89" s="166"/>
      <c r="AD89" s="166"/>
      <c r="BB89" s="9">
        <f t="shared" si="110"/>
        <v>0</v>
      </c>
      <c r="BC89" s="17"/>
      <c r="BD89" s="198" t="s">
        <v>733</v>
      </c>
      <c r="BE89" s="36">
        <f t="shared" si="111"/>
        <v>0</v>
      </c>
      <c r="BT89" s="30">
        <f t="shared" si="105"/>
        <v>0</v>
      </c>
      <c r="BU89" s="30">
        <f t="shared" si="107"/>
        <v>0</v>
      </c>
      <c r="BV89" s="30">
        <f t="shared" si="108"/>
        <v>0</v>
      </c>
      <c r="BW89" s="30">
        <f t="shared" si="109"/>
        <v>0</v>
      </c>
      <c r="CI89" s="57" t="s">
        <v>15672</v>
      </c>
      <c r="CO89" s="19"/>
      <c r="CP89" s="249"/>
      <c r="CW89" s="81"/>
      <c r="EQ89" t="s">
        <v>365</v>
      </c>
    </row>
    <row r="90" spans="5:147" x14ac:dyDescent="0.3">
      <c r="I90" s="159"/>
      <c r="T90" s="103"/>
      <c r="BB90" s="9">
        <f t="shared" si="110"/>
        <v>0</v>
      </c>
      <c r="BD90" s="198" t="s">
        <v>730</v>
      </c>
      <c r="BE90" s="36">
        <f t="shared" si="111"/>
        <v>0</v>
      </c>
      <c r="BT90" s="30">
        <f t="shared" si="105"/>
        <v>0</v>
      </c>
      <c r="BU90" s="30">
        <f t="shared" si="107"/>
        <v>0</v>
      </c>
      <c r="BV90" s="30">
        <f t="shared" si="108"/>
        <v>0</v>
      </c>
      <c r="BW90" s="30">
        <f t="shared" si="109"/>
        <v>0</v>
      </c>
      <c r="CI90" s="57" t="s">
        <v>15671</v>
      </c>
      <c r="CO90" s="19"/>
      <c r="CP90" s="249"/>
      <c r="CW90" s="81"/>
      <c r="EQ90" t="s">
        <v>365</v>
      </c>
    </row>
    <row r="91" spans="5:147" x14ac:dyDescent="0.3">
      <c r="I91" s="159"/>
      <c r="T91" s="103"/>
      <c r="BB91" s="9">
        <f t="shared" si="110"/>
        <v>0</v>
      </c>
      <c r="BC91" s="16"/>
      <c r="BD91" s="198" t="s">
        <v>186</v>
      </c>
      <c r="BE91" s="36">
        <f t="shared" si="111"/>
        <v>0</v>
      </c>
      <c r="BT91" s="30">
        <f t="shared" si="105"/>
        <v>0</v>
      </c>
      <c r="BU91" s="30">
        <f t="shared" si="107"/>
        <v>0</v>
      </c>
      <c r="BV91" s="30">
        <f t="shared" si="108"/>
        <v>0</v>
      </c>
      <c r="BW91" s="30">
        <f t="shared" si="109"/>
        <v>0</v>
      </c>
      <c r="CH91" s="57" t="s">
        <v>14925</v>
      </c>
      <c r="CI91" s="33" t="s">
        <v>14693</v>
      </c>
      <c r="CO91" s="19"/>
      <c r="CP91" s="249"/>
      <c r="CW91" s="81"/>
      <c r="EQ91" t="s">
        <v>365</v>
      </c>
    </row>
    <row r="92" spans="5:147" x14ac:dyDescent="0.3">
      <c r="T92" s="103"/>
      <c r="BB92" s="9">
        <f t="shared" si="110"/>
        <v>0</v>
      </c>
      <c r="BC92" s="16"/>
      <c r="BD92" s="198" t="s">
        <v>187</v>
      </c>
      <c r="BE92" s="36">
        <f t="shared" si="111"/>
        <v>0</v>
      </c>
      <c r="BT92" s="30">
        <f t="shared" si="105"/>
        <v>0</v>
      </c>
      <c r="BU92" s="30">
        <f t="shared" si="107"/>
        <v>0</v>
      </c>
      <c r="BV92" s="30">
        <f t="shared" si="108"/>
        <v>0</v>
      </c>
      <c r="BW92" s="30">
        <f t="shared" si="109"/>
        <v>0</v>
      </c>
      <c r="CH92" s="57" t="s">
        <v>15629</v>
      </c>
      <c r="CI92" s="33" t="s">
        <v>14694</v>
      </c>
      <c r="CO92" s="51"/>
      <c r="CW92" s="81"/>
      <c r="EQ92" t="s">
        <v>365</v>
      </c>
    </row>
    <row r="93" spans="5:147" x14ac:dyDescent="0.3">
      <c r="T93" s="103"/>
      <c r="BB93" s="254">
        <f t="shared" si="110"/>
        <v>0</v>
      </c>
      <c r="BC93" s="255"/>
      <c r="BD93" s="253" t="s">
        <v>109</v>
      </c>
      <c r="BE93" s="36">
        <f t="shared" si="111"/>
        <v>0</v>
      </c>
      <c r="BT93" s="30">
        <f t="shared" si="105"/>
        <v>0</v>
      </c>
      <c r="BU93" s="30">
        <f t="shared" si="107"/>
        <v>0</v>
      </c>
      <c r="BV93" s="30">
        <f t="shared" si="108"/>
        <v>0</v>
      </c>
      <c r="BW93" s="30">
        <f t="shared" si="109"/>
        <v>0</v>
      </c>
      <c r="CH93" s="132" t="s">
        <v>14695</v>
      </c>
      <c r="CI93" s="33" t="s">
        <v>14790</v>
      </c>
      <c r="CM93" s="139" t="s">
        <v>2111</v>
      </c>
      <c r="CN93" s="139" t="s">
        <v>15627</v>
      </c>
      <c r="CO93" s="139" t="s">
        <v>15628</v>
      </c>
      <c r="CW93" s="81"/>
      <c r="EQ93" t="s">
        <v>365</v>
      </c>
    </row>
    <row r="94" spans="5:147" x14ac:dyDescent="0.3">
      <c r="AY94" s="139"/>
      <c r="BB94" s="254">
        <f t="shared" si="110"/>
        <v>0</v>
      </c>
      <c r="BC94" s="255"/>
      <c r="BD94" s="253" t="s">
        <v>110</v>
      </c>
      <c r="BE94" s="36">
        <f t="shared" si="111"/>
        <v>0</v>
      </c>
      <c r="BT94" s="30">
        <f t="shared" si="105"/>
        <v>0</v>
      </c>
      <c r="BU94" s="30">
        <f t="shared" si="107"/>
        <v>0</v>
      </c>
      <c r="BV94" s="30">
        <f t="shared" si="108"/>
        <v>0</v>
      </c>
      <c r="BW94" s="30">
        <f t="shared" si="109"/>
        <v>0</v>
      </c>
      <c r="CH94" s="132" t="s">
        <v>14696</v>
      </c>
      <c r="CI94" s="33" t="s">
        <v>14697</v>
      </c>
      <c r="CJ94" t="s">
        <v>14791</v>
      </c>
      <c r="CM94" s="33" t="s">
        <v>2108</v>
      </c>
      <c r="CW94" s="81"/>
      <c r="EQ94" t="s">
        <v>365</v>
      </c>
    </row>
    <row r="95" spans="5:147" x14ac:dyDescent="0.3">
      <c r="BB95" s="9">
        <f t="shared" si="110"/>
        <v>0</v>
      </c>
      <c r="BC95" s="17"/>
      <c r="BD95" s="198" t="s">
        <v>629</v>
      </c>
      <c r="BE95" s="36">
        <f t="shared" si="111"/>
        <v>0</v>
      </c>
      <c r="BT95" s="30">
        <f t="shared" si="105"/>
        <v>0</v>
      </c>
      <c r="BU95" s="30">
        <f t="shared" si="107"/>
        <v>0</v>
      </c>
      <c r="BV95" s="30">
        <f t="shared" si="108"/>
        <v>0</v>
      </c>
      <c r="BW95" s="30">
        <f t="shared" si="109"/>
        <v>0</v>
      </c>
      <c r="CG95" s="57"/>
      <c r="CH95" s="139" t="str">
        <f>CONCATENATE(LEFT(CI95,2),".",RIGHT(CI95,2))</f>
        <v>L8.53</v>
      </c>
      <c r="CI95" s="275" t="s">
        <v>2116</v>
      </c>
      <c r="CM95" s="250" t="s">
        <v>2109</v>
      </c>
      <c r="CN95" s="251" t="s">
        <v>2112</v>
      </c>
      <c r="CW95" s="81"/>
      <c r="EQ95" t="s">
        <v>365</v>
      </c>
    </row>
    <row r="96" spans="5:147" x14ac:dyDescent="0.3">
      <c r="BB96" s="254">
        <f t="shared" si="110"/>
        <v>0</v>
      </c>
      <c r="BC96" s="256"/>
      <c r="BD96" s="253" t="s">
        <v>734</v>
      </c>
      <c r="BE96" s="36">
        <f t="shared" si="111"/>
        <v>0</v>
      </c>
      <c r="BT96" s="30">
        <f t="shared" si="105"/>
        <v>0</v>
      </c>
      <c r="BU96" s="30">
        <f t="shared" si="107"/>
        <v>0</v>
      </c>
      <c r="BV96" s="30">
        <f t="shared" si="108"/>
        <v>0</v>
      </c>
      <c r="BW96" s="30">
        <f t="shared" si="109"/>
        <v>0</v>
      </c>
      <c r="CG96" s="57"/>
      <c r="CH96" s="139" t="str">
        <f t="shared" ref="CH96:CH159" si="112">CONCATENATE(LEFT(CI96,2),".",RIGHT(CI96,2))</f>
        <v>L8.AO</v>
      </c>
      <c r="CI96" s="275" t="s">
        <v>2117</v>
      </c>
      <c r="CL96" s="39">
        <v>96</v>
      </c>
      <c r="CM96" s="199">
        <f t="shared" ref="CM96:CM111" si="113">IFERROR(VLOOKUP(CN96,$CO$96:$CP$1399,2,FALSE),0)</f>
        <v>0</v>
      </c>
      <c r="CN96" s="252" t="str">
        <f t="shared" ref="CN96:CN111" si="114">CONCATENATE($CP$5,".",LEFT(K13,FIND(" ",K13,1)-1))</f>
        <v>.STi</v>
      </c>
      <c r="CO96" t="s">
        <v>907</v>
      </c>
      <c r="CP96" s="133">
        <v>1</v>
      </c>
      <c r="CW96" s="81"/>
      <c r="EQ96" t="s">
        <v>365</v>
      </c>
    </row>
    <row r="97" spans="49:147" x14ac:dyDescent="0.3">
      <c r="BB97" s="9">
        <f t="shared" si="110"/>
        <v>0</v>
      </c>
      <c r="BD97" s="198" t="s">
        <v>108</v>
      </c>
      <c r="BE97" s="36">
        <f t="shared" si="111"/>
        <v>0</v>
      </c>
      <c r="BT97" s="30">
        <f t="shared" si="105"/>
        <v>0</v>
      </c>
      <c r="BU97" s="30">
        <f t="shared" si="107"/>
        <v>0</v>
      </c>
      <c r="BV97" s="30">
        <f t="shared" si="108"/>
        <v>0</v>
      </c>
      <c r="BW97" s="30">
        <f t="shared" si="109"/>
        <v>0</v>
      </c>
      <c r="CG97" s="57"/>
      <c r="CH97" s="139" t="str">
        <f t="shared" si="112"/>
        <v>L8.AB</v>
      </c>
      <c r="CI97" s="275" t="s">
        <v>2118</v>
      </c>
      <c r="CL97" s="39">
        <v>97</v>
      </c>
      <c r="CM97" s="199">
        <f t="shared" si="113"/>
        <v>0</v>
      </c>
      <c r="CN97" s="252" t="str">
        <f t="shared" si="114"/>
        <v>.SNi</v>
      </c>
      <c r="CO97" t="s">
        <v>908</v>
      </c>
      <c r="CP97" s="133">
        <v>1</v>
      </c>
      <c r="CW97" s="81"/>
      <c r="EQ97" t="s">
        <v>365</v>
      </c>
    </row>
    <row r="98" spans="49:147" x14ac:dyDescent="0.3">
      <c r="BB98" s="9">
        <f t="shared" si="110"/>
        <v>0</v>
      </c>
      <c r="BD98" s="198" t="s">
        <v>111</v>
      </c>
      <c r="BE98" s="36">
        <f t="shared" si="111"/>
        <v>0</v>
      </c>
      <c r="BT98" s="30">
        <f t="shared" si="105"/>
        <v>0</v>
      </c>
      <c r="BU98" s="30">
        <f t="shared" si="107"/>
        <v>0</v>
      </c>
      <c r="BV98" s="30">
        <f t="shared" si="108"/>
        <v>0</v>
      </c>
      <c r="BW98" s="30">
        <f t="shared" si="109"/>
        <v>0</v>
      </c>
      <c r="CG98" s="57"/>
      <c r="CH98" s="139" t="str">
        <f t="shared" si="112"/>
        <v>L8.50</v>
      </c>
      <c r="CI98" s="275" t="s">
        <v>2119</v>
      </c>
      <c r="CL98" s="39">
        <v>98</v>
      </c>
      <c r="CM98" s="199">
        <f t="shared" si="113"/>
        <v>0</v>
      </c>
      <c r="CN98" s="252" t="str">
        <f t="shared" si="114"/>
        <v>.ST</v>
      </c>
      <c r="CO98" t="s">
        <v>909</v>
      </c>
      <c r="CP98" s="133">
        <v>1</v>
      </c>
      <c r="CW98" s="81"/>
      <c r="EQ98" t="s">
        <v>365</v>
      </c>
    </row>
    <row r="99" spans="49:147" x14ac:dyDescent="0.3">
      <c r="BB99" s="9">
        <f t="shared" si="110"/>
        <v>0</v>
      </c>
      <c r="BD99" s="198" t="s">
        <v>112</v>
      </c>
      <c r="BE99" s="36">
        <f t="shared" si="111"/>
        <v>0</v>
      </c>
      <c r="BT99" s="30">
        <f t="shared" si="105"/>
        <v>0</v>
      </c>
      <c r="BU99" s="30">
        <f t="shared" si="107"/>
        <v>0</v>
      </c>
      <c r="BV99" s="30">
        <f t="shared" si="108"/>
        <v>0</v>
      </c>
      <c r="BW99" s="30">
        <f t="shared" si="109"/>
        <v>0</v>
      </c>
      <c r="CG99" s="57"/>
      <c r="CH99" s="139" t="str">
        <f t="shared" si="112"/>
        <v>L8.Z6</v>
      </c>
      <c r="CI99" s="275" t="s">
        <v>2120</v>
      </c>
      <c r="CL99" s="39">
        <v>99</v>
      </c>
      <c r="CM99" s="199">
        <f t="shared" si="113"/>
        <v>0</v>
      </c>
      <c r="CN99" s="252" t="str">
        <f t="shared" si="114"/>
        <v>.SN</v>
      </c>
      <c r="CO99" t="s">
        <v>910</v>
      </c>
      <c r="CP99" s="133">
        <v>1</v>
      </c>
      <c r="CW99" s="81"/>
      <c r="EQ99" t="s">
        <v>365</v>
      </c>
    </row>
    <row r="100" spans="49:147" x14ac:dyDescent="0.3">
      <c r="AY100" s="139"/>
      <c r="BB100" s="254">
        <f t="shared" si="110"/>
        <v>0</v>
      </c>
      <c r="BC100" s="256"/>
      <c r="BD100" s="256" t="s">
        <v>791</v>
      </c>
      <c r="BE100" s="36">
        <f t="shared" si="111"/>
        <v>0</v>
      </c>
      <c r="BT100" s="30">
        <f t="shared" si="105"/>
        <v>0</v>
      </c>
      <c r="BU100" s="30">
        <f t="shared" si="107"/>
        <v>0</v>
      </c>
      <c r="BV100" s="30">
        <f t="shared" si="108"/>
        <v>0</v>
      </c>
      <c r="BW100" s="30">
        <f t="shared" si="109"/>
        <v>0</v>
      </c>
      <c r="CG100" s="57"/>
      <c r="CH100" s="139" t="str">
        <f t="shared" si="112"/>
        <v>L8.0G</v>
      </c>
      <c r="CI100" s="275" t="s">
        <v>2121</v>
      </c>
      <c r="CL100" s="39">
        <v>100</v>
      </c>
      <c r="CM100" s="199">
        <f t="shared" si="113"/>
        <v>0</v>
      </c>
      <c r="CN100" s="252" t="str">
        <f t="shared" si="114"/>
        <v>.0Ti</v>
      </c>
      <c r="CO100" t="s">
        <v>911</v>
      </c>
      <c r="CP100" s="133">
        <v>1</v>
      </c>
      <c r="CW100" s="81"/>
      <c r="EQ100" t="s">
        <v>365</v>
      </c>
    </row>
    <row r="101" spans="49:147" x14ac:dyDescent="0.3">
      <c r="AY101" s="139"/>
      <c r="BB101" s="254">
        <f t="shared" si="110"/>
        <v>0</v>
      </c>
      <c r="BC101" s="256"/>
      <c r="BD101" s="256" t="s">
        <v>792</v>
      </c>
      <c r="BE101" s="36">
        <f t="shared" si="111"/>
        <v>0</v>
      </c>
      <c r="BT101" s="282">
        <f>SUM(BT3:BT100)</f>
        <v>0</v>
      </c>
      <c r="BU101" s="282">
        <f>SUM(BU3:BU100)</f>
        <v>0</v>
      </c>
      <c r="BV101" s="282">
        <f>SUM(BV3:BV100)</f>
        <v>0</v>
      </c>
      <c r="BW101" s="282">
        <f>SUM(BW3:BW100)</f>
        <v>0</v>
      </c>
      <c r="CG101" s="57"/>
      <c r="CH101" s="139" t="str">
        <f t="shared" si="112"/>
        <v>L8.BG</v>
      </c>
      <c r="CI101" s="275" t="s">
        <v>2122</v>
      </c>
      <c r="CL101" s="39">
        <v>101</v>
      </c>
      <c r="CM101" s="199">
        <f t="shared" si="113"/>
        <v>0</v>
      </c>
      <c r="CN101" s="252" t="str">
        <f t="shared" si="114"/>
        <v>.0Ni</v>
      </c>
      <c r="CO101" t="s">
        <v>912</v>
      </c>
      <c r="CP101" s="133">
        <v>1</v>
      </c>
      <c r="CW101" s="81"/>
      <c r="EQ101" t="s">
        <v>365</v>
      </c>
    </row>
    <row r="102" spans="49:147" x14ac:dyDescent="0.3">
      <c r="BB102" s="9">
        <f t="shared" si="110"/>
        <v>0</v>
      </c>
      <c r="BD102" s="198" t="s">
        <v>2104</v>
      </c>
      <c r="BE102" s="36">
        <f t="shared" si="111"/>
        <v>0</v>
      </c>
      <c r="BV102" s="30"/>
      <c r="CG102" s="57"/>
      <c r="CH102" s="139" t="str">
        <f t="shared" si="112"/>
        <v>L8.0R</v>
      </c>
      <c r="CI102" s="275" t="s">
        <v>2123</v>
      </c>
      <c r="CL102" s="39">
        <v>102</v>
      </c>
      <c r="CM102" s="199">
        <f t="shared" si="113"/>
        <v>0</v>
      </c>
      <c r="CN102" s="252" t="str">
        <f t="shared" si="114"/>
        <v>.0Ta</v>
      </c>
      <c r="CO102" t="s">
        <v>913</v>
      </c>
      <c r="CP102" s="133">
        <v>1</v>
      </c>
      <c r="CW102" s="81"/>
      <c r="EQ102" t="s">
        <v>365</v>
      </c>
    </row>
    <row r="103" spans="49:147" x14ac:dyDescent="0.3">
      <c r="BB103" s="17">
        <f>SUM(BB87:BB102)</f>
        <v>0</v>
      </c>
      <c r="BD103" s="26" t="s">
        <v>745</v>
      </c>
      <c r="BE103" s="41">
        <f>SUM(BE87:BE101)</f>
        <v>0</v>
      </c>
      <c r="BV103" s="30"/>
      <c r="CG103" s="57"/>
      <c r="CH103" s="139" t="str">
        <f t="shared" si="112"/>
        <v>L8.89</v>
      </c>
      <c r="CI103" s="275" t="s">
        <v>2124</v>
      </c>
      <c r="CL103" s="39">
        <v>103</v>
      </c>
      <c r="CM103" s="199">
        <f t="shared" si="113"/>
        <v>0</v>
      </c>
      <c r="CN103" s="252" t="str">
        <f t="shared" si="114"/>
        <v>.0Na</v>
      </c>
      <c r="CO103" t="s">
        <v>914</v>
      </c>
      <c r="CP103" s="133">
        <v>1</v>
      </c>
      <c r="CW103" s="81"/>
      <c r="EQ103" t="s">
        <v>365</v>
      </c>
    </row>
    <row r="104" spans="49:147" x14ac:dyDescent="0.3">
      <c r="BV104" s="30"/>
      <c r="CG104" s="57"/>
      <c r="CH104" s="139" t="str">
        <f t="shared" si="112"/>
        <v>L8.2P</v>
      </c>
      <c r="CI104" s="275" t="s">
        <v>14933</v>
      </c>
      <c r="CL104" s="39">
        <v>104</v>
      </c>
      <c r="CM104" s="199">
        <f t="shared" si="113"/>
        <v>0</v>
      </c>
      <c r="CN104" s="252" t="str">
        <f t="shared" si="114"/>
        <v>.FF</v>
      </c>
      <c r="CO104" t="s">
        <v>915</v>
      </c>
      <c r="CP104" s="133">
        <v>1</v>
      </c>
      <c r="CW104" s="81"/>
      <c r="EQ104" t="s">
        <v>365</v>
      </c>
    </row>
    <row r="105" spans="49:147" x14ac:dyDescent="0.3">
      <c r="BV105" s="30"/>
      <c r="CG105" s="57"/>
      <c r="CH105" s="139" t="str">
        <f t="shared" si="112"/>
        <v>L8.32</v>
      </c>
      <c r="CI105" s="275" t="s">
        <v>2125</v>
      </c>
      <c r="CL105" s="39">
        <v>105</v>
      </c>
      <c r="CM105" s="199">
        <f t="shared" si="113"/>
        <v>0</v>
      </c>
      <c r="CN105" s="252" t="str">
        <f t="shared" si="114"/>
        <v>.FFa</v>
      </c>
      <c r="CO105" t="s">
        <v>916</v>
      </c>
      <c r="CP105" s="133">
        <v>1</v>
      </c>
      <c r="CW105" s="81"/>
      <c r="EQ105" t="s">
        <v>365</v>
      </c>
    </row>
    <row r="106" spans="49:147" x14ac:dyDescent="0.3">
      <c r="BV106" s="30"/>
      <c r="CG106" s="57"/>
      <c r="CH106" s="139" t="str">
        <f t="shared" si="112"/>
        <v>L8.80</v>
      </c>
      <c r="CI106" s="275" t="s">
        <v>2126</v>
      </c>
      <c r="CL106" s="39">
        <v>106</v>
      </c>
      <c r="CM106" s="199">
        <f t="shared" si="113"/>
        <v>0</v>
      </c>
      <c r="CN106" s="252" t="str">
        <f t="shared" si="114"/>
        <v>.MH</v>
      </c>
      <c r="CO106" t="s">
        <v>917</v>
      </c>
      <c r="CP106" s="133">
        <v>1</v>
      </c>
      <c r="CW106" s="81"/>
      <c r="EQ106" t="s">
        <v>365</v>
      </c>
    </row>
    <row r="107" spans="49:147" x14ac:dyDescent="0.3">
      <c r="BV107" s="30"/>
      <c r="CG107" s="57"/>
      <c r="CH107" s="139" t="str">
        <f t="shared" si="112"/>
        <v>L8.46</v>
      </c>
      <c r="CI107" s="275" t="s">
        <v>2127</v>
      </c>
      <c r="CL107" s="39">
        <v>107</v>
      </c>
      <c r="CM107" s="199">
        <f t="shared" si="113"/>
        <v>0</v>
      </c>
      <c r="CN107" s="252" t="str">
        <f t="shared" si="114"/>
        <v>.0T</v>
      </c>
      <c r="CO107" t="s">
        <v>918</v>
      </c>
      <c r="CP107" s="133">
        <v>1</v>
      </c>
      <c r="CW107" s="81"/>
      <c r="EQ107" t="s">
        <v>365</v>
      </c>
    </row>
    <row r="108" spans="49:147" x14ac:dyDescent="0.3">
      <c r="BV108" s="30"/>
      <c r="CG108" s="57"/>
      <c r="CH108" s="139" t="str">
        <f t="shared" si="112"/>
        <v>L8.45</v>
      </c>
      <c r="CI108" s="275" t="s">
        <v>2128</v>
      </c>
      <c r="CL108" s="39">
        <v>108</v>
      </c>
      <c r="CM108" s="199">
        <f t="shared" si="113"/>
        <v>0</v>
      </c>
      <c r="CN108" s="252" t="str">
        <f t="shared" si="114"/>
        <v>.0N</v>
      </c>
      <c r="CO108" t="s">
        <v>919</v>
      </c>
      <c r="CP108" s="133">
        <v>1</v>
      </c>
      <c r="CW108" s="81"/>
      <c r="EQ108" t="s">
        <v>365</v>
      </c>
    </row>
    <row r="109" spans="49:147" x14ac:dyDescent="0.3">
      <c r="BV109" s="30"/>
      <c r="CG109" s="57"/>
      <c r="CH109" s="139" t="str">
        <f t="shared" si="112"/>
        <v>L8.B1</v>
      </c>
      <c r="CI109" s="275" t="s">
        <v>2129</v>
      </c>
      <c r="CL109" s="39">
        <v>109</v>
      </c>
      <c r="CM109" s="199">
        <f t="shared" si="113"/>
        <v>0</v>
      </c>
      <c r="CN109" s="252" t="str">
        <f t="shared" si="114"/>
        <v>.STa</v>
      </c>
      <c r="CO109" t="s">
        <v>920</v>
      </c>
      <c r="CP109" s="133">
        <v>1</v>
      </c>
      <c r="CW109" s="81"/>
      <c r="EQ109" t="s">
        <v>365</v>
      </c>
    </row>
    <row r="110" spans="49:147" x14ac:dyDescent="0.3">
      <c r="AW110" s="8" t="s">
        <v>15625</v>
      </c>
      <c r="AX110" s="32" t="e">
        <f>VLOOKUP(CONCATENATE("LLLB",LEFT(AW110,2)),[1]FINISH!$Q$6:$W$1476,7,FALSE)</f>
        <v>#N/A</v>
      </c>
      <c r="AY110" s="32" t="e">
        <f>VLOOKUP(CONCATENATE("LLLF",LEFT(AW110,2)),[1]FINISH!$Q$6:$W$1476,7,FALSE)</f>
        <v>#N/A</v>
      </c>
      <c r="AZ110" s="32" t="e">
        <f>VLOOKUP(CONCATENATE("LLLT",LEFT(AW110,2)),[1]FINISH!$Q$6:$W$1476,7,FALSE)</f>
        <v>#N/A</v>
      </c>
      <c r="BA110" s="32" t="e">
        <f>VLOOKUP(CONCATENATE("LLLS",LEFT(AW110,2)),[1]FINISH!$Q$6:$W$1476,7,FALSE)</f>
        <v>#N/A</v>
      </c>
      <c r="BV110" s="30"/>
      <c r="CG110" s="57"/>
      <c r="CH110" s="139" t="str">
        <f t="shared" si="112"/>
        <v>L8.Z4</v>
      </c>
      <c r="CI110" s="275" t="s">
        <v>2130</v>
      </c>
      <c r="CL110" s="39">
        <v>110</v>
      </c>
      <c r="CM110" s="199">
        <f t="shared" si="113"/>
        <v>0</v>
      </c>
      <c r="CN110" s="252" t="str">
        <f t="shared" si="114"/>
        <v>.SNa</v>
      </c>
      <c r="CO110" t="s">
        <v>921</v>
      </c>
      <c r="CP110" s="133">
        <v>1</v>
      </c>
      <c r="CW110" s="81"/>
      <c r="EQ110" t="s">
        <v>365</v>
      </c>
    </row>
    <row r="111" spans="49:147" x14ac:dyDescent="0.3">
      <c r="AW111" s="8" t="s">
        <v>15626</v>
      </c>
      <c r="AX111" s="412" t="e">
        <f>VLOOKUP(CONCATENATE("LXLB",LEFT(AW111,2)),[1]FINISH!$Q$6:$W$1476,7,FALSE)</f>
        <v>#N/A</v>
      </c>
      <c r="AY111" s="412" t="e">
        <f>VLOOKUP(CONCATENATE("LXLF",LEFT(AW111,2)),[1]FINISH!$Q$6:$W$1476,7,FALSE)</f>
        <v>#N/A</v>
      </c>
      <c r="AZ111" s="412" t="e">
        <f>VLOOKUP(CONCATENATE("LXLT",LEFT(AW111,2)),[1]FINISH!$Q$6:$W$1476,7,FALSE)</f>
        <v>#N/A</v>
      </c>
      <c r="BA111" s="412" t="e">
        <f>VLOOKUP(CONCATENATE("LXLS",LEFT(AW111,2)),[1]FINISH!$Q$6:$W$1476,7,FALSE)</f>
        <v>#N/A</v>
      </c>
      <c r="BV111" s="30"/>
      <c r="CG111" s="57"/>
      <c r="CH111" s="139" t="str">
        <f t="shared" si="112"/>
        <v>L8.BN</v>
      </c>
      <c r="CI111" s="275" t="s">
        <v>2131</v>
      </c>
      <c r="CL111" s="39">
        <v>111</v>
      </c>
      <c r="CM111" s="199">
        <f t="shared" si="113"/>
        <v>0</v>
      </c>
      <c r="CN111" s="252" t="str">
        <f t="shared" si="114"/>
        <v>.MHi</v>
      </c>
      <c r="CO111" t="s">
        <v>922</v>
      </c>
      <c r="CP111" s="133">
        <v>1</v>
      </c>
      <c r="CW111" s="81"/>
      <c r="EQ111" t="s">
        <v>365</v>
      </c>
    </row>
    <row r="112" spans="49:147" x14ac:dyDescent="0.3">
      <c r="BV112" s="30"/>
      <c r="CG112" s="57"/>
      <c r="CH112" s="139" t="str">
        <f t="shared" si="112"/>
        <v>L8.0C</v>
      </c>
      <c r="CI112" s="275" t="s">
        <v>2132</v>
      </c>
      <c r="CM112" s="80"/>
      <c r="CN112" s="82"/>
      <c r="CO112" t="s">
        <v>923</v>
      </c>
      <c r="CP112" s="133">
        <v>1</v>
      </c>
      <c r="CW112" s="81"/>
      <c r="EQ112" t="s">
        <v>365</v>
      </c>
    </row>
    <row r="113" spans="74:147" x14ac:dyDescent="0.3">
      <c r="BV113" s="30"/>
      <c r="CG113" s="57"/>
      <c r="CH113" s="139" t="str">
        <f t="shared" si="112"/>
        <v>L8.0Y</v>
      </c>
      <c r="CI113" s="275" t="s">
        <v>2133</v>
      </c>
      <c r="CM113" s="80"/>
      <c r="CN113" s="82"/>
      <c r="CO113" t="s">
        <v>924</v>
      </c>
      <c r="CP113" s="133">
        <v>1</v>
      </c>
      <c r="CW113" s="81"/>
      <c r="EQ113" t="s">
        <v>365</v>
      </c>
    </row>
    <row r="114" spans="74:147" x14ac:dyDescent="0.3">
      <c r="BV114" s="30"/>
      <c r="CG114" s="57"/>
      <c r="CH114" s="139" t="str">
        <f t="shared" si="112"/>
        <v>L8.0L</v>
      </c>
      <c r="CI114" s="275" t="s">
        <v>2134</v>
      </c>
      <c r="CM114" s="80"/>
      <c r="CN114" s="82"/>
      <c r="CO114" t="s">
        <v>925</v>
      </c>
      <c r="CP114" s="133">
        <v>1</v>
      </c>
      <c r="CW114" s="81"/>
      <c r="EQ114" t="s">
        <v>365</v>
      </c>
    </row>
    <row r="115" spans="74:147" x14ac:dyDescent="0.3">
      <c r="BV115" s="30"/>
      <c r="CG115" s="57"/>
      <c r="CH115" s="139" t="str">
        <f t="shared" si="112"/>
        <v>L8.87</v>
      </c>
      <c r="CI115" s="275" t="s">
        <v>2135</v>
      </c>
      <c r="CM115" s="80"/>
      <c r="CN115" s="82"/>
      <c r="CO115" t="s">
        <v>926</v>
      </c>
      <c r="CP115" s="133">
        <v>1</v>
      </c>
      <c r="CW115" s="81"/>
      <c r="EQ115" t="s">
        <v>365</v>
      </c>
    </row>
    <row r="116" spans="74:147" x14ac:dyDescent="0.3">
      <c r="BV116" s="30"/>
      <c r="CG116" s="57"/>
      <c r="CH116" s="139" t="str">
        <f t="shared" si="112"/>
        <v>L8.CP</v>
      </c>
      <c r="CI116" s="275" t="s">
        <v>2136</v>
      </c>
      <c r="CM116" s="80"/>
      <c r="CN116" s="82"/>
      <c r="CO116" t="s">
        <v>927</v>
      </c>
      <c r="CP116" s="133">
        <v>1</v>
      </c>
      <c r="CW116" s="81"/>
      <c r="EQ116" t="s">
        <v>365</v>
      </c>
    </row>
    <row r="117" spans="74:147" x14ac:dyDescent="0.3">
      <c r="BV117" s="30"/>
      <c r="CG117" s="57"/>
      <c r="CH117" s="139" t="str">
        <f t="shared" si="112"/>
        <v>L8.35</v>
      </c>
      <c r="CI117" s="275" t="s">
        <v>2137</v>
      </c>
      <c r="CM117" s="85"/>
      <c r="CN117" s="86"/>
      <c r="CO117" t="s">
        <v>928</v>
      </c>
      <c r="CP117" s="133">
        <v>1</v>
      </c>
      <c r="CW117" s="81"/>
      <c r="EQ117" t="s">
        <v>365</v>
      </c>
    </row>
    <row r="118" spans="74:147" x14ac:dyDescent="0.3">
      <c r="BV118" s="30"/>
      <c r="CG118" s="57"/>
      <c r="CH118" s="139" t="str">
        <f t="shared" si="112"/>
        <v>L8.LK</v>
      </c>
      <c r="CI118" s="275" t="s">
        <v>2138</v>
      </c>
      <c r="CO118" t="s">
        <v>929</v>
      </c>
      <c r="CP118" s="133">
        <v>1</v>
      </c>
      <c r="CW118" s="81"/>
      <c r="EQ118" t="s">
        <v>365</v>
      </c>
    </row>
    <row r="119" spans="74:147" x14ac:dyDescent="0.3">
      <c r="BV119" s="30"/>
      <c r="CG119" s="57"/>
      <c r="CH119" s="139" t="str">
        <f t="shared" si="112"/>
        <v>L8.LB</v>
      </c>
      <c r="CI119" s="275" t="s">
        <v>2139</v>
      </c>
      <c r="CO119" t="s">
        <v>930</v>
      </c>
      <c r="CP119" s="133">
        <v>1</v>
      </c>
      <c r="CW119" s="81"/>
      <c r="EQ119" t="s">
        <v>365</v>
      </c>
    </row>
    <row r="120" spans="74:147" x14ac:dyDescent="0.3">
      <c r="BV120" s="30"/>
      <c r="CG120" s="57"/>
      <c r="CH120" s="139" t="str">
        <f t="shared" si="112"/>
        <v>L8.LG</v>
      </c>
      <c r="CI120" s="275" t="s">
        <v>2140</v>
      </c>
      <c r="CO120" t="s">
        <v>931</v>
      </c>
      <c r="CP120" s="133">
        <v>1</v>
      </c>
      <c r="CW120" s="81"/>
      <c r="EQ120" t="s">
        <v>365</v>
      </c>
    </row>
    <row r="121" spans="74:147" x14ac:dyDescent="0.3">
      <c r="BV121" s="30"/>
      <c r="CG121" s="57"/>
      <c r="CH121" s="139" t="str">
        <f t="shared" si="112"/>
        <v>L8.LO</v>
      </c>
      <c r="CI121" s="275" t="s">
        <v>2141</v>
      </c>
      <c r="CO121" t="s">
        <v>932</v>
      </c>
      <c r="CP121" s="133">
        <v>1</v>
      </c>
      <c r="CW121" s="81"/>
      <c r="EQ121" t="s">
        <v>365</v>
      </c>
    </row>
    <row r="122" spans="74:147" x14ac:dyDescent="0.3">
      <c r="BV122" s="30"/>
      <c r="CG122" s="57"/>
      <c r="CH122" s="139" t="str">
        <f t="shared" si="112"/>
        <v>L8.LC</v>
      </c>
      <c r="CI122" s="275" t="s">
        <v>2142</v>
      </c>
      <c r="CO122" t="s">
        <v>933</v>
      </c>
      <c r="CP122" s="133">
        <v>1</v>
      </c>
      <c r="CW122" s="81"/>
      <c r="EQ122" t="s">
        <v>365</v>
      </c>
    </row>
    <row r="123" spans="74:147" x14ac:dyDescent="0.3">
      <c r="BV123" s="30"/>
      <c r="CG123" s="57"/>
      <c r="CH123" s="139" t="str">
        <f t="shared" si="112"/>
        <v>L8.LY</v>
      </c>
      <c r="CI123" s="275" t="s">
        <v>2143</v>
      </c>
      <c r="CO123" t="s">
        <v>934</v>
      </c>
      <c r="CP123" s="133">
        <v>1</v>
      </c>
      <c r="CW123" s="81"/>
      <c r="EQ123" t="s">
        <v>365</v>
      </c>
    </row>
    <row r="124" spans="74:147" x14ac:dyDescent="0.3">
      <c r="BV124" s="30"/>
      <c r="CG124" s="57"/>
      <c r="CH124" s="139" t="str">
        <f t="shared" si="112"/>
        <v>L8.FE</v>
      </c>
      <c r="CI124" s="275" t="s">
        <v>2144</v>
      </c>
      <c r="CO124" t="s">
        <v>935</v>
      </c>
      <c r="CP124" s="133">
        <v>1</v>
      </c>
      <c r="CW124" s="81"/>
      <c r="EQ124" t="s">
        <v>365</v>
      </c>
    </row>
    <row r="125" spans="74:147" x14ac:dyDescent="0.3">
      <c r="BV125" s="30"/>
      <c r="CG125" s="57"/>
      <c r="CH125" s="139" t="str">
        <f t="shared" si="112"/>
        <v>L8.Z5</v>
      </c>
      <c r="CI125" s="275" t="s">
        <v>2145</v>
      </c>
      <c r="CO125" t="s">
        <v>936</v>
      </c>
      <c r="CP125" s="133">
        <v>1</v>
      </c>
      <c r="CW125" s="81"/>
      <c r="EQ125" t="s">
        <v>365</v>
      </c>
    </row>
    <row r="126" spans="74:147" x14ac:dyDescent="0.3">
      <c r="BV126" s="30"/>
      <c r="CG126" s="57"/>
      <c r="CH126" s="139" t="str">
        <f t="shared" si="112"/>
        <v>L8.33</v>
      </c>
      <c r="CI126" s="275" t="s">
        <v>2146</v>
      </c>
      <c r="CO126" t="s">
        <v>937</v>
      </c>
      <c r="CP126" s="133">
        <v>1</v>
      </c>
      <c r="CW126" s="81"/>
      <c r="EQ126" t="s">
        <v>365</v>
      </c>
    </row>
    <row r="127" spans="74:147" x14ac:dyDescent="0.3">
      <c r="BV127" s="30"/>
      <c r="CG127" s="57"/>
      <c r="CH127" s="139" t="str">
        <f t="shared" si="112"/>
        <v>L8.RN</v>
      </c>
      <c r="CI127" s="275" t="s">
        <v>2147</v>
      </c>
      <c r="CO127" t="s">
        <v>938</v>
      </c>
      <c r="CP127" s="133">
        <v>1</v>
      </c>
      <c r="CW127" s="81"/>
      <c r="EQ127" t="s">
        <v>365</v>
      </c>
    </row>
    <row r="128" spans="74:147" x14ac:dyDescent="0.3">
      <c r="BV128" s="30"/>
      <c r="CG128" s="57"/>
      <c r="CH128" s="139" t="str">
        <f t="shared" si="112"/>
        <v>L8.54</v>
      </c>
      <c r="CI128" s="275" t="s">
        <v>2148</v>
      </c>
      <c r="CO128" t="s">
        <v>939</v>
      </c>
      <c r="CP128" s="133">
        <v>1</v>
      </c>
      <c r="CW128" s="81"/>
      <c r="EQ128" t="s">
        <v>365</v>
      </c>
    </row>
    <row r="129" spans="74:147" x14ac:dyDescent="0.3">
      <c r="BV129" s="30"/>
      <c r="CG129" s="57"/>
      <c r="CH129" s="139" t="str">
        <f t="shared" si="112"/>
        <v>L8.HB</v>
      </c>
      <c r="CI129" s="275" t="s">
        <v>14934</v>
      </c>
      <c r="CO129" t="s">
        <v>940</v>
      </c>
      <c r="CP129" s="133">
        <v>1</v>
      </c>
      <c r="CW129" s="81"/>
      <c r="EQ129" t="s">
        <v>365</v>
      </c>
    </row>
    <row r="130" spans="74:147" x14ac:dyDescent="0.3">
      <c r="BV130" s="30"/>
      <c r="CG130" s="57"/>
      <c r="CH130" s="139" t="str">
        <f t="shared" si="112"/>
        <v>L8.HG</v>
      </c>
      <c r="CI130" s="275" t="s">
        <v>14935</v>
      </c>
      <c r="CO130" t="s">
        <v>941</v>
      </c>
      <c r="CP130" s="133">
        <v>1</v>
      </c>
      <c r="CW130" s="81"/>
      <c r="EQ130" t="s">
        <v>365</v>
      </c>
    </row>
    <row r="131" spans="74:147" x14ac:dyDescent="0.3">
      <c r="BV131" s="30"/>
      <c r="CG131" s="57"/>
      <c r="CH131" s="139" t="str">
        <f t="shared" si="112"/>
        <v>L8.JB</v>
      </c>
      <c r="CI131" s="275" t="s">
        <v>2149</v>
      </c>
      <c r="CO131" t="s">
        <v>942</v>
      </c>
      <c r="CP131" s="133">
        <v>1</v>
      </c>
      <c r="CW131" s="81"/>
      <c r="EQ131" t="s">
        <v>365</v>
      </c>
    </row>
    <row r="132" spans="74:147" x14ac:dyDescent="0.3">
      <c r="BV132" s="30"/>
      <c r="CG132" s="57"/>
      <c r="CH132" s="139" t="str">
        <f t="shared" si="112"/>
        <v>L8.JW</v>
      </c>
      <c r="CI132" s="275" t="s">
        <v>14936</v>
      </c>
      <c r="CO132" t="s">
        <v>943</v>
      </c>
      <c r="CP132" s="133">
        <v>1</v>
      </c>
      <c r="CW132" s="81"/>
      <c r="EQ132" t="s">
        <v>365</v>
      </c>
    </row>
    <row r="133" spans="74:147" x14ac:dyDescent="0.3">
      <c r="BV133" s="30"/>
      <c r="CG133" s="57"/>
      <c r="CH133" s="139" t="str">
        <f t="shared" si="112"/>
        <v>L8.S2</v>
      </c>
      <c r="CI133" s="275" t="s">
        <v>2150</v>
      </c>
      <c r="CO133" t="s">
        <v>944</v>
      </c>
      <c r="CP133" s="133">
        <v>1</v>
      </c>
      <c r="CW133" s="81"/>
      <c r="EQ133" t="s">
        <v>365</v>
      </c>
    </row>
    <row r="134" spans="74:147" x14ac:dyDescent="0.3">
      <c r="BV134" s="30"/>
      <c r="CG134" s="57"/>
      <c r="CH134" s="139" t="str">
        <f t="shared" si="112"/>
        <v>L8.S1</v>
      </c>
      <c r="CI134" s="275" t="s">
        <v>2151</v>
      </c>
      <c r="CO134" t="s">
        <v>945</v>
      </c>
      <c r="CP134" s="133">
        <v>1</v>
      </c>
      <c r="CW134" s="81"/>
      <c r="EQ134" t="s">
        <v>365</v>
      </c>
    </row>
    <row r="135" spans="74:147" x14ac:dyDescent="0.3">
      <c r="BV135" s="30"/>
      <c r="CG135" s="57"/>
      <c r="CH135" s="139" t="str">
        <f t="shared" si="112"/>
        <v>L8.L2</v>
      </c>
      <c r="CI135" s="275" t="s">
        <v>2152</v>
      </c>
      <c r="CO135" t="s">
        <v>946</v>
      </c>
      <c r="CP135" s="133">
        <v>1</v>
      </c>
      <c r="CW135" s="81"/>
      <c r="EQ135" t="s">
        <v>365</v>
      </c>
    </row>
    <row r="136" spans="74:147" x14ac:dyDescent="0.3">
      <c r="BV136" s="30"/>
      <c r="CG136" s="57"/>
      <c r="CH136" s="139" t="str">
        <f t="shared" si="112"/>
        <v>L8.L1</v>
      </c>
      <c r="CI136" s="275" t="s">
        <v>2153</v>
      </c>
      <c r="CO136" t="s">
        <v>947</v>
      </c>
      <c r="CP136" s="133">
        <v>1</v>
      </c>
      <c r="CW136" s="81"/>
      <c r="EQ136" t="s">
        <v>365</v>
      </c>
    </row>
    <row r="137" spans="74:147" x14ac:dyDescent="0.3">
      <c r="BV137" s="30"/>
      <c r="CG137" s="57"/>
      <c r="CH137" s="139" t="str">
        <f t="shared" si="112"/>
        <v>L8.Z1</v>
      </c>
      <c r="CI137" s="275" t="s">
        <v>2154</v>
      </c>
      <c r="CO137" t="s">
        <v>948</v>
      </c>
      <c r="CP137" s="133">
        <v>1</v>
      </c>
      <c r="CW137" s="81"/>
      <c r="EQ137" t="s">
        <v>365</v>
      </c>
    </row>
    <row r="138" spans="74:147" x14ac:dyDescent="0.3">
      <c r="BV138" s="30"/>
      <c r="CG138" s="57"/>
      <c r="CH138" s="139" t="str">
        <f t="shared" si="112"/>
        <v>L8.0M</v>
      </c>
      <c r="CI138" s="275" t="s">
        <v>2155</v>
      </c>
      <c r="CO138" t="s">
        <v>949</v>
      </c>
      <c r="CP138" s="133">
        <v>1</v>
      </c>
      <c r="CW138" s="81"/>
      <c r="EQ138" t="s">
        <v>365</v>
      </c>
    </row>
    <row r="139" spans="74:147" x14ac:dyDescent="0.3">
      <c r="BV139" s="30"/>
      <c r="CG139" s="57"/>
      <c r="CH139" s="139" t="str">
        <f t="shared" si="112"/>
        <v>L8.Z2</v>
      </c>
      <c r="CI139" s="275" t="s">
        <v>2156</v>
      </c>
      <c r="CO139" t="s">
        <v>950</v>
      </c>
      <c r="CP139" s="133">
        <v>1</v>
      </c>
      <c r="CW139" s="81"/>
      <c r="EQ139" t="s">
        <v>365</v>
      </c>
    </row>
    <row r="140" spans="74:147" x14ac:dyDescent="0.3">
      <c r="BV140" s="30"/>
      <c r="CG140" s="57"/>
      <c r="CH140" s="139" t="str">
        <f t="shared" si="112"/>
        <v>L8.51</v>
      </c>
      <c r="CI140" s="275" t="s">
        <v>2157</v>
      </c>
      <c r="CO140" t="s">
        <v>951</v>
      </c>
      <c r="CP140" s="133">
        <v>1</v>
      </c>
      <c r="CW140" s="81"/>
      <c r="EQ140" t="s">
        <v>365</v>
      </c>
    </row>
    <row r="141" spans="74:147" x14ac:dyDescent="0.3">
      <c r="BV141" s="30"/>
      <c r="CG141" s="57"/>
      <c r="CH141" s="139" t="str">
        <f t="shared" si="112"/>
        <v>L8.0N</v>
      </c>
      <c r="CI141" s="275" t="s">
        <v>2158</v>
      </c>
      <c r="CO141" t="s">
        <v>952</v>
      </c>
      <c r="CP141" s="133">
        <v>1</v>
      </c>
      <c r="CW141" s="81"/>
      <c r="EQ141" t="s">
        <v>365</v>
      </c>
    </row>
    <row r="142" spans="74:147" x14ac:dyDescent="0.3">
      <c r="BV142" s="30"/>
      <c r="CG142" s="57"/>
      <c r="CH142" s="139" t="str">
        <f t="shared" si="112"/>
        <v>L8.NS</v>
      </c>
      <c r="CI142" s="275" t="s">
        <v>2159</v>
      </c>
      <c r="CO142" t="s">
        <v>953</v>
      </c>
      <c r="CP142" s="133">
        <v>1</v>
      </c>
      <c r="CW142" s="81"/>
      <c r="EQ142" t="s">
        <v>365</v>
      </c>
    </row>
    <row r="143" spans="74:147" x14ac:dyDescent="0.3">
      <c r="BV143" s="30"/>
      <c r="CG143" s="57"/>
      <c r="CH143" s="139" t="str">
        <f t="shared" si="112"/>
        <v>L8.86</v>
      </c>
      <c r="CI143" s="275" t="s">
        <v>2160</v>
      </c>
      <c r="CO143" t="s">
        <v>954</v>
      </c>
      <c r="CP143" s="133">
        <v>1</v>
      </c>
      <c r="CW143" s="81"/>
      <c r="EQ143" t="s">
        <v>365</v>
      </c>
    </row>
    <row r="144" spans="74:147" x14ac:dyDescent="0.3">
      <c r="BV144" s="30"/>
      <c r="CG144" s="57"/>
      <c r="CH144" s="139" t="str">
        <f t="shared" si="112"/>
        <v>L8.36</v>
      </c>
      <c r="CI144" s="275" t="s">
        <v>2161</v>
      </c>
      <c r="CO144" t="s">
        <v>955</v>
      </c>
      <c r="CP144" s="133">
        <v>1</v>
      </c>
      <c r="CW144" s="81"/>
      <c r="EQ144" t="s">
        <v>365</v>
      </c>
    </row>
    <row r="145" spans="74:147" x14ac:dyDescent="0.3">
      <c r="BV145" s="30"/>
      <c r="CG145" s="57"/>
      <c r="CH145" s="139" t="str">
        <f t="shared" si="112"/>
        <v>L8.2F</v>
      </c>
      <c r="CI145" s="275" t="s">
        <v>2162</v>
      </c>
      <c r="CO145" t="s">
        <v>956</v>
      </c>
      <c r="CP145" s="133">
        <v>1</v>
      </c>
      <c r="CW145" s="81"/>
      <c r="EQ145" t="s">
        <v>365</v>
      </c>
    </row>
    <row r="146" spans="74:147" x14ac:dyDescent="0.3">
      <c r="BV146" s="30"/>
      <c r="CG146" s="57"/>
      <c r="CH146" s="139" t="str">
        <f t="shared" si="112"/>
        <v>L8.90</v>
      </c>
      <c r="CI146" s="275" t="s">
        <v>2163</v>
      </c>
      <c r="CO146" t="s">
        <v>957</v>
      </c>
      <c r="CP146" s="133">
        <v>1</v>
      </c>
      <c r="CW146" s="81"/>
      <c r="EQ146" t="s">
        <v>365</v>
      </c>
    </row>
    <row r="147" spans="74:147" x14ac:dyDescent="0.3">
      <c r="BV147" s="30"/>
      <c r="CG147" s="57"/>
      <c r="CH147" s="139" t="str">
        <f t="shared" si="112"/>
        <v>L8.68</v>
      </c>
      <c r="CI147" s="275" t="s">
        <v>2164</v>
      </c>
      <c r="CO147" t="s">
        <v>958</v>
      </c>
      <c r="CP147" s="133">
        <v>1</v>
      </c>
      <c r="CW147" s="81"/>
      <c r="EQ147" t="s">
        <v>365</v>
      </c>
    </row>
    <row r="148" spans="74:147" x14ac:dyDescent="0.3">
      <c r="BV148" s="30"/>
      <c r="CG148" s="57"/>
      <c r="CH148" s="139" t="str">
        <f t="shared" si="112"/>
        <v>L8.27</v>
      </c>
      <c r="CI148" s="275" t="s">
        <v>2165</v>
      </c>
      <c r="CO148" t="s">
        <v>959</v>
      </c>
      <c r="CP148" s="133">
        <v>1</v>
      </c>
      <c r="CW148" s="81"/>
      <c r="EQ148" t="s">
        <v>365</v>
      </c>
    </row>
    <row r="149" spans="74:147" x14ac:dyDescent="0.3">
      <c r="BV149" s="30"/>
      <c r="CG149" s="57"/>
      <c r="CH149" s="139" t="str">
        <f t="shared" si="112"/>
        <v>L8.61</v>
      </c>
      <c r="CI149" s="275" t="s">
        <v>2166</v>
      </c>
      <c r="CO149" t="s">
        <v>960</v>
      </c>
      <c r="CP149" s="133">
        <v>1</v>
      </c>
      <c r="CW149" s="81"/>
      <c r="EQ149" t="s">
        <v>365</v>
      </c>
    </row>
    <row r="150" spans="74:147" x14ac:dyDescent="0.3">
      <c r="BV150" s="30"/>
      <c r="CG150" s="57"/>
      <c r="CH150" s="139" t="str">
        <f t="shared" si="112"/>
        <v>L8.81</v>
      </c>
      <c r="CI150" s="275" t="s">
        <v>2167</v>
      </c>
      <c r="CO150" t="s">
        <v>961</v>
      </c>
      <c r="CP150" s="133">
        <v>1</v>
      </c>
      <c r="CW150" s="81"/>
      <c r="EQ150" t="s">
        <v>365</v>
      </c>
    </row>
    <row r="151" spans="74:147" x14ac:dyDescent="0.3">
      <c r="BV151" s="30"/>
      <c r="CG151" s="57"/>
      <c r="CH151" s="139" t="str">
        <f t="shared" si="112"/>
        <v>L8.0T</v>
      </c>
      <c r="CI151" s="275" t="s">
        <v>2168</v>
      </c>
      <c r="CO151" t="s">
        <v>962</v>
      </c>
      <c r="CP151" s="133">
        <v>1</v>
      </c>
      <c r="EQ151" t="s">
        <v>365</v>
      </c>
    </row>
    <row r="152" spans="74:147" x14ac:dyDescent="0.3">
      <c r="BV152" s="30"/>
      <c r="CG152" s="57"/>
      <c r="CH152" s="139" t="str">
        <f t="shared" si="112"/>
        <v>L8.SO</v>
      </c>
      <c r="CI152" s="275" t="s">
        <v>2169</v>
      </c>
      <c r="CO152" t="s">
        <v>963</v>
      </c>
      <c r="CP152" s="133">
        <v>1</v>
      </c>
      <c r="EQ152" t="s">
        <v>365</v>
      </c>
    </row>
    <row r="153" spans="74:147" x14ac:dyDescent="0.3">
      <c r="BV153" s="30"/>
      <c r="CG153" s="57"/>
      <c r="CH153" s="139" t="str">
        <f t="shared" si="112"/>
        <v>L8.SY</v>
      </c>
      <c r="CI153" s="275" t="s">
        <v>2170</v>
      </c>
      <c r="CO153" t="s">
        <v>964</v>
      </c>
      <c r="CP153" s="133">
        <v>1</v>
      </c>
      <c r="EQ153" t="s">
        <v>365</v>
      </c>
    </row>
    <row r="154" spans="74:147" x14ac:dyDescent="0.3">
      <c r="BV154" s="30"/>
      <c r="CG154" s="57"/>
      <c r="CH154" s="139" t="str">
        <f t="shared" si="112"/>
        <v>L8.SL</v>
      </c>
      <c r="CI154" s="275" t="s">
        <v>2171</v>
      </c>
      <c r="CO154" t="s">
        <v>965</v>
      </c>
      <c r="CP154" s="133">
        <v>1</v>
      </c>
      <c r="EQ154" t="s">
        <v>365</v>
      </c>
    </row>
    <row r="155" spans="74:147" x14ac:dyDescent="0.3">
      <c r="BV155" s="30"/>
      <c r="CG155" s="57"/>
      <c r="CH155" s="139" t="str">
        <f t="shared" si="112"/>
        <v>L8.SM</v>
      </c>
      <c r="CI155" s="275" t="s">
        <v>2172</v>
      </c>
      <c r="CO155" t="s">
        <v>966</v>
      </c>
      <c r="CP155" s="133">
        <v>1</v>
      </c>
      <c r="EQ155" t="s">
        <v>365</v>
      </c>
    </row>
    <row r="156" spans="74:147" x14ac:dyDescent="0.3">
      <c r="BV156" s="30"/>
      <c r="CG156" s="57"/>
      <c r="CH156" s="139" t="str">
        <f t="shared" si="112"/>
        <v>L8.SN</v>
      </c>
      <c r="CI156" s="275" t="s">
        <v>2173</v>
      </c>
      <c r="CO156" t="s">
        <v>967</v>
      </c>
      <c r="CP156" s="133">
        <v>1</v>
      </c>
      <c r="EQ156" t="s">
        <v>365</v>
      </c>
    </row>
    <row r="157" spans="74:147" x14ac:dyDescent="0.3">
      <c r="BV157" s="30"/>
      <c r="CG157" s="57"/>
      <c r="CH157" s="139" t="str">
        <f t="shared" si="112"/>
        <v>L8.SP</v>
      </c>
      <c r="CI157" s="275" t="s">
        <v>2174</v>
      </c>
      <c r="CO157" t="s">
        <v>968</v>
      </c>
      <c r="CP157" s="133">
        <v>1</v>
      </c>
      <c r="EQ157" t="s">
        <v>365</v>
      </c>
    </row>
    <row r="158" spans="74:147" x14ac:dyDescent="0.3">
      <c r="BV158" s="30"/>
      <c r="CG158" s="57"/>
      <c r="CH158" s="139" t="str">
        <f t="shared" si="112"/>
        <v>L8.1V</v>
      </c>
      <c r="CI158" s="275" t="s">
        <v>2175</v>
      </c>
      <c r="CO158" t="s">
        <v>969</v>
      </c>
      <c r="CP158" s="133">
        <v>1</v>
      </c>
      <c r="EQ158" t="s">
        <v>365</v>
      </c>
    </row>
    <row r="159" spans="74:147" x14ac:dyDescent="0.3">
      <c r="BV159" s="30"/>
      <c r="CG159" s="57"/>
      <c r="CH159" s="139" t="str">
        <f t="shared" si="112"/>
        <v>L8.T5</v>
      </c>
      <c r="CI159" s="275" t="s">
        <v>2176</v>
      </c>
      <c r="CO159" t="s">
        <v>970</v>
      </c>
      <c r="CP159" s="133">
        <v>1</v>
      </c>
      <c r="EQ159" t="s">
        <v>365</v>
      </c>
    </row>
    <row r="160" spans="74:147" x14ac:dyDescent="0.3">
      <c r="BV160" s="30"/>
      <c r="CG160" s="57"/>
      <c r="CH160" s="139" t="str">
        <f t="shared" ref="CH160:CH223" si="115">CONCATENATE(LEFT(CI160,2),".",RIGHT(CI160,2))</f>
        <v>L8.0S</v>
      </c>
      <c r="CI160" s="275" t="s">
        <v>2177</v>
      </c>
      <c r="CO160" t="s">
        <v>971</v>
      </c>
      <c r="CP160" s="133">
        <v>1</v>
      </c>
      <c r="EQ160" t="s">
        <v>365</v>
      </c>
    </row>
    <row r="161" spans="74:147" x14ac:dyDescent="0.3">
      <c r="BV161" s="30"/>
      <c r="CG161" s="57"/>
      <c r="CH161" s="139" t="str">
        <f t="shared" si="115"/>
        <v>L8.52</v>
      </c>
      <c r="CI161" s="275" t="s">
        <v>2178</v>
      </c>
      <c r="CO161" t="s">
        <v>972</v>
      </c>
      <c r="CP161" s="133">
        <v>1</v>
      </c>
      <c r="EQ161" t="s">
        <v>365</v>
      </c>
    </row>
    <row r="162" spans="74:147" x14ac:dyDescent="0.3">
      <c r="BV162" s="30"/>
      <c r="CG162" s="57"/>
      <c r="CH162" s="139" t="str">
        <f t="shared" si="115"/>
        <v>L8.77</v>
      </c>
      <c r="CI162" s="275" t="s">
        <v>2179</v>
      </c>
      <c r="CO162" t="s">
        <v>973</v>
      </c>
      <c r="CP162" s="133">
        <v>1</v>
      </c>
      <c r="EQ162" t="s">
        <v>365</v>
      </c>
    </row>
    <row r="163" spans="74:147" x14ac:dyDescent="0.3">
      <c r="BV163" s="30"/>
      <c r="CG163" s="57"/>
      <c r="CH163" s="139" t="str">
        <f t="shared" si="115"/>
        <v>L8.Z3</v>
      </c>
      <c r="CI163" s="275" t="s">
        <v>2180</v>
      </c>
      <c r="CO163" t="s">
        <v>974</v>
      </c>
      <c r="CP163" s="133">
        <v>1</v>
      </c>
      <c r="EQ163" t="s">
        <v>365</v>
      </c>
    </row>
    <row r="164" spans="74:147" x14ac:dyDescent="0.3">
      <c r="BV164" s="30"/>
      <c r="CG164" s="57"/>
      <c r="CH164" s="139" t="str">
        <f t="shared" si="115"/>
        <v>L8.37</v>
      </c>
      <c r="CI164" s="275" t="s">
        <v>2181</v>
      </c>
      <c r="CO164" t="s">
        <v>975</v>
      </c>
      <c r="CP164" s="133">
        <v>1</v>
      </c>
      <c r="EQ164" t="s">
        <v>365</v>
      </c>
    </row>
    <row r="165" spans="74:147" x14ac:dyDescent="0.3">
      <c r="BV165" s="30"/>
      <c r="CG165" s="57"/>
      <c r="CH165" s="139" t="str">
        <f t="shared" si="115"/>
        <v>L8.2A</v>
      </c>
      <c r="CI165" s="275" t="s">
        <v>2182</v>
      </c>
      <c r="CO165" t="s">
        <v>976</v>
      </c>
      <c r="CP165" s="133">
        <v>1</v>
      </c>
      <c r="EQ165" t="s">
        <v>365</v>
      </c>
    </row>
    <row r="166" spans="74:147" x14ac:dyDescent="0.3">
      <c r="BV166" s="30"/>
      <c r="CG166" s="57"/>
      <c r="CH166" s="139" t="str">
        <f t="shared" si="115"/>
        <v>L8.T8</v>
      </c>
      <c r="CI166" s="275" t="s">
        <v>2183</v>
      </c>
      <c r="CO166" t="s">
        <v>977</v>
      </c>
      <c r="CP166" s="133">
        <v>1</v>
      </c>
      <c r="EQ166" t="s">
        <v>365</v>
      </c>
    </row>
    <row r="167" spans="74:147" x14ac:dyDescent="0.3">
      <c r="BV167" s="30"/>
      <c r="CG167" s="57"/>
      <c r="CH167" s="139" t="str">
        <f t="shared" si="115"/>
        <v>L8.1Q</v>
      </c>
      <c r="CI167" s="275" t="s">
        <v>2184</v>
      </c>
      <c r="CO167" t="s">
        <v>978</v>
      </c>
      <c r="CP167" s="133">
        <v>1</v>
      </c>
      <c r="EQ167" t="s">
        <v>365</v>
      </c>
    </row>
    <row r="168" spans="74:147" x14ac:dyDescent="0.3">
      <c r="BV168" s="30"/>
      <c r="CG168" s="57"/>
      <c r="CH168" s="139" t="str">
        <f t="shared" si="115"/>
        <v>L8.2Q</v>
      </c>
      <c r="CI168" s="275" t="s">
        <v>2185</v>
      </c>
      <c r="CO168" t="s">
        <v>979</v>
      </c>
      <c r="CP168" s="133">
        <v>1</v>
      </c>
      <c r="EQ168" t="s">
        <v>365</v>
      </c>
    </row>
    <row r="169" spans="74:147" x14ac:dyDescent="0.3">
      <c r="BV169" s="30"/>
      <c r="CG169" s="57"/>
      <c r="CH169" s="139" t="str">
        <f t="shared" si="115"/>
        <v>L8.NM</v>
      </c>
      <c r="CI169" s="275" t="s">
        <v>2186</v>
      </c>
      <c r="CO169" t="s">
        <v>980</v>
      </c>
      <c r="CP169" s="133">
        <v>1</v>
      </c>
      <c r="EQ169" t="s">
        <v>365</v>
      </c>
    </row>
    <row r="170" spans="74:147" x14ac:dyDescent="0.3">
      <c r="BV170" s="30"/>
      <c r="CG170" s="57"/>
      <c r="CH170" s="139" t="str">
        <f t="shared" si="115"/>
        <v>L8.0F</v>
      </c>
      <c r="CI170" s="275" t="s">
        <v>2187</v>
      </c>
      <c r="CO170" t="s">
        <v>981</v>
      </c>
      <c r="CP170" s="133">
        <v>1</v>
      </c>
      <c r="EQ170" t="s">
        <v>365</v>
      </c>
    </row>
    <row r="171" spans="74:147" x14ac:dyDescent="0.3">
      <c r="BV171" s="30"/>
      <c r="CG171" s="57"/>
      <c r="CH171" s="139" t="str">
        <f t="shared" si="115"/>
        <v>L8.MC</v>
      </c>
      <c r="CI171" s="275" t="s">
        <v>2188</v>
      </c>
      <c r="CO171" t="s">
        <v>982</v>
      </c>
      <c r="CP171" s="133">
        <v>1</v>
      </c>
      <c r="EQ171" t="s">
        <v>365</v>
      </c>
    </row>
    <row r="172" spans="74:147" x14ac:dyDescent="0.3">
      <c r="BV172" s="30"/>
      <c r="CG172" s="57"/>
      <c r="CH172" s="139" t="str">
        <f t="shared" si="115"/>
        <v>L8.0P</v>
      </c>
      <c r="CI172" s="275" t="s">
        <v>2189</v>
      </c>
      <c r="CO172" t="s">
        <v>983</v>
      </c>
      <c r="CP172" s="133">
        <v>1</v>
      </c>
      <c r="EQ172" t="s">
        <v>365</v>
      </c>
    </row>
    <row r="173" spans="74:147" x14ac:dyDescent="0.3">
      <c r="BV173" s="30"/>
      <c r="CH173" s="139" t="str">
        <f t="shared" si="115"/>
        <v>L8.T9</v>
      </c>
      <c r="CI173" s="275" t="s">
        <v>2190</v>
      </c>
      <c r="CO173" t="s">
        <v>984</v>
      </c>
      <c r="CP173" s="133">
        <v>1</v>
      </c>
      <c r="EQ173" t="s">
        <v>365</v>
      </c>
    </row>
    <row r="174" spans="74:147" x14ac:dyDescent="0.3">
      <c r="BV174" s="30"/>
      <c r="CH174" s="139" t="str">
        <f t="shared" si="115"/>
        <v>L8.ZZ</v>
      </c>
      <c r="CI174" s="275" t="s">
        <v>2191</v>
      </c>
      <c r="CO174" t="s">
        <v>985</v>
      </c>
      <c r="CP174" s="133">
        <v>1</v>
      </c>
      <c r="EQ174" t="s">
        <v>365</v>
      </c>
    </row>
    <row r="175" spans="74:147" x14ac:dyDescent="0.3">
      <c r="BV175" s="30"/>
      <c r="CH175" s="139" t="str">
        <f t="shared" si="115"/>
        <v>L8.53</v>
      </c>
      <c r="CI175" s="275" t="s">
        <v>2192</v>
      </c>
      <c r="CO175" t="s">
        <v>986</v>
      </c>
      <c r="CP175" s="133">
        <v>1</v>
      </c>
      <c r="EQ175" t="s">
        <v>365</v>
      </c>
    </row>
    <row r="176" spans="74:147" x14ac:dyDescent="0.3">
      <c r="BV176" s="30"/>
      <c r="CH176" s="139" t="str">
        <f t="shared" si="115"/>
        <v>L8.AO</v>
      </c>
      <c r="CI176" s="275" t="s">
        <v>2193</v>
      </c>
      <c r="CO176" t="s">
        <v>987</v>
      </c>
      <c r="CP176" s="133">
        <v>1</v>
      </c>
      <c r="EQ176" t="s">
        <v>365</v>
      </c>
    </row>
    <row r="177" spans="1:147" x14ac:dyDescent="0.3">
      <c r="BV177" s="30"/>
      <c r="CH177" s="139" t="str">
        <f t="shared" si="115"/>
        <v>L8.AB</v>
      </c>
      <c r="CI177" s="275" t="s">
        <v>2194</v>
      </c>
      <c r="CO177" t="s">
        <v>988</v>
      </c>
      <c r="CP177" s="133">
        <v>1</v>
      </c>
      <c r="EQ177" t="s">
        <v>365</v>
      </c>
    </row>
    <row r="178" spans="1:147" x14ac:dyDescent="0.3">
      <c r="BV178" s="30"/>
      <c r="CH178" s="139" t="str">
        <f t="shared" si="115"/>
        <v>L8.50</v>
      </c>
      <c r="CI178" s="275" t="s">
        <v>2195</v>
      </c>
      <c r="CO178" t="s">
        <v>989</v>
      </c>
      <c r="CP178" s="133">
        <v>1</v>
      </c>
      <c r="EQ178" t="s">
        <v>365</v>
      </c>
    </row>
    <row r="179" spans="1:147" x14ac:dyDescent="0.3">
      <c r="G179" s="163"/>
      <c r="BV179" s="30"/>
      <c r="CH179" s="139" t="str">
        <f t="shared" si="115"/>
        <v>L8.Z6</v>
      </c>
      <c r="CI179" s="275" t="s">
        <v>2196</v>
      </c>
      <c r="CO179" t="s">
        <v>990</v>
      </c>
      <c r="CP179" s="133">
        <v>1</v>
      </c>
      <c r="EQ179" t="s">
        <v>365</v>
      </c>
    </row>
    <row r="180" spans="1:147" x14ac:dyDescent="0.3">
      <c r="G180" s="164"/>
      <c r="BV180" s="30"/>
      <c r="CH180" s="139" t="str">
        <f t="shared" si="115"/>
        <v>L8.0G</v>
      </c>
      <c r="CI180" s="275" t="s">
        <v>2197</v>
      </c>
      <c r="CO180" t="s">
        <v>991</v>
      </c>
      <c r="CP180" s="133">
        <v>1</v>
      </c>
      <c r="EQ180" t="s">
        <v>365</v>
      </c>
    </row>
    <row r="181" spans="1:147" x14ac:dyDescent="0.3">
      <c r="G181" s="164"/>
      <c r="K181" s="163"/>
      <c r="P181" s="163"/>
      <c r="BV181" s="30"/>
      <c r="CH181" s="139" t="str">
        <f t="shared" si="115"/>
        <v>L8.BG</v>
      </c>
      <c r="CI181" s="275" t="s">
        <v>2198</v>
      </c>
      <c r="CO181" t="s">
        <v>992</v>
      </c>
      <c r="CP181" s="133">
        <v>1</v>
      </c>
      <c r="EQ181" t="s">
        <v>365</v>
      </c>
    </row>
    <row r="182" spans="1:147" x14ac:dyDescent="0.3">
      <c r="E182" s="165"/>
      <c r="F182" s="164"/>
      <c r="G182" s="164"/>
      <c r="H182" s="164"/>
      <c r="I182" s="164"/>
      <c r="J182" s="164"/>
      <c r="K182" s="164"/>
      <c r="L182" s="164"/>
      <c r="M182" s="164"/>
      <c r="N182" s="164"/>
      <c r="O182" s="166"/>
      <c r="P182" s="166"/>
      <c r="Q182" s="166"/>
      <c r="R182" s="166"/>
      <c r="S182" s="166"/>
      <c r="T182" s="166"/>
      <c r="U182" s="166"/>
      <c r="V182" s="166"/>
      <c r="W182" s="166"/>
      <c r="X182" s="166"/>
      <c r="Y182" s="166"/>
      <c r="Z182" s="166"/>
      <c r="AA182" s="166"/>
      <c r="AB182" s="166"/>
      <c r="AC182" s="166"/>
      <c r="AD182" s="166"/>
      <c r="AE182" s="166"/>
      <c r="AF182" s="166"/>
      <c r="AG182" s="166"/>
      <c r="BV182" s="30"/>
      <c r="CH182" s="139" t="str">
        <f t="shared" si="115"/>
        <v>L8.0R</v>
      </c>
      <c r="CI182" s="275" t="s">
        <v>2199</v>
      </c>
      <c r="CO182" t="s">
        <v>993</v>
      </c>
      <c r="CP182" s="133">
        <v>1</v>
      </c>
      <c r="EQ182" t="s">
        <v>365</v>
      </c>
    </row>
    <row r="183" spans="1:147" ht="15" customHeight="1" x14ac:dyDescent="0.3">
      <c r="E183" s="165"/>
      <c r="F183" s="164"/>
      <c r="G183" s="164"/>
      <c r="H183" s="164"/>
      <c r="I183" s="164"/>
      <c r="J183" s="164"/>
      <c r="K183" s="164"/>
      <c r="L183" s="164"/>
      <c r="M183" s="164"/>
      <c r="N183" s="164"/>
      <c r="O183" s="166"/>
      <c r="P183" s="166"/>
      <c r="Q183" s="166"/>
      <c r="R183" s="166"/>
      <c r="S183" s="166"/>
      <c r="T183" s="166"/>
      <c r="U183" s="166"/>
      <c r="V183" s="166"/>
      <c r="W183" s="166"/>
      <c r="X183" s="166"/>
      <c r="Y183" s="166"/>
      <c r="Z183" s="166"/>
      <c r="AA183" s="166"/>
      <c r="AB183" s="166"/>
      <c r="AC183" s="166"/>
      <c r="AD183" s="166"/>
      <c r="AE183" s="166"/>
      <c r="AF183" s="166"/>
      <c r="AG183" s="166"/>
      <c r="BV183" s="30"/>
      <c r="CH183" s="139" t="str">
        <f t="shared" si="115"/>
        <v>L8.89</v>
      </c>
      <c r="CI183" s="275" t="s">
        <v>2200</v>
      </c>
      <c r="CO183" t="s">
        <v>994</v>
      </c>
      <c r="CP183" s="133">
        <v>1</v>
      </c>
      <c r="EQ183" t="s">
        <v>365</v>
      </c>
    </row>
    <row r="184" spans="1:147" ht="15" customHeight="1" x14ac:dyDescent="0.3">
      <c r="E184" s="165"/>
      <c r="F184" s="164"/>
      <c r="G184" s="164"/>
      <c r="H184" s="164"/>
      <c r="I184" s="164"/>
      <c r="J184" s="164"/>
      <c r="K184" s="164"/>
      <c r="L184" s="164"/>
      <c r="M184" s="164"/>
      <c r="N184" s="164"/>
      <c r="O184" s="166"/>
      <c r="P184" s="166"/>
      <c r="Q184" s="166"/>
      <c r="R184" s="166"/>
      <c r="S184" s="166"/>
      <c r="T184" s="166"/>
      <c r="U184" s="166"/>
      <c r="V184" s="166"/>
      <c r="W184" s="166"/>
      <c r="X184" s="166"/>
      <c r="Y184" s="166"/>
      <c r="Z184" s="166"/>
      <c r="AA184" s="166"/>
      <c r="AB184" s="166"/>
      <c r="AC184" s="166"/>
      <c r="AD184" s="166"/>
      <c r="AE184" s="166"/>
      <c r="AF184" s="166"/>
      <c r="AG184" s="166"/>
      <c r="BV184" s="30"/>
      <c r="CH184" s="139" t="str">
        <f t="shared" si="115"/>
        <v>L8.2P</v>
      </c>
      <c r="CI184" s="275" t="s">
        <v>14937</v>
      </c>
      <c r="CO184" t="s">
        <v>995</v>
      </c>
      <c r="CP184" s="133">
        <v>1</v>
      </c>
      <c r="EQ184" t="s">
        <v>365</v>
      </c>
    </row>
    <row r="185" spans="1:147" x14ac:dyDescent="0.3">
      <c r="E185" s="165"/>
      <c r="F185" s="164"/>
      <c r="G185" s="164"/>
      <c r="H185" s="164"/>
      <c r="I185" s="164"/>
      <c r="J185" s="164"/>
      <c r="K185" s="164"/>
      <c r="L185" s="164"/>
      <c r="M185" s="164"/>
      <c r="N185" s="164"/>
      <c r="O185" s="166"/>
      <c r="P185" s="166"/>
      <c r="Q185" s="166"/>
      <c r="R185" s="166"/>
      <c r="S185" s="166"/>
      <c r="T185" s="166"/>
      <c r="U185" s="166"/>
      <c r="V185" s="166"/>
      <c r="W185" s="166"/>
      <c r="X185" s="166"/>
      <c r="Y185" s="166"/>
      <c r="Z185" s="166"/>
      <c r="AA185" s="166"/>
      <c r="AB185" s="166"/>
      <c r="AC185" s="166"/>
      <c r="AD185" s="166"/>
      <c r="AE185" s="166"/>
      <c r="AF185" s="166"/>
      <c r="AG185" s="166"/>
      <c r="BV185" s="30"/>
      <c r="CH185" s="139" t="str">
        <f t="shared" si="115"/>
        <v>L8.32</v>
      </c>
      <c r="CI185" s="275" t="s">
        <v>2201</v>
      </c>
      <c r="CO185" t="s">
        <v>996</v>
      </c>
      <c r="CP185" s="133">
        <v>1</v>
      </c>
      <c r="EQ185" t="s">
        <v>365</v>
      </c>
    </row>
    <row r="186" spans="1:147" x14ac:dyDescent="0.3">
      <c r="A186" s="164"/>
      <c r="B186" s="164"/>
      <c r="C186" s="164"/>
      <c r="D186" s="165"/>
      <c r="E186" s="165"/>
      <c r="F186" s="164"/>
      <c r="G186" s="164"/>
      <c r="H186" s="164"/>
      <c r="I186" s="164"/>
      <c r="J186" s="164"/>
      <c r="K186" s="164"/>
      <c r="L186" s="164"/>
      <c r="M186" s="164"/>
      <c r="N186" s="164"/>
      <c r="O186" s="166"/>
      <c r="P186" s="166"/>
      <c r="Q186" s="166"/>
      <c r="R186" s="166"/>
      <c r="S186" s="166"/>
      <c r="T186" s="166"/>
      <c r="U186" s="166"/>
      <c r="V186" s="166"/>
      <c r="W186" s="166"/>
      <c r="X186" s="166"/>
      <c r="Y186" s="166"/>
      <c r="Z186" s="166"/>
      <c r="AA186" s="166"/>
      <c r="AB186" s="166"/>
      <c r="AC186" s="166"/>
      <c r="AD186" s="166"/>
      <c r="AE186" s="166"/>
      <c r="AF186" s="166"/>
      <c r="AG186" s="166"/>
      <c r="BV186" s="30"/>
      <c r="CH186" s="139" t="str">
        <f t="shared" si="115"/>
        <v>L8.80</v>
      </c>
      <c r="CI186" s="275" t="s">
        <v>2202</v>
      </c>
      <c r="CO186" t="s">
        <v>997</v>
      </c>
      <c r="CP186" s="133">
        <v>1</v>
      </c>
      <c r="EQ186" t="s">
        <v>365</v>
      </c>
    </row>
    <row r="187" spans="1:147" ht="18" x14ac:dyDescent="0.35">
      <c r="A187" s="164"/>
      <c r="B187" s="164"/>
      <c r="C187" s="167"/>
      <c r="D187" s="165"/>
      <c r="E187" s="165"/>
      <c r="F187" s="164"/>
      <c r="G187" s="164"/>
      <c r="H187" s="164"/>
      <c r="I187" s="164"/>
      <c r="J187" s="164"/>
      <c r="K187" s="164"/>
      <c r="L187" s="164"/>
      <c r="M187" s="164"/>
      <c r="N187" s="164"/>
      <c r="O187" s="166"/>
      <c r="P187" s="166"/>
      <c r="Q187" s="166"/>
      <c r="R187" s="166"/>
      <c r="S187" s="166"/>
      <c r="T187" s="166"/>
      <c r="U187" s="166"/>
      <c r="V187" s="166"/>
      <c r="W187" s="166"/>
      <c r="X187" s="166"/>
      <c r="Y187" s="166"/>
      <c r="Z187" s="166"/>
      <c r="AA187" s="166"/>
      <c r="AB187" s="166"/>
      <c r="AC187" s="166"/>
      <c r="AD187" s="166"/>
      <c r="AE187" s="166"/>
      <c r="AF187" s="166"/>
      <c r="AG187" s="166"/>
      <c r="BV187" s="30"/>
      <c r="CH187" s="139" t="str">
        <f t="shared" si="115"/>
        <v>L8.46</v>
      </c>
      <c r="CI187" s="275" t="s">
        <v>2203</v>
      </c>
      <c r="CO187" t="s">
        <v>998</v>
      </c>
      <c r="CP187" s="133">
        <v>1</v>
      </c>
      <c r="EQ187" t="s">
        <v>365</v>
      </c>
    </row>
    <row r="188" spans="1:147" ht="18" x14ac:dyDescent="0.35">
      <c r="A188" s="164"/>
      <c r="B188" s="164"/>
      <c r="C188" s="167"/>
      <c r="D188" s="165"/>
      <c r="E188" s="165"/>
      <c r="F188" s="164"/>
      <c r="G188" s="164"/>
      <c r="H188" s="164"/>
      <c r="I188" s="164"/>
      <c r="J188" s="164"/>
      <c r="K188" s="164"/>
      <c r="L188" s="164"/>
      <c r="M188" s="164"/>
      <c r="N188" s="164"/>
      <c r="O188" s="166"/>
      <c r="P188" s="166"/>
      <c r="Q188" s="166"/>
      <c r="R188" s="166"/>
      <c r="S188" s="166"/>
      <c r="T188" s="166"/>
      <c r="U188" s="166"/>
      <c r="V188" s="166"/>
      <c r="W188" s="166"/>
      <c r="X188" s="166"/>
      <c r="Y188" s="166"/>
      <c r="Z188" s="166"/>
      <c r="AA188" s="166"/>
      <c r="AB188" s="166"/>
      <c r="AC188" s="166"/>
      <c r="AD188" s="166"/>
      <c r="AE188" s="166"/>
      <c r="AF188" s="166"/>
      <c r="AG188" s="166"/>
      <c r="BV188" s="30"/>
      <c r="CH188" s="139" t="str">
        <f t="shared" si="115"/>
        <v>L8.45</v>
      </c>
      <c r="CI188" s="275" t="s">
        <v>2204</v>
      </c>
      <c r="CO188" t="s">
        <v>999</v>
      </c>
      <c r="CP188" s="133">
        <v>1</v>
      </c>
      <c r="EQ188" t="s">
        <v>365</v>
      </c>
    </row>
    <row r="189" spans="1:147" x14ac:dyDescent="0.3">
      <c r="A189" s="164"/>
      <c r="B189" s="164"/>
      <c r="C189" s="164"/>
      <c r="D189" s="165"/>
      <c r="E189" s="165"/>
      <c r="F189" s="164"/>
      <c r="G189" s="164"/>
      <c r="H189" s="164"/>
      <c r="I189" s="164"/>
      <c r="J189" s="164"/>
      <c r="K189" s="164"/>
      <c r="L189" s="164"/>
      <c r="M189" s="164"/>
      <c r="N189" s="164"/>
      <c r="O189" s="166"/>
      <c r="P189" s="166"/>
      <c r="Q189" s="166"/>
      <c r="R189" s="166"/>
      <c r="S189" s="166"/>
      <c r="T189" s="166"/>
      <c r="U189" s="166"/>
      <c r="V189" s="166"/>
      <c r="W189" s="166"/>
      <c r="X189" s="166"/>
      <c r="Y189" s="166"/>
      <c r="Z189" s="166"/>
      <c r="AA189" s="166"/>
      <c r="AB189" s="166"/>
      <c r="AC189" s="166"/>
      <c r="AD189" s="166"/>
      <c r="AE189" s="166"/>
      <c r="AF189" s="166"/>
      <c r="AG189" s="166"/>
      <c r="BV189" s="30"/>
      <c r="CH189" s="139" t="str">
        <f t="shared" si="115"/>
        <v>L8.B1</v>
      </c>
      <c r="CI189" s="275" t="s">
        <v>2205</v>
      </c>
      <c r="CO189" t="s">
        <v>1000</v>
      </c>
      <c r="CP189" s="133">
        <v>1</v>
      </c>
      <c r="EQ189" t="s">
        <v>365</v>
      </c>
    </row>
    <row r="190" spans="1:147" x14ac:dyDescent="0.3">
      <c r="A190" s="164"/>
      <c r="B190" s="164"/>
      <c r="C190" s="164"/>
      <c r="D190" s="165"/>
      <c r="E190" s="165"/>
      <c r="F190" s="164"/>
      <c r="G190" s="164"/>
      <c r="H190" s="164"/>
      <c r="I190" s="164"/>
      <c r="J190" s="164"/>
      <c r="K190" s="164"/>
      <c r="L190" s="164"/>
      <c r="M190" s="164"/>
      <c r="N190" s="164"/>
      <c r="O190" s="166"/>
      <c r="P190" s="166"/>
      <c r="Q190" s="166"/>
      <c r="R190" s="166"/>
      <c r="S190" s="166"/>
      <c r="T190" s="166"/>
      <c r="U190" s="166"/>
      <c r="V190" s="166"/>
      <c r="W190" s="166"/>
      <c r="X190" s="166"/>
      <c r="Y190" s="166"/>
      <c r="Z190" s="166"/>
      <c r="AA190" s="166"/>
      <c r="AB190" s="166"/>
      <c r="AC190" s="166"/>
      <c r="AD190" s="166"/>
      <c r="AE190" s="166"/>
      <c r="AF190" s="166"/>
      <c r="AG190" s="166"/>
      <c r="BV190" s="30"/>
      <c r="CH190" s="139" t="str">
        <f t="shared" si="115"/>
        <v>L8.Z4</v>
      </c>
      <c r="CI190" s="275" t="s">
        <v>2206</v>
      </c>
      <c r="CO190" t="s">
        <v>1001</v>
      </c>
      <c r="CP190" s="133">
        <v>1</v>
      </c>
      <c r="EQ190" t="s">
        <v>365</v>
      </c>
    </row>
    <row r="191" spans="1:147" x14ac:dyDescent="0.3">
      <c r="A191" s="164"/>
      <c r="B191" s="164"/>
      <c r="C191" s="164"/>
      <c r="D191" s="165"/>
      <c r="E191" s="165"/>
      <c r="F191" s="164"/>
      <c r="G191" s="164"/>
      <c r="H191" s="164"/>
      <c r="I191" s="164"/>
      <c r="J191" s="164"/>
      <c r="K191" s="164"/>
      <c r="L191" s="164"/>
      <c r="M191" s="164"/>
      <c r="N191" s="164"/>
      <c r="O191" s="166"/>
      <c r="P191" s="166"/>
      <c r="Q191" s="166"/>
      <c r="R191" s="166"/>
      <c r="S191" s="166"/>
      <c r="T191" s="166"/>
      <c r="U191" s="166"/>
      <c r="V191" s="166"/>
      <c r="W191" s="166"/>
      <c r="X191" s="166"/>
      <c r="Y191" s="166"/>
      <c r="Z191" s="166"/>
      <c r="AA191" s="166"/>
      <c r="AB191" s="166"/>
      <c r="AC191" s="166"/>
      <c r="AD191" s="166"/>
      <c r="AE191" s="166"/>
      <c r="AF191" s="166"/>
      <c r="AG191" s="166"/>
      <c r="BV191" s="30"/>
      <c r="CH191" s="139" t="str">
        <f t="shared" si="115"/>
        <v>L8.BN</v>
      </c>
      <c r="CI191" s="275" t="s">
        <v>2207</v>
      </c>
      <c r="CO191" t="s">
        <v>1002</v>
      </c>
      <c r="CP191" s="133">
        <v>1</v>
      </c>
      <c r="EQ191" t="s">
        <v>365</v>
      </c>
    </row>
    <row r="192" spans="1:147" x14ac:dyDescent="0.3">
      <c r="A192" s="164"/>
      <c r="B192" s="164"/>
      <c r="C192" s="164"/>
      <c r="D192" s="165"/>
      <c r="E192" s="165"/>
      <c r="F192" s="164"/>
      <c r="G192" s="168"/>
      <c r="H192" s="164"/>
      <c r="I192" s="164"/>
      <c r="J192" s="164"/>
      <c r="K192" s="164"/>
      <c r="L192" s="164"/>
      <c r="M192" s="164"/>
      <c r="N192" s="164"/>
      <c r="O192" s="166"/>
      <c r="P192" s="166"/>
      <c r="Q192" s="166"/>
      <c r="R192" s="166"/>
      <c r="S192" s="166"/>
      <c r="T192" s="166"/>
      <c r="U192" s="166"/>
      <c r="V192" s="166"/>
      <c r="W192" s="166"/>
      <c r="X192" s="166"/>
      <c r="Y192" s="166"/>
      <c r="Z192" s="166"/>
      <c r="AA192" s="166"/>
      <c r="AB192" s="166"/>
      <c r="AC192" s="166"/>
      <c r="AD192" s="166"/>
      <c r="AE192" s="166"/>
      <c r="AF192" s="166"/>
      <c r="AG192" s="166"/>
      <c r="BV192" s="30"/>
      <c r="CH192" s="139" t="str">
        <f t="shared" si="115"/>
        <v>L8.0C</v>
      </c>
      <c r="CI192" s="275" t="s">
        <v>2208</v>
      </c>
      <c r="CO192" t="s">
        <v>1003</v>
      </c>
      <c r="CP192" s="133">
        <v>1</v>
      </c>
      <c r="EQ192" t="s">
        <v>365</v>
      </c>
    </row>
    <row r="193" spans="1:147" x14ac:dyDescent="0.3">
      <c r="A193" s="164"/>
      <c r="B193" s="164"/>
      <c r="C193" s="164"/>
      <c r="D193" s="165"/>
      <c r="E193" s="165"/>
      <c r="F193" s="164"/>
      <c r="G193" s="164"/>
      <c r="H193" s="164"/>
      <c r="I193" s="164"/>
      <c r="J193" s="164"/>
      <c r="K193" s="164"/>
      <c r="L193" s="164"/>
      <c r="M193" s="164"/>
      <c r="N193" s="164"/>
      <c r="O193" s="166"/>
      <c r="P193" s="166"/>
      <c r="Q193" s="166"/>
      <c r="R193" s="166"/>
      <c r="S193" s="166"/>
      <c r="T193" s="166"/>
      <c r="U193" s="166"/>
      <c r="V193" s="166"/>
      <c r="W193" s="166"/>
      <c r="X193" s="166"/>
      <c r="Y193" s="166"/>
      <c r="Z193" s="166"/>
      <c r="AA193" s="166"/>
      <c r="AB193" s="166"/>
      <c r="AC193" s="166"/>
      <c r="AD193" s="166"/>
      <c r="AE193" s="166"/>
      <c r="AF193" s="166"/>
      <c r="AG193" s="166"/>
      <c r="BV193" s="30"/>
      <c r="CH193" s="139" t="str">
        <f t="shared" si="115"/>
        <v>L8.0Y</v>
      </c>
      <c r="CI193" s="275" t="s">
        <v>2209</v>
      </c>
      <c r="CO193" t="s">
        <v>1004</v>
      </c>
      <c r="CP193" s="133">
        <v>1</v>
      </c>
      <c r="EQ193" t="s">
        <v>365</v>
      </c>
    </row>
    <row r="194" spans="1:147" x14ac:dyDescent="0.3">
      <c r="A194" s="164"/>
      <c r="B194" s="164"/>
      <c r="C194" s="164"/>
      <c r="D194" s="165"/>
      <c r="E194" s="165"/>
      <c r="F194" s="164"/>
      <c r="G194" s="164"/>
      <c r="H194" s="164"/>
      <c r="I194" s="164"/>
      <c r="J194" s="164"/>
      <c r="K194" s="168"/>
      <c r="L194" s="168"/>
      <c r="M194" s="164"/>
      <c r="N194" s="164"/>
      <c r="O194" s="166"/>
      <c r="P194" s="169"/>
      <c r="Q194" s="166"/>
      <c r="R194" s="166"/>
      <c r="S194" s="166"/>
      <c r="T194" s="166"/>
      <c r="U194" s="166"/>
      <c r="V194" s="166"/>
      <c r="W194" s="166"/>
      <c r="X194" s="166"/>
      <c r="Y194" s="166"/>
      <c r="Z194" s="166"/>
      <c r="AA194" s="166"/>
      <c r="AB194" s="166"/>
      <c r="AC194" s="166"/>
      <c r="AD194" s="166"/>
      <c r="AE194" s="166"/>
      <c r="AF194" s="166"/>
      <c r="AG194" s="166"/>
      <c r="BV194" s="30"/>
      <c r="CH194" s="139" t="str">
        <f t="shared" si="115"/>
        <v>L8.0L</v>
      </c>
      <c r="CI194" s="275" t="s">
        <v>2210</v>
      </c>
      <c r="CO194" t="s">
        <v>1005</v>
      </c>
      <c r="CP194" s="133">
        <v>1</v>
      </c>
      <c r="EQ194" t="s">
        <v>365</v>
      </c>
    </row>
    <row r="195" spans="1:147" x14ac:dyDescent="0.3">
      <c r="A195" s="164"/>
      <c r="B195" s="164"/>
      <c r="C195" s="164"/>
      <c r="D195" s="165"/>
      <c r="E195" s="165"/>
      <c r="F195" s="164"/>
      <c r="G195" s="164"/>
      <c r="H195" s="164"/>
      <c r="I195" s="164"/>
      <c r="J195" s="164"/>
      <c r="K195" s="164"/>
      <c r="L195" s="164"/>
      <c r="M195" s="164"/>
      <c r="N195" s="164"/>
      <c r="O195" s="166"/>
      <c r="P195" s="166"/>
      <c r="Q195" s="166"/>
      <c r="R195" s="166"/>
      <c r="S195" s="166"/>
      <c r="T195" s="166"/>
      <c r="U195" s="166"/>
      <c r="V195" s="166"/>
      <c r="W195" s="166"/>
      <c r="X195" s="166"/>
      <c r="Y195" s="166"/>
      <c r="Z195" s="166"/>
      <c r="AA195" s="166"/>
      <c r="AB195" s="166"/>
      <c r="AC195" s="166"/>
      <c r="AD195" s="166"/>
      <c r="AE195" s="166"/>
      <c r="AF195" s="166"/>
      <c r="AG195" s="166"/>
      <c r="BV195" s="30"/>
      <c r="CH195" s="139" t="str">
        <f t="shared" si="115"/>
        <v>L8.87</v>
      </c>
      <c r="CI195" s="275" t="s">
        <v>2211</v>
      </c>
      <c r="CO195" t="s">
        <v>1006</v>
      </c>
      <c r="CP195" s="133">
        <v>1</v>
      </c>
      <c r="EQ195" t="s">
        <v>365</v>
      </c>
    </row>
    <row r="196" spans="1:147" x14ac:dyDescent="0.3">
      <c r="A196" s="164"/>
      <c r="B196" s="164"/>
      <c r="C196" s="164"/>
      <c r="D196" s="165"/>
      <c r="E196" s="165"/>
      <c r="F196" s="164"/>
      <c r="G196" s="165"/>
      <c r="H196" s="164"/>
      <c r="I196" s="164"/>
      <c r="J196" s="164"/>
      <c r="K196" s="164"/>
      <c r="L196" s="164"/>
      <c r="M196" s="164"/>
      <c r="N196" s="164"/>
      <c r="O196" s="166"/>
      <c r="P196" s="166"/>
      <c r="Q196" s="166"/>
      <c r="R196" s="166"/>
      <c r="S196" s="166"/>
      <c r="T196" s="166"/>
      <c r="U196" s="166"/>
      <c r="V196" s="166"/>
      <c r="W196" s="166"/>
      <c r="X196" s="166"/>
      <c r="Y196" s="166"/>
      <c r="Z196" s="166"/>
      <c r="AA196" s="166"/>
      <c r="AB196" s="166"/>
      <c r="AC196" s="166"/>
      <c r="AD196" s="166"/>
      <c r="AE196" s="166"/>
      <c r="AF196" s="166"/>
      <c r="AG196" s="166"/>
      <c r="BV196" s="30"/>
      <c r="CH196" s="139" t="str">
        <f t="shared" si="115"/>
        <v>L8.CP</v>
      </c>
      <c r="CI196" s="275" t="s">
        <v>2212</v>
      </c>
      <c r="CO196" t="s">
        <v>1007</v>
      </c>
      <c r="CP196" s="133">
        <v>1</v>
      </c>
      <c r="EQ196" t="s">
        <v>365</v>
      </c>
    </row>
    <row r="197" spans="1:147" x14ac:dyDescent="0.3">
      <c r="A197" s="164"/>
      <c r="B197" s="164"/>
      <c r="C197" s="164"/>
      <c r="D197" s="165"/>
      <c r="E197" s="165"/>
      <c r="F197" s="164"/>
      <c r="G197" s="165"/>
      <c r="H197" s="164"/>
      <c r="I197" s="164"/>
      <c r="J197" s="164"/>
      <c r="K197" s="164"/>
      <c r="L197" s="164"/>
      <c r="M197" s="164"/>
      <c r="N197" s="164"/>
      <c r="O197" s="166"/>
      <c r="P197" s="166"/>
      <c r="Q197" s="166"/>
      <c r="R197" s="166"/>
      <c r="S197" s="166"/>
      <c r="T197" s="166"/>
      <c r="U197" s="166"/>
      <c r="V197" s="166"/>
      <c r="W197" s="166"/>
      <c r="X197" s="166"/>
      <c r="Y197" s="166"/>
      <c r="Z197" s="166"/>
      <c r="AA197" s="166"/>
      <c r="AB197" s="166"/>
      <c r="AC197" s="166"/>
      <c r="AD197" s="166"/>
      <c r="AE197" s="166"/>
      <c r="AF197" s="166"/>
      <c r="AG197" s="166"/>
      <c r="BV197" s="30"/>
      <c r="CH197" s="139" t="str">
        <f t="shared" si="115"/>
        <v>L8.35</v>
      </c>
      <c r="CI197" s="275" t="s">
        <v>2213</v>
      </c>
      <c r="CO197" t="s">
        <v>1008</v>
      </c>
      <c r="CP197" s="133">
        <v>1</v>
      </c>
      <c r="EQ197" t="s">
        <v>365</v>
      </c>
    </row>
    <row r="198" spans="1:147" x14ac:dyDescent="0.3">
      <c r="A198" s="164"/>
      <c r="B198" s="164"/>
      <c r="C198" s="164"/>
      <c r="D198" s="165"/>
      <c r="E198" s="165"/>
      <c r="F198" s="165"/>
      <c r="G198" s="165"/>
      <c r="H198" s="164"/>
      <c r="I198" s="164"/>
      <c r="J198" s="164"/>
      <c r="K198" s="164"/>
      <c r="L198" s="164"/>
      <c r="M198" s="164"/>
      <c r="N198" s="164"/>
      <c r="O198" s="166"/>
      <c r="P198" s="166"/>
      <c r="Q198" s="166"/>
      <c r="R198" s="166"/>
      <c r="S198" s="166"/>
      <c r="T198" s="166"/>
      <c r="U198" s="166"/>
      <c r="V198" s="166"/>
      <c r="W198" s="166"/>
      <c r="X198" s="166"/>
      <c r="Y198" s="166"/>
      <c r="Z198" s="166"/>
      <c r="AA198" s="166"/>
      <c r="AB198" s="166"/>
      <c r="AC198" s="166"/>
      <c r="AD198" s="166"/>
      <c r="AE198" s="166"/>
      <c r="AF198" s="166"/>
      <c r="AG198" s="166"/>
      <c r="BV198" s="30"/>
      <c r="CH198" s="139" t="str">
        <f t="shared" si="115"/>
        <v>L8.LK</v>
      </c>
      <c r="CI198" s="275" t="s">
        <v>2214</v>
      </c>
      <c r="CO198" t="s">
        <v>1009</v>
      </c>
      <c r="CP198" s="133">
        <v>1</v>
      </c>
      <c r="EQ198" t="s">
        <v>365</v>
      </c>
    </row>
    <row r="199" spans="1:147" x14ac:dyDescent="0.3">
      <c r="A199" s="164"/>
      <c r="B199" s="164"/>
      <c r="C199" s="164"/>
      <c r="D199" s="165"/>
      <c r="E199" s="165"/>
      <c r="F199" s="165"/>
      <c r="G199" s="165"/>
      <c r="H199" s="164"/>
      <c r="I199" s="164"/>
      <c r="J199" s="164"/>
      <c r="K199" s="164"/>
      <c r="L199" s="164"/>
      <c r="M199" s="164"/>
      <c r="N199" s="164"/>
      <c r="O199" s="166"/>
      <c r="P199" s="166"/>
      <c r="Q199" s="166"/>
      <c r="R199" s="166"/>
      <c r="S199" s="166"/>
      <c r="T199" s="166"/>
      <c r="U199" s="166"/>
      <c r="V199" s="166"/>
      <c r="W199" s="166"/>
      <c r="X199" s="166"/>
      <c r="Y199" s="166"/>
      <c r="Z199" s="166"/>
      <c r="AA199" s="166"/>
      <c r="AB199" s="166"/>
      <c r="AC199" s="166"/>
      <c r="AD199" s="166"/>
      <c r="AE199" s="166"/>
      <c r="AF199" s="166"/>
      <c r="AG199" s="166"/>
      <c r="BV199" s="30"/>
      <c r="CH199" s="139" t="str">
        <f t="shared" si="115"/>
        <v>L8.LB</v>
      </c>
      <c r="CI199" s="275" t="s">
        <v>2215</v>
      </c>
      <c r="CO199" t="s">
        <v>1010</v>
      </c>
      <c r="CP199" s="133">
        <v>1</v>
      </c>
      <c r="EQ199" t="s">
        <v>365</v>
      </c>
    </row>
    <row r="200" spans="1:147" x14ac:dyDescent="0.3">
      <c r="A200" s="164"/>
      <c r="B200" s="164"/>
      <c r="C200" s="164"/>
      <c r="D200" s="165"/>
      <c r="E200" s="165"/>
      <c r="F200" s="165"/>
      <c r="G200" s="164"/>
      <c r="H200" s="164"/>
      <c r="I200" s="164"/>
      <c r="J200" s="164"/>
      <c r="K200" s="164"/>
      <c r="L200" s="164"/>
      <c r="M200" s="164"/>
      <c r="N200" s="164"/>
      <c r="O200" s="166"/>
      <c r="P200" s="166"/>
      <c r="Q200" s="166"/>
      <c r="R200" s="166"/>
      <c r="S200" s="166"/>
      <c r="T200" s="166"/>
      <c r="U200" s="166"/>
      <c r="V200" s="166"/>
      <c r="W200" s="166"/>
      <c r="X200" s="166"/>
      <c r="Y200" s="166"/>
      <c r="Z200" s="166"/>
      <c r="AA200" s="166"/>
      <c r="AB200" s="166"/>
      <c r="AC200" s="166"/>
      <c r="AD200" s="166"/>
      <c r="AE200" s="166"/>
      <c r="AF200" s="166"/>
      <c r="AG200" s="166"/>
      <c r="BV200" s="30"/>
      <c r="CH200" s="139" t="str">
        <f t="shared" si="115"/>
        <v>L8.LG</v>
      </c>
      <c r="CI200" s="275" t="s">
        <v>2216</v>
      </c>
      <c r="CO200" t="s">
        <v>1011</v>
      </c>
      <c r="CP200" s="133">
        <v>1</v>
      </c>
      <c r="EQ200" t="s">
        <v>365</v>
      </c>
    </row>
    <row r="201" spans="1:147" x14ac:dyDescent="0.3">
      <c r="A201" s="164"/>
      <c r="B201" s="164"/>
      <c r="C201" s="164"/>
      <c r="D201" s="165"/>
      <c r="E201" s="165"/>
      <c r="F201" s="165"/>
      <c r="G201" s="164"/>
      <c r="H201" s="164"/>
      <c r="I201" s="164"/>
      <c r="J201" s="164"/>
      <c r="K201" s="164"/>
      <c r="L201" s="164"/>
      <c r="M201" s="164"/>
      <c r="N201" s="164"/>
      <c r="O201" s="166"/>
      <c r="P201" s="166"/>
      <c r="Q201" s="166"/>
      <c r="R201" s="166"/>
      <c r="S201" s="166"/>
      <c r="T201" s="166"/>
      <c r="U201" s="166"/>
      <c r="V201" s="166"/>
      <c r="W201" s="166"/>
      <c r="X201" s="166"/>
      <c r="Y201" s="166"/>
      <c r="Z201" s="166"/>
      <c r="AA201" s="166"/>
      <c r="AB201" s="166"/>
      <c r="AC201" s="166"/>
      <c r="AD201" s="166"/>
      <c r="AE201" s="166"/>
      <c r="AF201" s="166"/>
      <c r="AG201" s="166"/>
      <c r="BV201" s="30"/>
      <c r="CH201" s="139" t="str">
        <f t="shared" si="115"/>
        <v>L8.LO</v>
      </c>
      <c r="CI201" s="275" t="s">
        <v>2217</v>
      </c>
      <c r="CO201" t="s">
        <v>1012</v>
      </c>
      <c r="CP201" s="133">
        <v>1</v>
      </c>
      <c r="EQ201" t="s">
        <v>365</v>
      </c>
    </row>
    <row r="202" spans="1:147" x14ac:dyDescent="0.3">
      <c r="A202" s="164"/>
      <c r="B202" s="164"/>
      <c r="C202" s="165"/>
      <c r="D202" s="165"/>
      <c r="E202" s="165"/>
      <c r="F202" s="164"/>
      <c r="G202" s="164"/>
      <c r="H202" s="164"/>
      <c r="I202" s="164"/>
      <c r="J202" s="164"/>
      <c r="K202" s="164"/>
      <c r="L202" s="164"/>
      <c r="M202" s="164"/>
      <c r="N202" s="164"/>
      <c r="O202" s="166"/>
      <c r="P202" s="166"/>
      <c r="Q202" s="166"/>
      <c r="R202" s="166"/>
      <c r="S202" s="166"/>
      <c r="T202" s="166"/>
      <c r="U202" s="166"/>
      <c r="V202" s="166"/>
      <c r="W202" s="166"/>
      <c r="X202" s="166"/>
      <c r="Y202" s="166"/>
      <c r="Z202" s="166"/>
      <c r="AA202" s="166"/>
      <c r="AB202" s="166"/>
      <c r="AC202" s="166"/>
      <c r="AD202" s="166"/>
      <c r="AE202" s="166"/>
      <c r="AF202" s="166"/>
      <c r="AG202" s="166"/>
      <c r="BV202" s="30"/>
      <c r="CH202" s="139" t="str">
        <f t="shared" si="115"/>
        <v>L8.LC</v>
      </c>
      <c r="CI202" s="275" t="s">
        <v>2218</v>
      </c>
      <c r="CO202" t="s">
        <v>1013</v>
      </c>
      <c r="CP202" s="133">
        <v>1</v>
      </c>
      <c r="EQ202" t="s">
        <v>365</v>
      </c>
    </row>
    <row r="203" spans="1:147" x14ac:dyDescent="0.3">
      <c r="A203" s="164"/>
      <c r="B203" s="164"/>
      <c r="C203" s="165"/>
      <c r="D203" s="165"/>
      <c r="E203" s="165"/>
      <c r="F203" s="164"/>
      <c r="G203" s="164"/>
      <c r="H203" s="164"/>
      <c r="I203" s="164"/>
      <c r="J203" s="164"/>
      <c r="K203" s="164"/>
      <c r="L203" s="164"/>
      <c r="M203" s="164"/>
      <c r="N203" s="164"/>
      <c r="O203" s="166"/>
      <c r="P203" s="166"/>
      <c r="Q203" s="166"/>
      <c r="R203" s="166"/>
      <c r="S203" s="166"/>
      <c r="T203" s="166"/>
      <c r="U203" s="166"/>
      <c r="V203" s="166"/>
      <c r="W203" s="166"/>
      <c r="X203" s="166"/>
      <c r="Y203" s="166"/>
      <c r="Z203" s="166"/>
      <c r="AA203" s="166"/>
      <c r="AB203" s="166"/>
      <c r="AC203" s="166"/>
      <c r="AD203" s="166"/>
      <c r="AE203" s="166"/>
      <c r="AF203" s="166"/>
      <c r="AG203" s="166"/>
      <c r="BV203" s="30"/>
      <c r="CH203" s="139" t="str">
        <f t="shared" si="115"/>
        <v>L8.LY</v>
      </c>
      <c r="CI203" s="275" t="s">
        <v>2219</v>
      </c>
      <c r="CO203" t="s">
        <v>1014</v>
      </c>
      <c r="CP203" s="133">
        <v>1</v>
      </c>
      <c r="EQ203" t="s">
        <v>365</v>
      </c>
    </row>
    <row r="204" spans="1:147" x14ac:dyDescent="0.3">
      <c r="A204" s="164"/>
      <c r="B204" s="164"/>
      <c r="C204" s="165"/>
      <c r="D204" s="165"/>
      <c r="E204" s="165"/>
      <c r="F204" s="164"/>
      <c r="G204" s="164"/>
      <c r="H204" s="164"/>
      <c r="I204" s="164"/>
      <c r="J204" s="164"/>
      <c r="K204" s="164"/>
      <c r="L204" s="164"/>
      <c r="M204" s="164"/>
      <c r="N204" s="164"/>
      <c r="O204" s="166"/>
      <c r="P204" s="166"/>
      <c r="Q204" s="166"/>
      <c r="R204" s="166"/>
      <c r="S204" s="166"/>
      <c r="T204" s="166"/>
      <c r="U204" s="166"/>
      <c r="V204" s="166"/>
      <c r="W204" s="166"/>
      <c r="X204" s="166"/>
      <c r="Y204" s="166"/>
      <c r="Z204" s="166"/>
      <c r="AA204" s="166"/>
      <c r="AB204" s="166"/>
      <c r="AC204" s="166"/>
      <c r="AD204" s="166"/>
      <c r="AE204" s="166"/>
      <c r="AF204" s="166"/>
      <c r="AG204" s="166"/>
      <c r="BV204" s="30"/>
      <c r="CH204" s="139" t="str">
        <f t="shared" si="115"/>
        <v>L8.FE</v>
      </c>
      <c r="CI204" s="275" t="s">
        <v>2220</v>
      </c>
      <c r="CO204" t="s">
        <v>1015</v>
      </c>
      <c r="CP204" s="133">
        <v>1</v>
      </c>
      <c r="EQ204" t="s">
        <v>365</v>
      </c>
    </row>
    <row r="205" spans="1:147" x14ac:dyDescent="0.3">
      <c r="A205" s="164"/>
      <c r="B205" s="164"/>
      <c r="C205" s="165"/>
      <c r="D205" s="165"/>
      <c r="E205" s="165"/>
      <c r="F205" s="164"/>
      <c r="G205" s="164"/>
      <c r="H205" s="164"/>
      <c r="I205" s="164"/>
      <c r="J205" s="164"/>
      <c r="K205" s="164"/>
      <c r="L205" s="164"/>
      <c r="M205" s="164"/>
      <c r="N205" s="164"/>
      <c r="O205" s="166"/>
      <c r="P205" s="166"/>
      <c r="Q205" s="166"/>
      <c r="R205" s="166"/>
      <c r="S205" s="166"/>
      <c r="T205" s="166"/>
      <c r="U205" s="166"/>
      <c r="V205" s="166"/>
      <c r="W205" s="166"/>
      <c r="X205" s="166"/>
      <c r="Y205" s="166"/>
      <c r="Z205" s="166"/>
      <c r="AA205" s="166"/>
      <c r="AB205" s="166"/>
      <c r="AC205" s="166"/>
      <c r="AD205" s="166"/>
      <c r="AE205" s="166"/>
      <c r="AF205" s="166"/>
      <c r="AG205" s="166"/>
      <c r="BV205" s="30"/>
      <c r="CH205" s="139" t="str">
        <f t="shared" si="115"/>
        <v>L8.Z5</v>
      </c>
      <c r="CI205" s="275" t="s">
        <v>2221</v>
      </c>
      <c r="CO205" t="s">
        <v>1016</v>
      </c>
      <c r="CP205" s="133">
        <v>1</v>
      </c>
      <c r="EQ205" t="s">
        <v>365</v>
      </c>
    </row>
    <row r="206" spans="1:147" x14ac:dyDescent="0.3">
      <c r="A206" s="164"/>
      <c r="B206" s="164"/>
      <c r="C206" s="164"/>
      <c r="D206" s="165"/>
      <c r="E206" s="165"/>
      <c r="F206" s="164"/>
      <c r="G206" s="164"/>
      <c r="H206" s="164"/>
      <c r="I206" s="164"/>
      <c r="J206" s="164"/>
      <c r="K206" s="164"/>
      <c r="L206" s="164"/>
      <c r="M206" s="164"/>
      <c r="N206" s="164"/>
      <c r="O206" s="166"/>
      <c r="P206" s="166"/>
      <c r="Q206" s="166"/>
      <c r="R206" s="166"/>
      <c r="S206" s="166"/>
      <c r="T206" s="166"/>
      <c r="U206" s="166"/>
      <c r="V206" s="166"/>
      <c r="W206" s="166"/>
      <c r="X206" s="166"/>
      <c r="Y206" s="166"/>
      <c r="Z206" s="166"/>
      <c r="AA206" s="166"/>
      <c r="AB206" s="166"/>
      <c r="AC206" s="166"/>
      <c r="AD206" s="166"/>
      <c r="AE206" s="166"/>
      <c r="AF206" s="166"/>
      <c r="AG206" s="166"/>
      <c r="BV206" s="30"/>
      <c r="CH206" s="139" t="str">
        <f t="shared" si="115"/>
        <v>L8.33</v>
      </c>
      <c r="CI206" s="275" t="s">
        <v>2222</v>
      </c>
      <c r="CO206" t="s">
        <v>1017</v>
      </c>
      <c r="CP206" s="133">
        <v>1</v>
      </c>
      <c r="EQ206" t="s">
        <v>365</v>
      </c>
    </row>
    <row r="207" spans="1:147" x14ac:dyDescent="0.3">
      <c r="A207" s="164"/>
      <c r="B207" s="164"/>
      <c r="C207" s="164"/>
      <c r="D207" s="165"/>
      <c r="E207" s="165"/>
      <c r="F207" s="164"/>
      <c r="G207" s="164"/>
      <c r="H207" s="164"/>
      <c r="I207" s="164"/>
      <c r="J207" s="164"/>
      <c r="K207" s="164"/>
      <c r="L207" s="164"/>
      <c r="M207" s="164"/>
      <c r="N207" s="164"/>
      <c r="O207" s="166"/>
      <c r="P207" s="166"/>
      <c r="Q207" s="166"/>
      <c r="R207" s="166"/>
      <c r="S207" s="166"/>
      <c r="T207" s="166"/>
      <c r="U207" s="166"/>
      <c r="V207" s="166"/>
      <c r="W207" s="166"/>
      <c r="X207" s="166"/>
      <c r="Y207" s="166"/>
      <c r="Z207" s="166"/>
      <c r="AA207" s="166"/>
      <c r="AB207" s="166"/>
      <c r="AC207" s="166"/>
      <c r="AD207" s="166"/>
      <c r="AE207" s="166"/>
      <c r="AF207" s="166"/>
      <c r="AG207" s="166"/>
      <c r="BV207" s="30"/>
      <c r="CH207" s="139" t="str">
        <f t="shared" si="115"/>
        <v>L8.RN</v>
      </c>
      <c r="CI207" s="275" t="s">
        <v>2223</v>
      </c>
      <c r="CO207" t="s">
        <v>1018</v>
      </c>
      <c r="CP207" s="133">
        <v>1</v>
      </c>
      <c r="EQ207" t="s">
        <v>365</v>
      </c>
    </row>
    <row r="208" spans="1:147" x14ac:dyDescent="0.3">
      <c r="A208" s="164"/>
      <c r="B208" s="164"/>
      <c r="C208" s="164"/>
      <c r="D208" s="165"/>
      <c r="E208" s="165"/>
      <c r="F208" s="164"/>
      <c r="G208" s="164"/>
      <c r="H208" s="164"/>
      <c r="I208" s="164"/>
      <c r="J208" s="164"/>
      <c r="K208" s="164"/>
      <c r="L208" s="164"/>
      <c r="M208" s="164"/>
      <c r="N208" s="164"/>
      <c r="O208" s="166"/>
      <c r="P208" s="166"/>
      <c r="Q208" s="166"/>
      <c r="R208" s="166"/>
      <c r="S208" s="166"/>
      <c r="T208" s="166"/>
      <c r="U208" s="166"/>
      <c r="V208" s="166"/>
      <c r="W208" s="166"/>
      <c r="X208" s="166"/>
      <c r="Y208" s="166"/>
      <c r="Z208" s="166"/>
      <c r="AA208" s="166"/>
      <c r="AB208" s="166"/>
      <c r="AC208" s="166"/>
      <c r="AD208" s="166"/>
      <c r="AE208" s="166"/>
      <c r="AF208" s="166"/>
      <c r="AG208" s="166"/>
      <c r="BV208" s="30"/>
      <c r="CH208" s="139" t="str">
        <f t="shared" si="115"/>
        <v>L8.54</v>
      </c>
      <c r="CI208" s="275" t="s">
        <v>2224</v>
      </c>
      <c r="CO208" t="s">
        <v>1019</v>
      </c>
      <c r="CP208" s="133">
        <v>1</v>
      </c>
      <c r="EQ208" t="s">
        <v>365</v>
      </c>
    </row>
    <row r="209" spans="1:147" x14ac:dyDescent="0.3">
      <c r="A209" s="164"/>
      <c r="B209" s="164"/>
      <c r="C209" s="164"/>
      <c r="D209" s="165"/>
      <c r="E209" s="165"/>
      <c r="F209" s="164"/>
      <c r="G209" s="164"/>
      <c r="H209" s="164"/>
      <c r="I209" s="164"/>
      <c r="J209" s="164"/>
      <c r="K209" s="164"/>
      <c r="L209" s="164"/>
      <c r="M209" s="164"/>
      <c r="N209" s="164"/>
      <c r="O209" s="166"/>
      <c r="P209" s="166"/>
      <c r="Q209" s="166"/>
      <c r="R209" s="166"/>
      <c r="S209" s="166"/>
      <c r="T209" s="166"/>
      <c r="U209" s="166"/>
      <c r="V209" s="166"/>
      <c r="W209" s="166"/>
      <c r="X209" s="166"/>
      <c r="Y209" s="166"/>
      <c r="Z209" s="166"/>
      <c r="AA209" s="166"/>
      <c r="AB209" s="166"/>
      <c r="AC209" s="166"/>
      <c r="AD209" s="166"/>
      <c r="AE209" s="166"/>
      <c r="AF209" s="166"/>
      <c r="AG209" s="166"/>
      <c r="BV209" s="30"/>
      <c r="CH209" s="139" t="str">
        <f t="shared" si="115"/>
        <v>L8.HB</v>
      </c>
      <c r="CI209" s="275" t="s">
        <v>14938</v>
      </c>
      <c r="CO209" t="s">
        <v>1020</v>
      </c>
      <c r="CP209" s="133">
        <v>1</v>
      </c>
      <c r="EQ209" t="s">
        <v>365</v>
      </c>
    </row>
    <row r="210" spans="1:147" x14ac:dyDescent="0.3">
      <c r="A210" s="164"/>
      <c r="B210" s="164"/>
      <c r="C210" s="164"/>
      <c r="D210" s="165"/>
      <c r="E210" s="165"/>
      <c r="F210" s="164"/>
      <c r="G210" s="164"/>
      <c r="H210" s="164"/>
      <c r="I210" s="164"/>
      <c r="J210" s="164"/>
      <c r="K210" s="164"/>
      <c r="L210" s="164"/>
      <c r="M210" s="164"/>
      <c r="N210" s="164"/>
      <c r="O210" s="166"/>
      <c r="P210" s="166"/>
      <c r="Q210" s="166"/>
      <c r="R210" s="166"/>
      <c r="S210" s="166"/>
      <c r="T210" s="166"/>
      <c r="U210" s="166"/>
      <c r="V210" s="166"/>
      <c r="W210" s="166"/>
      <c r="X210" s="166"/>
      <c r="Y210" s="166"/>
      <c r="Z210" s="166"/>
      <c r="AA210" s="166"/>
      <c r="AB210" s="166"/>
      <c r="AC210" s="166"/>
      <c r="AD210" s="166"/>
      <c r="AE210" s="166"/>
      <c r="AF210" s="166"/>
      <c r="AG210" s="166"/>
      <c r="BV210" s="30"/>
      <c r="CH210" s="139" t="str">
        <f t="shared" si="115"/>
        <v>L8.HG</v>
      </c>
      <c r="CI210" s="275" t="s">
        <v>14939</v>
      </c>
      <c r="CO210" t="s">
        <v>1021</v>
      </c>
      <c r="CP210" s="133">
        <v>1</v>
      </c>
      <c r="EQ210" t="s">
        <v>365</v>
      </c>
    </row>
    <row r="211" spans="1:147" x14ac:dyDescent="0.3">
      <c r="A211" s="164"/>
      <c r="B211" s="164"/>
      <c r="C211" s="164"/>
      <c r="D211" s="165"/>
      <c r="E211" s="165"/>
      <c r="F211" s="164"/>
      <c r="G211" s="164"/>
      <c r="H211" s="164"/>
      <c r="I211" s="164"/>
      <c r="J211" s="164"/>
      <c r="K211" s="164"/>
      <c r="L211" s="164"/>
      <c r="M211" s="164"/>
      <c r="N211" s="164"/>
      <c r="O211" s="166"/>
      <c r="P211" s="166"/>
      <c r="Q211" s="166"/>
      <c r="R211" s="166"/>
      <c r="S211" s="166"/>
      <c r="T211" s="166"/>
      <c r="U211" s="166"/>
      <c r="V211" s="166"/>
      <c r="W211" s="166"/>
      <c r="X211" s="166"/>
      <c r="Y211" s="166"/>
      <c r="Z211" s="166"/>
      <c r="AA211" s="166"/>
      <c r="AB211" s="166"/>
      <c r="AC211" s="166"/>
      <c r="AD211" s="166"/>
      <c r="AE211" s="166"/>
      <c r="AF211" s="166"/>
      <c r="AG211" s="166"/>
      <c r="BV211" s="30"/>
      <c r="CH211" s="139" t="str">
        <f t="shared" si="115"/>
        <v>L8.JB</v>
      </c>
      <c r="CI211" s="275" t="s">
        <v>2225</v>
      </c>
      <c r="CO211" t="s">
        <v>1022</v>
      </c>
      <c r="CP211" s="133">
        <v>1</v>
      </c>
      <c r="EQ211" t="s">
        <v>365</v>
      </c>
    </row>
    <row r="212" spans="1:147" x14ac:dyDescent="0.3">
      <c r="A212" s="164"/>
      <c r="B212" s="164"/>
      <c r="C212" s="164"/>
      <c r="D212" s="165"/>
      <c r="E212" s="165"/>
      <c r="F212" s="164"/>
      <c r="G212" s="164"/>
      <c r="H212" s="164"/>
      <c r="I212" s="164"/>
      <c r="J212" s="164"/>
      <c r="K212" s="164"/>
      <c r="L212" s="164"/>
      <c r="M212" s="164"/>
      <c r="N212" s="164"/>
      <c r="O212" s="166"/>
      <c r="P212" s="166"/>
      <c r="Q212" s="166"/>
      <c r="R212" s="166"/>
      <c r="S212" s="166"/>
      <c r="T212" s="166"/>
      <c r="U212" s="166"/>
      <c r="V212" s="166"/>
      <c r="W212" s="166"/>
      <c r="X212" s="166"/>
      <c r="Y212" s="166"/>
      <c r="Z212" s="166"/>
      <c r="AA212" s="166"/>
      <c r="AB212" s="166"/>
      <c r="AC212" s="166"/>
      <c r="AD212" s="166"/>
      <c r="AE212" s="166"/>
      <c r="AF212" s="166"/>
      <c r="AG212" s="166"/>
      <c r="BV212" s="30"/>
      <c r="CH212" s="139" t="str">
        <f t="shared" si="115"/>
        <v>L8.JW</v>
      </c>
      <c r="CI212" s="275" t="s">
        <v>14940</v>
      </c>
      <c r="CO212" t="s">
        <v>1023</v>
      </c>
      <c r="CP212" s="133">
        <v>1</v>
      </c>
      <c r="EQ212" t="s">
        <v>365</v>
      </c>
    </row>
    <row r="213" spans="1:147" x14ac:dyDescent="0.3">
      <c r="A213" s="164"/>
      <c r="B213" s="164"/>
      <c r="C213" s="164"/>
      <c r="D213" s="165"/>
      <c r="E213" s="165"/>
      <c r="F213" s="164"/>
      <c r="G213" s="164"/>
      <c r="H213" s="164"/>
      <c r="I213" s="164"/>
      <c r="J213" s="164"/>
      <c r="K213" s="164"/>
      <c r="L213" s="164"/>
      <c r="M213" s="164"/>
      <c r="N213" s="164"/>
      <c r="O213" s="166"/>
      <c r="P213" s="166"/>
      <c r="Q213" s="166"/>
      <c r="R213" s="166"/>
      <c r="S213" s="166"/>
      <c r="T213" s="166"/>
      <c r="U213" s="166"/>
      <c r="V213" s="166"/>
      <c r="W213" s="166"/>
      <c r="X213" s="166"/>
      <c r="Y213" s="166"/>
      <c r="Z213" s="166"/>
      <c r="AA213" s="166"/>
      <c r="AB213" s="166"/>
      <c r="AC213" s="166"/>
      <c r="AD213" s="166"/>
      <c r="AE213" s="166"/>
      <c r="AF213" s="166"/>
      <c r="AG213" s="166"/>
      <c r="BV213" s="30"/>
      <c r="CH213" s="139" t="str">
        <f t="shared" si="115"/>
        <v>L8.S2</v>
      </c>
      <c r="CI213" s="275" t="s">
        <v>2226</v>
      </c>
      <c r="CO213" t="s">
        <v>1024</v>
      </c>
      <c r="CP213" s="133">
        <v>1</v>
      </c>
      <c r="EQ213" t="s">
        <v>365</v>
      </c>
    </row>
    <row r="214" spans="1:147" x14ac:dyDescent="0.3">
      <c r="A214" s="164"/>
      <c r="B214" s="164"/>
      <c r="C214" s="164"/>
      <c r="D214" s="165"/>
      <c r="E214" s="165"/>
      <c r="F214" s="164"/>
      <c r="G214" s="164"/>
      <c r="H214" s="164"/>
      <c r="I214" s="164"/>
      <c r="J214" s="164"/>
      <c r="K214" s="164"/>
      <c r="L214" s="164"/>
      <c r="M214" s="164"/>
      <c r="N214" s="164"/>
      <c r="O214" s="166"/>
      <c r="P214" s="166"/>
      <c r="Q214" s="166"/>
      <c r="R214" s="166"/>
      <c r="S214" s="166"/>
      <c r="T214" s="166"/>
      <c r="U214" s="166"/>
      <c r="V214" s="166"/>
      <c r="W214" s="166"/>
      <c r="X214" s="166"/>
      <c r="Y214" s="166"/>
      <c r="Z214" s="166"/>
      <c r="AA214" s="166"/>
      <c r="AB214" s="166"/>
      <c r="AC214" s="166"/>
      <c r="AD214" s="166"/>
      <c r="AE214" s="166"/>
      <c r="AF214" s="166"/>
      <c r="AG214" s="166"/>
      <c r="BV214" s="30"/>
      <c r="CH214" s="139" t="str">
        <f t="shared" si="115"/>
        <v>L8.S1</v>
      </c>
      <c r="CI214" s="275" t="s">
        <v>2227</v>
      </c>
      <c r="CO214" t="s">
        <v>1025</v>
      </c>
      <c r="CP214" s="133">
        <v>1</v>
      </c>
      <c r="EQ214" t="s">
        <v>365</v>
      </c>
    </row>
    <row r="215" spans="1:147" x14ac:dyDescent="0.3">
      <c r="A215" s="164"/>
      <c r="B215" s="164"/>
      <c r="C215" s="164"/>
      <c r="D215" s="165"/>
      <c r="E215" s="165"/>
      <c r="F215" s="164"/>
      <c r="G215" s="164"/>
      <c r="H215" s="164"/>
      <c r="I215" s="164"/>
      <c r="J215" s="164"/>
      <c r="K215" s="164"/>
      <c r="L215" s="164"/>
      <c r="M215" s="164"/>
      <c r="N215" s="164"/>
      <c r="O215" s="166"/>
      <c r="P215" s="166"/>
      <c r="Q215" s="166"/>
      <c r="R215" s="166"/>
      <c r="S215" s="166"/>
      <c r="T215" s="166"/>
      <c r="U215" s="166"/>
      <c r="V215" s="166"/>
      <c r="W215" s="166"/>
      <c r="X215" s="166"/>
      <c r="Y215" s="166"/>
      <c r="Z215" s="166"/>
      <c r="AA215" s="166"/>
      <c r="AB215" s="166"/>
      <c r="AC215" s="166"/>
      <c r="AD215" s="166"/>
      <c r="AE215" s="166"/>
      <c r="AF215" s="166"/>
      <c r="AG215" s="166"/>
      <c r="BV215" s="30"/>
      <c r="CH215" s="139" t="str">
        <f t="shared" si="115"/>
        <v>L8.L2</v>
      </c>
      <c r="CI215" s="275" t="s">
        <v>2228</v>
      </c>
      <c r="CO215" t="s">
        <v>1026</v>
      </c>
      <c r="CP215" s="133">
        <v>1</v>
      </c>
      <c r="EQ215" t="s">
        <v>365</v>
      </c>
    </row>
    <row r="216" spans="1:147" x14ac:dyDescent="0.3">
      <c r="A216" s="164"/>
      <c r="B216" s="164"/>
      <c r="C216" s="164"/>
      <c r="D216" s="165"/>
      <c r="E216" s="165"/>
      <c r="F216" s="164"/>
      <c r="G216" s="164"/>
      <c r="H216" s="164"/>
      <c r="I216" s="164"/>
      <c r="J216" s="164"/>
      <c r="K216" s="164"/>
      <c r="L216" s="164"/>
      <c r="M216" s="164"/>
      <c r="N216" s="164"/>
      <c r="O216" s="166"/>
      <c r="P216" s="166"/>
      <c r="Q216" s="166"/>
      <c r="R216" s="166"/>
      <c r="S216" s="166"/>
      <c r="T216" s="166"/>
      <c r="U216" s="166"/>
      <c r="V216" s="166"/>
      <c r="W216" s="166"/>
      <c r="X216" s="166"/>
      <c r="Y216" s="166"/>
      <c r="Z216" s="166"/>
      <c r="AA216" s="166"/>
      <c r="AB216" s="166"/>
      <c r="AC216" s="166"/>
      <c r="AD216" s="166"/>
      <c r="AE216" s="166"/>
      <c r="AF216" s="166"/>
      <c r="AG216" s="166"/>
      <c r="BV216" s="30"/>
      <c r="CH216" s="139" t="str">
        <f t="shared" si="115"/>
        <v>L8.L1</v>
      </c>
      <c r="CI216" s="275" t="s">
        <v>2229</v>
      </c>
      <c r="CO216" t="s">
        <v>1027</v>
      </c>
      <c r="CP216" s="133">
        <v>1</v>
      </c>
      <c r="EQ216" t="s">
        <v>365</v>
      </c>
    </row>
    <row r="217" spans="1:147" x14ac:dyDescent="0.3">
      <c r="A217" s="164"/>
      <c r="B217" s="164"/>
      <c r="C217" s="164"/>
      <c r="D217" s="165"/>
      <c r="E217" s="165"/>
      <c r="F217" s="164"/>
      <c r="G217" s="164"/>
      <c r="H217" s="164"/>
      <c r="I217" s="164"/>
      <c r="J217" s="164"/>
      <c r="K217" s="164"/>
      <c r="L217" s="164"/>
      <c r="M217" s="164"/>
      <c r="N217" s="164"/>
      <c r="O217" s="166"/>
      <c r="P217" s="166"/>
      <c r="Q217" s="166"/>
      <c r="R217" s="166"/>
      <c r="S217" s="166"/>
      <c r="T217" s="166"/>
      <c r="U217" s="166"/>
      <c r="V217" s="166"/>
      <c r="W217" s="166"/>
      <c r="X217" s="166"/>
      <c r="Y217" s="166"/>
      <c r="Z217" s="166"/>
      <c r="AA217" s="166"/>
      <c r="AB217" s="166"/>
      <c r="AC217" s="166"/>
      <c r="AD217" s="166"/>
      <c r="AE217" s="166"/>
      <c r="AF217" s="166"/>
      <c r="AG217" s="166"/>
      <c r="BV217" s="30"/>
      <c r="CH217" s="139" t="str">
        <f t="shared" si="115"/>
        <v>L8.Z1</v>
      </c>
      <c r="CI217" s="275" t="s">
        <v>2230</v>
      </c>
      <c r="CO217" t="s">
        <v>1028</v>
      </c>
      <c r="CP217" s="133">
        <v>1</v>
      </c>
      <c r="EQ217" t="s">
        <v>365</v>
      </c>
    </row>
    <row r="218" spans="1:147" x14ac:dyDescent="0.3">
      <c r="A218" s="164"/>
      <c r="B218" s="164"/>
      <c r="C218" s="164"/>
      <c r="D218" s="165"/>
      <c r="E218" s="165"/>
      <c r="F218" s="164"/>
      <c r="G218" s="164"/>
      <c r="H218" s="164"/>
      <c r="I218" s="164"/>
      <c r="J218" s="164"/>
      <c r="K218" s="164"/>
      <c r="L218" s="164"/>
      <c r="M218" s="164"/>
      <c r="N218" s="164"/>
      <c r="O218" s="166"/>
      <c r="P218" s="166"/>
      <c r="Q218" s="166"/>
      <c r="R218" s="166"/>
      <c r="S218" s="166"/>
      <c r="T218" s="166"/>
      <c r="U218" s="166"/>
      <c r="V218" s="166"/>
      <c r="W218" s="166"/>
      <c r="X218" s="166"/>
      <c r="Y218" s="166"/>
      <c r="Z218" s="166"/>
      <c r="AA218" s="166"/>
      <c r="AB218" s="166"/>
      <c r="AC218" s="166"/>
      <c r="AD218" s="166"/>
      <c r="AE218" s="166"/>
      <c r="AF218" s="166"/>
      <c r="AG218" s="166"/>
      <c r="BV218" s="30"/>
      <c r="CH218" s="139" t="str">
        <f t="shared" si="115"/>
        <v>L8.0M</v>
      </c>
      <c r="CI218" s="275" t="s">
        <v>2231</v>
      </c>
      <c r="CO218" t="s">
        <v>1029</v>
      </c>
      <c r="CP218" s="133">
        <v>1</v>
      </c>
      <c r="EQ218" t="s">
        <v>365</v>
      </c>
    </row>
    <row r="219" spans="1:147" x14ac:dyDescent="0.3">
      <c r="A219" s="164"/>
      <c r="B219" s="164"/>
      <c r="C219" s="164"/>
      <c r="D219" s="165"/>
      <c r="E219" s="165"/>
      <c r="F219" s="164"/>
      <c r="G219" s="164"/>
      <c r="H219" s="164"/>
      <c r="I219" s="164"/>
      <c r="J219" s="164"/>
      <c r="K219" s="164"/>
      <c r="L219" s="164"/>
      <c r="M219" s="164"/>
      <c r="N219" s="164"/>
      <c r="O219" s="166"/>
      <c r="P219" s="166"/>
      <c r="Q219" s="166"/>
      <c r="R219" s="166"/>
      <c r="S219" s="166"/>
      <c r="T219" s="166"/>
      <c r="U219" s="166"/>
      <c r="V219" s="166"/>
      <c r="W219" s="166"/>
      <c r="X219" s="166"/>
      <c r="Y219" s="166"/>
      <c r="Z219" s="166"/>
      <c r="AA219" s="166"/>
      <c r="AB219" s="166"/>
      <c r="AC219" s="166"/>
      <c r="AD219" s="166"/>
      <c r="AE219" s="166"/>
      <c r="AF219" s="166"/>
      <c r="AG219" s="166"/>
      <c r="BV219" s="30"/>
      <c r="CH219" s="139" t="str">
        <f t="shared" si="115"/>
        <v>L8.Z2</v>
      </c>
      <c r="CI219" s="275" t="s">
        <v>2232</v>
      </c>
      <c r="CO219" t="s">
        <v>1030</v>
      </c>
      <c r="CP219" s="133">
        <v>1</v>
      </c>
      <c r="EQ219" t="s">
        <v>365</v>
      </c>
    </row>
    <row r="220" spans="1:147" x14ac:dyDescent="0.3">
      <c r="A220" s="164"/>
      <c r="B220" s="164"/>
      <c r="C220" s="164"/>
      <c r="D220" s="165"/>
      <c r="E220" s="165"/>
      <c r="F220" s="164"/>
      <c r="G220" s="168"/>
      <c r="H220" s="164"/>
      <c r="I220" s="164"/>
      <c r="J220" s="164"/>
      <c r="K220" s="164"/>
      <c r="L220" s="164"/>
      <c r="M220" s="164"/>
      <c r="N220" s="164"/>
      <c r="O220" s="166"/>
      <c r="P220" s="166"/>
      <c r="Q220" s="166"/>
      <c r="R220" s="166"/>
      <c r="S220" s="166"/>
      <c r="T220" s="166"/>
      <c r="U220" s="166"/>
      <c r="V220" s="166"/>
      <c r="W220" s="166"/>
      <c r="X220" s="166"/>
      <c r="Y220" s="166"/>
      <c r="Z220" s="166"/>
      <c r="AA220" s="166"/>
      <c r="AB220" s="166"/>
      <c r="AC220" s="166"/>
      <c r="AD220" s="166"/>
      <c r="AE220" s="166"/>
      <c r="AF220" s="166"/>
      <c r="AG220" s="166"/>
      <c r="BV220" s="30"/>
      <c r="CH220" s="139" t="str">
        <f t="shared" si="115"/>
        <v>L8.51</v>
      </c>
      <c r="CI220" s="275" t="s">
        <v>2233</v>
      </c>
      <c r="CO220" t="s">
        <v>1031</v>
      </c>
      <c r="CP220" s="133">
        <v>1</v>
      </c>
      <c r="EQ220" t="s">
        <v>365</v>
      </c>
    </row>
    <row r="221" spans="1:147" x14ac:dyDescent="0.3">
      <c r="A221" s="164"/>
      <c r="B221" s="164"/>
      <c r="C221" s="164"/>
      <c r="D221" s="165"/>
      <c r="E221" s="165"/>
      <c r="F221" s="164"/>
      <c r="G221" s="164"/>
      <c r="H221" s="164"/>
      <c r="I221" s="164"/>
      <c r="J221" s="164"/>
      <c r="K221" s="164"/>
      <c r="L221" s="164"/>
      <c r="M221" s="164"/>
      <c r="N221" s="164"/>
      <c r="O221" s="166"/>
      <c r="P221" s="166"/>
      <c r="Q221" s="166"/>
      <c r="R221" s="166"/>
      <c r="S221" s="166"/>
      <c r="T221" s="166"/>
      <c r="U221" s="166"/>
      <c r="V221" s="166"/>
      <c r="W221" s="166"/>
      <c r="X221" s="166"/>
      <c r="Y221" s="166"/>
      <c r="Z221" s="166"/>
      <c r="AA221" s="166"/>
      <c r="AB221" s="166"/>
      <c r="AC221" s="166"/>
      <c r="AD221" s="166"/>
      <c r="AE221" s="166"/>
      <c r="AF221" s="166"/>
      <c r="AG221" s="166"/>
      <c r="BV221" s="30"/>
      <c r="CH221" s="139" t="str">
        <f t="shared" si="115"/>
        <v>L8.0N</v>
      </c>
      <c r="CI221" s="275" t="s">
        <v>2234</v>
      </c>
      <c r="CO221" t="s">
        <v>1032</v>
      </c>
      <c r="CP221" s="133">
        <v>1</v>
      </c>
      <c r="EQ221" t="s">
        <v>365</v>
      </c>
    </row>
    <row r="222" spans="1:147" x14ac:dyDescent="0.3">
      <c r="A222" s="164"/>
      <c r="B222" s="164"/>
      <c r="C222" s="164"/>
      <c r="D222" s="165"/>
      <c r="E222" s="165"/>
      <c r="F222" s="164"/>
      <c r="G222" s="164"/>
      <c r="H222" s="164"/>
      <c r="I222" s="164"/>
      <c r="J222" s="168"/>
      <c r="K222" s="168"/>
      <c r="L222" s="164"/>
      <c r="M222" s="164"/>
      <c r="N222" s="168"/>
      <c r="O222" s="166"/>
      <c r="P222" s="166"/>
      <c r="Q222" s="166"/>
      <c r="R222" s="166"/>
      <c r="S222" s="166"/>
      <c r="T222" s="166"/>
      <c r="U222" s="166"/>
      <c r="V222" s="166"/>
      <c r="W222" s="166"/>
      <c r="X222" s="166"/>
      <c r="Y222" s="166"/>
      <c r="Z222" s="166"/>
      <c r="AA222" s="166"/>
      <c r="AB222" s="166"/>
      <c r="AC222" s="166"/>
      <c r="AD222" s="166"/>
      <c r="AE222" s="166"/>
      <c r="AF222" s="166"/>
      <c r="AG222" s="166"/>
      <c r="BV222" s="30"/>
      <c r="CH222" s="139" t="str">
        <f t="shared" si="115"/>
        <v>L8.NS</v>
      </c>
      <c r="CI222" s="275" t="s">
        <v>2235</v>
      </c>
      <c r="CO222" t="s">
        <v>1033</v>
      </c>
      <c r="CP222" s="133">
        <v>1</v>
      </c>
    </row>
    <row r="223" spans="1:147" x14ac:dyDescent="0.3">
      <c r="A223" s="164"/>
      <c r="B223" s="164"/>
      <c r="C223" s="164"/>
      <c r="D223" s="165"/>
      <c r="E223" s="165"/>
      <c r="F223" s="164"/>
      <c r="G223" s="164"/>
      <c r="H223" s="164"/>
      <c r="I223" s="164"/>
      <c r="J223" s="164"/>
      <c r="K223" s="164"/>
      <c r="L223" s="164"/>
      <c r="M223" s="164"/>
      <c r="N223" s="164"/>
      <c r="O223" s="166"/>
      <c r="P223" s="166"/>
      <c r="Q223" s="166"/>
      <c r="R223" s="166"/>
      <c r="S223" s="166"/>
      <c r="T223" s="166"/>
      <c r="U223" s="166"/>
      <c r="V223" s="166"/>
      <c r="W223" s="166"/>
      <c r="X223" s="166"/>
      <c r="Y223" s="166"/>
      <c r="Z223" s="166"/>
      <c r="AA223" s="166"/>
      <c r="AB223" s="166"/>
      <c r="AC223" s="166"/>
      <c r="AD223" s="166"/>
      <c r="AE223" s="166"/>
      <c r="AF223" s="166"/>
      <c r="AG223" s="166"/>
      <c r="BV223" s="30"/>
      <c r="CH223" s="139" t="str">
        <f t="shared" si="115"/>
        <v>L8.86</v>
      </c>
      <c r="CI223" s="275" t="s">
        <v>2236</v>
      </c>
      <c r="CO223" t="s">
        <v>1034</v>
      </c>
      <c r="CP223" s="133">
        <v>1</v>
      </c>
    </row>
    <row r="224" spans="1:147" x14ac:dyDescent="0.3">
      <c r="A224" s="164"/>
      <c r="B224" s="164"/>
      <c r="C224" s="164"/>
      <c r="D224" s="165"/>
      <c r="E224" s="165"/>
      <c r="F224" s="170"/>
      <c r="G224" s="164"/>
      <c r="H224" s="164"/>
      <c r="I224" s="164"/>
      <c r="J224" s="164"/>
      <c r="K224" s="164"/>
      <c r="L224" s="164"/>
      <c r="M224" s="170"/>
      <c r="N224" s="164"/>
      <c r="O224" s="166"/>
      <c r="P224" s="166"/>
      <c r="Q224" s="166"/>
      <c r="R224" s="166"/>
      <c r="S224" s="166"/>
      <c r="T224" s="166"/>
      <c r="U224" s="166"/>
      <c r="V224" s="166"/>
      <c r="W224" s="166"/>
      <c r="X224" s="166"/>
      <c r="Y224" s="166"/>
      <c r="Z224" s="166"/>
      <c r="AA224" s="166"/>
      <c r="AB224" s="166"/>
      <c r="AC224" s="166"/>
      <c r="AD224" s="166"/>
      <c r="AE224" s="166"/>
      <c r="AF224" s="166"/>
      <c r="AG224" s="166"/>
      <c r="BV224" s="30"/>
      <c r="CH224" s="139" t="str">
        <f t="shared" ref="CH224:CH287" si="116">CONCATENATE(LEFT(CI224,2),".",RIGHT(CI224,2))</f>
        <v>L8.36</v>
      </c>
      <c r="CI224" s="275" t="s">
        <v>2237</v>
      </c>
      <c r="CO224" t="s">
        <v>1035</v>
      </c>
      <c r="CP224" s="133">
        <v>1</v>
      </c>
    </row>
    <row r="225" spans="1:94" x14ac:dyDescent="0.3">
      <c r="A225" s="164"/>
      <c r="B225" s="164"/>
      <c r="C225" s="164"/>
      <c r="D225" s="165"/>
      <c r="E225" s="165"/>
      <c r="F225" s="170"/>
      <c r="G225" s="164"/>
      <c r="H225" s="164"/>
      <c r="I225" s="164"/>
      <c r="J225" s="164"/>
      <c r="K225" s="164"/>
      <c r="L225" s="164"/>
      <c r="M225" s="164"/>
      <c r="N225" s="164"/>
      <c r="O225" s="166"/>
      <c r="P225" s="166"/>
      <c r="Q225" s="166"/>
      <c r="R225" s="166"/>
      <c r="S225" s="166"/>
      <c r="T225" s="166"/>
      <c r="U225" s="166"/>
      <c r="V225" s="166"/>
      <c r="W225" s="166"/>
      <c r="X225" s="166"/>
      <c r="Y225" s="166"/>
      <c r="Z225" s="166"/>
      <c r="AA225" s="166"/>
      <c r="AB225" s="166"/>
      <c r="AC225" s="166"/>
      <c r="AD225" s="166"/>
      <c r="AE225" s="166"/>
      <c r="AF225" s="166"/>
      <c r="AG225" s="166"/>
      <c r="BV225" s="30"/>
      <c r="CH225" s="139" t="str">
        <f t="shared" si="116"/>
        <v>L8.2F</v>
      </c>
      <c r="CI225" s="275" t="s">
        <v>2238</v>
      </c>
      <c r="CO225" t="s">
        <v>1036</v>
      </c>
      <c r="CP225" s="133">
        <v>1</v>
      </c>
    </row>
    <row r="226" spans="1:94" x14ac:dyDescent="0.3">
      <c r="A226" s="164"/>
      <c r="B226" s="164"/>
      <c r="C226" s="168"/>
      <c r="D226" s="165"/>
      <c r="E226" s="165"/>
      <c r="F226" s="170"/>
      <c r="G226" s="164"/>
      <c r="H226" s="164"/>
      <c r="I226" s="164"/>
      <c r="J226" s="164"/>
      <c r="K226" s="164"/>
      <c r="L226" s="164"/>
      <c r="M226" s="164"/>
      <c r="N226" s="164"/>
      <c r="O226" s="166"/>
      <c r="P226" s="166"/>
      <c r="Q226" s="166"/>
      <c r="R226" s="166"/>
      <c r="S226" s="166"/>
      <c r="T226" s="166"/>
      <c r="U226" s="166"/>
      <c r="V226" s="166"/>
      <c r="W226" s="166"/>
      <c r="X226" s="166"/>
      <c r="Y226" s="166"/>
      <c r="Z226" s="166"/>
      <c r="AA226" s="166"/>
      <c r="AB226" s="166"/>
      <c r="AC226" s="166"/>
      <c r="AD226" s="166"/>
      <c r="AE226" s="166"/>
      <c r="AF226" s="166"/>
      <c r="AG226" s="166"/>
      <c r="BV226" s="30"/>
      <c r="CH226" s="139" t="str">
        <f t="shared" si="116"/>
        <v>L8.90</v>
      </c>
      <c r="CI226" s="275" t="s">
        <v>2239</v>
      </c>
      <c r="CO226" t="s">
        <v>1037</v>
      </c>
      <c r="CP226" s="133">
        <v>1</v>
      </c>
    </row>
    <row r="227" spans="1:94" x14ac:dyDescent="0.3">
      <c r="A227" s="164"/>
      <c r="B227" s="164"/>
      <c r="C227" s="164"/>
      <c r="D227" s="165"/>
      <c r="E227" s="164"/>
      <c r="F227" s="164"/>
      <c r="G227" s="164"/>
      <c r="H227" s="164"/>
      <c r="I227" s="164"/>
      <c r="J227" s="164"/>
      <c r="K227" s="164"/>
      <c r="L227" s="164"/>
      <c r="M227" s="164"/>
      <c r="N227" s="164"/>
      <c r="O227" s="166"/>
      <c r="P227" s="166"/>
      <c r="Q227" s="166"/>
      <c r="R227" s="166"/>
      <c r="S227" s="166"/>
      <c r="T227" s="166"/>
      <c r="U227" s="166"/>
      <c r="V227" s="166"/>
      <c r="W227" s="166"/>
      <c r="X227" s="166"/>
      <c r="Y227" s="166"/>
      <c r="Z227" s="166"/>
      <c r="AA227" s="166"/>
      <c r="AB227" s="166"/>
      <c r="AC227" s="166"/>
      <c r="AD227" s="166"/>
      <c r="AE227" s="166"/>
      <c r="AF227" s="166"/>
      <c r="AG227" s="166"/>
      <c r="BV227" s="30"/>
      <c r="CH227" s="139" t="str">
        <f t="shared" si="116"/>
        <v>L8.68</v>
      </c>
      <c r="CI227" s="275" t="s">
        <v>2240</v>
      </c>
      <c r="CO227" t="s">
        <v>1038</v>
      </c>
      <c r="CP227" s="133">
        <v>1</v>
      </c>
    </row>
    <row r="228" spans="1:94" x14ac:dyDescent="0.3">
      <c r="A228" s="164"/>
      <c r="B228" s="164"/>
      <c r="C228" s="164"/>
      <c r="D228" s="165"/>
      <c r="E228" s="164"/>
      <c r="F228" s="164"/>
      <c r="G228" s="164"/>
      <c r="H228" s="164"/>
      <c r="I228" s="164"/>
      <c r="J228" s="164"/>
      <c r="K228" s="164"/>
      <c r="L228" s="164"/>
      <c r="M228" s="164"/>
      <c r="N228" s="164"/>
      <c r="O228" s="166"/>
      <c r="P228" s="166"/>
      <c r="Q228" s="166"/>
      <c r="R228" s="166"/>
      <c r="S228" s="166"/>
      <c r="T228" s="166"/>
      <c r="U228" s="166"/>
      <c r="V228" s="166"/>
      <c r="W228" s="166"/>
      <c r="X228" s="166"/>
      <c r="Y228" s="166"/>
      <c r="Z228" s="166"/>
      <c r="AA228" s="166"/>
      <c r="AB228" s="166"/>
      <c r="AC228" s="166"/>
      <c r="AD228" s="166"/>
      <c r="AE228" s="166"/>
      <c r="AF228" s="166"/>
      <c r="AG228" s="166"/>
      <c r="BV228" s="30"/>
      <c r="CH228" s="139" t="str">
        <f t="shared" si="116"/>
        <v>L8.27</v>
      </c>
      <c r="CI228" s="275" t="s">
        <v>2241</v>
      </c>
      <c r="CO228" t="s">
        <v>1039</v>
      </c>
      <c r="CP228" s="133">
        <v>1</v>
      </c>
    </row>
    <row r="229" spans="1:94" x14ac:dyDescent="0.3">
      <c r="A229" s="164"/>
      <c r="B229" s="164"/>
      <c r="C229" s="164"/>
      <c r="D229" s="165"/>
      <c r="E229" s="164"/>
      <c r="F229" s="164"/>
      <c r="G229" s="164"/>
      <c r="H229" s="164"/>
      <c r="I229" s="164"/>
      <c r="J229" s="164"/>
      <c r="K229" s="164"/>
      <c r="L229" s="164"/>
      <c r="M229" s="164"/>
      <c r="N229" s="164"/>
      <c r="O229" s="166"/>
      <c r="P229" s="166"/>
      <c r="Q229" s="166"/>
      <c r="R229" s="166"/>
      <c r="S229" s="166"/>
      <c r="T229" s="166"/>
      <c r="U229" s="166"/>
      <c r="V229" s="166"/>
      <c r="W229" s="166"/>
      <c r="X229" s="166"/>
      <c r="Y229" s="166"/>
      <c r="Z229" s="166"/>
      <c r="AA229" s="166"/>
      <c r="AB229" s="166"/>
      <c r="AC229" s="166"/>
      <c r="AD229" s="166"/>
      <c r="AE229" s="166"/>
      <c r="AF229" s="166"/>
      <c r="AG229" s="166"/>
      <c r="BV229" s="30"/>
      <c r="CH229" s="139" t="str">
        <f t="shared" si="116"/>
        <v>L8.61</v>
      </c>
      <c r="CI229" s="275" t="s">
        <v>2242</v>
      </c>
      <c r="CO229" t="s">
        <v>1040</v>
      </c>
      <c r="CP229" s="133">
        <v>1</v>
      </c>
    </row>
    <row r="230" spans="1:94" x14ac:dyDescent="0.3">
      <c r="A230" s="164"/>
      <c r="B230" s="164"/>
      <c r="C230" s="164"/>
      <c r="D230" s="165"/>
      <c r="E230" s="164"/>
      <c r="F230" s="164"/>
      <c r="G230" s="164"/>
      <c r="H230" s="164"/>
      <c r="I230" s="164"/>
      <c r="J230" s="164"/>
      <c r="K230" s="164"/>
      <c r="L230" s="164"/>
      <c r="M230" s="164"/>
      <c r="N230" s="164"/>
      <c r="O230" s="166"/>
      <c r="P230" s="166"/>
      <c r="Q230" s="166"/>
      <c r="R230" s="166"/>
      <c r="S230" s="166"/>
      <c r="T230" s="166"/>
      <c r="U230" s="166"/>
      <c r="V230" s="166"/>
      <c r="W230" s="166"/>
      <c r="X230" s="166"/>
      <c r="Y230" s="166"/>
      <c r="Z230" s="166"/>
      <c r="AA230" s="166"/>
      <c r="AB230" s="166"/>
      <c r="AC230" s="166"/>
      <c r="AD230" s="166"/>
      <c r="AE230" s="166"/>
      <c r="AF230" s="166"/>
      <c r="AG230" s="166"/>
      <c r="BV230" s="30"/>
      <c r="CH230" s="139" t="str">
        <f t="shared" si="116"/>
        <v>L8.81</v>
      </c>
      <c r="CI230" s="275" t="s">
        <v>2243</v>
      </c>
      <c r="CO230" t="s">
        <v>1041</v>
      </c>
      <c r="CP230" s="133">
        <v>1</v>
      </c>
    </row>
    <row r="231" spans="1:94" x14ac:dyDescent="0.3">
      <c r="A231" s="164"/>
      <c r="B231" s="164"/>
      <c r="C231" s="164"/>
      <c r="D231" s="164"/>
      <c r="E231" s="165"/>
      <c r="F231" s="164"/>
      <c r="G231" s="164"/>
      <c r="H231" s="164"/>
      <c r="I231" s="164"/>
      <c r="J231" s="164"/>
      <c r="K231" s="164"/>
      <c r="L231" s="164"/>
      <c r="M231" s="164"/>
      <c r="N231" s="164"/>
      <c r="O231" s="166"/>
      <c r="P231" s="166"/>
      <c r="Q231" s="166"/>
      <c r="R231" s="166"/>
      <c r="S231" s="166"/>
      <c r="T231" s="166"/>
      <c r="U231" s="166"/>
      <c r="V231" s="166"/>
      <c r="W231" s="166"/>
      <c r="X231" s="166"/>
      <c r="Y231" s="166"/>
      <c r="Z231" s="166"/>
      <c r="AA231" s="166"/>
      <c r="AB231" s="166"/>
      <c r="AC231" s="166"/>
      <c r="AD231" s="166"/>
      <c r="AE231" s="166"/>
      <c r="AF231" s="166"/>
      <c r="AG231" s="166"/>
      <c r="BV231" s="30"/>
      <c r="CH231" s="139" t="str">
        <f t="shared" si="116"/>
        <v>L8.0T</v>
      </c>
      <c r="CI231" s="275" t="s">
        <v>2244</v>
      </c>
      <c r="CO231" t="s">
        <v>1042</v>
      </c>
      <c r="CP231" s="133">
        <v>1</v>
      </c>
    </row>
    <row r="232" spans="1:94" x14ac:dyDescent="0.3">
      <c r="A232" s="164"/>
      <c r="B232" s="164"/>
      <c r="C232" s="164"/>
      <c r="D232" s="164"/>
      <c r="E232" s="165"/>
      <c r="F232" s="164"/>
      <c r="G232" s="164"/>
      <c r="H232" s="164"/>
      <c r="I232" s="164"/>
      <c r="J232" s="164"/>
      <c r="K232" s="164"/>
      <c r="L232" s="164"/>
      <c r="M232" s="164"/>
      <c r="N232" s="164"/>
      <c r="O232" s="166"/>
      <c r="P232" s="166"/>
      <c r="Q232" s="166"/>
      <c r="R232" s="166"/>
      <c r="S232" s="166"/>
      <c r="T232" s="166"/>
      <c r="U232" s="166"/>
      <c r="V232" s="166"/>
      <c r="W232" s="166"/>
      <c r="X232" s="166"/>
      <c r="Y232" s="166"/>
      <c r="Z232" s="166"/>
      <c r="AA232" s="166"/>
      <c r="AB232" s="166"/>
      <c r="AC232" s="166"/>
      <c r="AD232" s="166"/>
      <c r="AE232" s="166"/>
      <c r="AF232" s="166"/>
      <c r="AG232" s="166"/>
      <c r="BV232" s="30"/>
      <c r="CH232" s="139" t="str">
        <f t="shared" si="116"/>
        <v>L8.SO</v>
      </c>
      <c r="CI232" s="275" t="s">
        <v>2245</v>
      </c>
      <c r="CO232" t="s">
        <v>1043</v>
      </c>
      <c r="CP232" s="133">
        <v>1</v>
      </c>
    </row>
    <row r="233" spans="1:94" x14ac:dyDescent="0.3">
      <c r="A233" s="164"/>
      <c r="B233" s="164"/>
      <c r="C233" s="164"/>
      <c r="D233" s="164"/>
      <c r="E233" s="165"/>
      <c r="F233" s="164"/>
      <c r="G233" s="164"/>
      <c r="H233" s="164"/>
      <c r="I233" s="164"/>
      <c r="J233" s="164"/>
      <c r="K233" s="164"/>
      <c r="L233" s="164"/>
      <c r="M233" s="164"/>
      <c r="N233" s="164"/>
      <c r="O233" s="166"/>
      <c r="P233" s="166"/>
      <c r="Q233" s="166"/>
      <c r="R233" s="166"/>
      <c r="S233" s="166"/>
      <c r="T233" s="166"/>
      <c r="U233" s="166"/>
      <c r="V233" s="166"/>
      <c r="W233" s="166"/>
      <c r="X233" s="166"/>
      <c r="Y233" s="166"/>
      <c r="Z233" s="166"/>
      <c r="AA233" s="166"/>
      <c r="AB233" s="166"/>
      <c r="AC233" s="166"/>
      <c r="AD233" s="166"/>
      <c r="AE233" s="166"/>
      <c r="AF233" s="166"/>
      <c r="AG233" s="166"/>
      <c r="BV233" s="30"/>
      <c r="CH233" s="139" t="str">
        <f t="shared" si="116"/>
        <v>L8.SY</v>
      </c>
      <c r="CI233" s="275" t="s">
        <v>2246</v>
      </c>
      <c r="CO233" t="s">
        <v>1044</v>
      </c>
      <c r="CP233" s="133">
        <v>1</v>
      </c>
    </row>
    <row r="234" spans="1:94" x14ac:dyDescent="0.3">
      <c r="A234" s="164"/>
      <c r="B234" s="164"/>
      <c r="C234" s="164"/>
      <c r="D234" s="164"/>
      <c r="E234" s="165"/>
      <c r="F234" s="164"/>
      <c r="G234" s="164"/>
      <c r="H234" s="164"/>
      <c r="I234" s="164"/>
      <c r="J234" s="164"/>
      <c r="K234" s="164"/>
      <c r="L234" s="164"/>
      <c r="M234" s="164"/>
      <c r="N234" s="164"/>
      <c r="O234" s="166"/>
      <c r="P234" s="166"/>
      <c r="Q234" s="166"/>
      <c r="R234" s="166"/>
      <c r="S234" s="166"/>
      <c r="T234" s="166"/>
      <c r="U234" s="166"/>
      <c r="V234" s="166"/>
      <c r="W234" s="166"/>
      <c r="X234" s="166"/>
      <c r="Y234" s="166"/>
      <c r="Z234" s="166"/>
      <c r="AA234" s="166"/>
      <c r="AB234" s="166"/>
      <c r="AC234" s="166"/>
      <c r="AD234" s="166"/>
      <c r="AE234" s="166"/>
      <c r="AF234" s="166"/>
      <c r="AG234" s="166"/>
      <c r="BV234" s="30"/>
      <c r="CH234" s="139" t="str">
        <f t="shared" si="116"/>
        <v>L8.SL</v>
      </c>
      <c r="CI234" s="275" t="s">
        <v>2247</v>
      </c>
      <c r="CO234" t="s">
        <v>1045</v>
      </c>
      <c r="CP234" s="133">
        <v>1</v>
      </c>
    </row>
    <row r="235" spans="1:94" x14ac:dyDescent="0.3">
      <c r="A235" s="164"/>
      <c r="B235" s="164"/>
      <c r="C235" s="164"/>
      <c r="D235" s="165"/>
      <c r="E235" s="165"/>
      <c r="F235" s="164"/>
      <c r="G235" s="164"/>
      <c r="H235" s="164"/>
      <c r="I235" s="164"/>
      <c r="J235" s="164"/>
      <c r="K235" s="164"/>
      <c r="L235" s="164"/>
      <c r="M235" s="164"/>
      <c r="N235" s="164"/>
      <c r="O235" s="166"/>
      <c r="P235" s="166"/>
      <c r="Q235" s="166"/>
      <c r="R235" s="166"/>
      <c r="S235" s="166"/>
      <c r="T235" s="166"/>
      <c r="U235" s="166"/>
      <c r="V235" s="166"/>
      <c r="W235" s="166"/>
      <c r="X235" s="166"/>
      <c r="Y235" s="166"/>
      <c r="Z235" s="166"/>
      <c r="AA235" s="166"/>
      <c r="AB235" s="166"/>
      <c r="AC235" s="166"/>
      <c r="AD235" s="166"/>
      <c r="AE235" s="166"/>
      <c r="AF235" s="166"/>
      <c r="AG235" s="166"/>
      <c r="BV235" s="30"/>
      <c r="CH235" s="139" t="str">
        <f t="shared" si="116"/>
        <v>L8.SM</v>
      </c>
      <c r="CI235" s="275" t="s">
        <v>2248</v>
      </c>
      <c r="CO235" t="s">
        <v>1046</v>
      </c>
      <c r="CP235" s="133">
        <v>1</v>
      </c>
    </row>
    <row r="236" spans="1:94" x14ac:dyDescent="0.3">
      <c r="A236" s="164"/>
      <c r="B236" s="164"/>
      <c r="C236" s="164"/>
      <c r="D236" s="165"/>
      <c r="E236" s="165"/>
      <c r="F236" s="164"/>
      <c r="G236" s="164"/>
      <c r="H236" s="164"/>
      <c r="I236" s="164"/>
      <c r="J236" s="164"/>
      <c r="K236" s="164"/>
      <c r="L236" s="164"/>
      <c r="M236" s="164"/>
      <c r="N236" s="164"/>
      <c r="O236" s="166"/>
      <c r="P236" s="166"/>
      <c r="Q236" s="166"/>
      <c r="R236" s="166"/>
      <c r="S236" s="166"/>
      <c r="T236" s="166"/>
      <c r="U236" s="166"/>
      <c r="V236" s="166"/>
      <c r="W236" s="166"/>
      <c r="X236" s="166"/>
      <c r="Y236" s="166"/>
      <c r="Z236" s="166"/>
      <c r="AA236" s="166"/>
      <c r="AB236" s="166"/>
      <c r="AC236" s="166"/>
      <c r="AD236" s="166"/>
      <c r="AE236" s="166"/>
      <c r="AF236" s="166"/>
      <c r="AG236" s="166"/>
      <c r="BV236" s="30"/>
      <c r="CH236" s="139" t="str">
        <f t="shared" si="116"/>
        <v>L8.SN</v>
      </c>
      <c r="CI236" s="275" t="s">
        <v>2249</v>
      </c>
      <c r="CO236" t="s">
        <v>1047</v>
      </c>
      <c r="CP236" s="133">
        <v>1</v>
      </c>
    </row>
    <row r="237" spans="1:94" x14ac:dyDescent="0.3">
      <c r="A237" s="164"/>
      <c r="B237" s="164"/>
      <c r="C237" s="164"/>
      <c r="D237" s="165"/>
      <c r="E237" s="165"/>
      <c r="F237" s="164"/>
      <c r="G237" s="164"/>
      <c r="H237" s="164"/>
      <c r="I237" s="164"/>
      <c r="J237" s="164"/>
      <c r="K237" s="164"/>
      <c r="L237" s="164"/>
      <c r="M237" s="164"/>
      <c r="N237" s="164"/>
      <c r="O237" s="166"/>
      <c r="P237" s="166"/>
      <c r="Q237" s="166"/>
      <c r="R237" s="166"/>
      <c r="S237" s="166"/>
      <c r="T237" s="166"/>
      <c r="U237" s="166"/>
      <c r="V237" s="166"/>
      <c r="W237" s="166"/>
      <c r="X237" s="166"/>
      <c r="Y237" s="166"/>
      <c r="Z237" s="166"/>
      <c r="AA237" s="166"/>
      <c r="AB237" s="166"/>
      <c r="AC237" s="166"/>
      <c r="AD237" s="166"/>
      <c r="AE237" s="166"/>
      <c r="AF237" s="166"/>
      <c r="AG237" s="166"/>
      <c r="BV237" s="30"/>
      <c r="CH237" s="139" t="str">
        <f t="shared" si="116"/>
        <v>L8.SP</v>
      </c>
      <c r="CI237" s="275" t="s">
        <v>2250</v>
      </c>
      <c r="CO237" t="s">
        <v>1048</v>
      </c>
      <c r="CP237" s="133">
        <v>1</v>
      </c>
    </row>
    <row r="238" spans="1:94" x14ac:dyDescent="0.3">
      <c r="A238" s="164"/>
      <c r="B238" s="164"/>
      <c r="C238" s="164"/>
      <c r="D238" s="165"/>
      <c r="E238" s="165"/>
      <c r="F238" s="164"/>
      <c r="G238" s="164"/>
      <c r="H238" s="164"/>
      <c r="I238" s="164"/>
      <c r="J238" s="164"/>
      <c r="K238" s="164"/>
      <c r="L238" s="164"/>
      <c r="M238" s="164"/>
      <c r="N238" s="164"/>
      <c r="O238" s="166"/>
      <c r="P238" s="166"/>
      <c r="Q238" s="166"/>
      <c r="R238" s="166"/>
      <c r="S238" s="166"/>
      <c r="T238" s="166"/>
      <c r="U238" s="166"/>
      <c r="V238" s="166"/>
      <c r="W238" s="166"/>
      <c r="X238" s="166"/>
      <c r="Y238" s="166"/>
      <c r="Z238" s="166"/>
      <c r="AA238" s="166"/>
      <c r="AB238" s="166"/>
      <c r="AC238" s="166"/>
      <c r="AD238" s="166"/>
      <c r="AE238" s="166"/>
      <c r="AF238" s="166"/>
      <c r="AG238" s="166"/>
      <c r="BV238" s="30"/>
      <c r="CH238" s="139" t="str">
        <f t="shared" si="116"/>
        <v>L8.1V</v>
      </c>
      <c r="CI238" s="275" t="s">
        <v>2251</v>
      </c>
      <c r="CO238" t="s">
        <v>1049</v>
      </c>
      <c r="CP238" s="133">
        <v>1</v>
      </c>
    </row>
    <row r="239" spans="1:94" x14ac:dyDescent="0.3">
      <c r="A239" s="164"/>
      <c r="B239" s="164"/>
      <c r="C239" s="164"/>
      <c r="D239" s="165"/>
      <c r="E239" s="165"/>
      <c r="F239" s="164"/>
      <c r="G239" s="164"/>
      <c r="H239" s="164"/>
      <c r="I239" s="164"/>
      <c r="J239" s="164"/>
      <c r="K239" s="164"/>
      <c r="L239" s="164"/>
      <c r="M239" s="164"/>
      <c r="N239" s="164"/>
      <c r="O239" s="166"/>
      <c r="P239" s="166"/>
      <c r="Q239" s="166"/>
      <c r="R239" s="166"/>
      <c r="S239" s="166"/>
      <c r="T239" s="166"/>
      <c r="U239" s="166"/>
      <c r="V239" s="166"/>
      <c r="W239" s="166"/>
      <c r="X239" s="166"/>
      <c r="Y239" s="166"/>
      <c r="Z239" s="166"/>
      <c r="AA239" s="166"/>
      <c r="AB239" s="166"/>
      <c r="AC239" s="166"/>
      <c r="AD239" s="166"/>
      <c r="AE239" s="166"/>
      <c r="AF239" s="166"/>
      <c r="AG239" s="166"/>
      <c r="BV239" s="30"/>
      <c r="CH239" s="139" t="str">
        <f t="shared" si="116"/>
        <v>L8.T5</v>
      </c>
      <c r="CI239" s="275" t="s">
        <v>2252</v>
      </c>
      <c r="CO239" t="s">
        <v>1050</v>
      </c>
      <c r="CP239" s="133">
        <v>1</v>
      </c>
    </row>
    <row r="240" spans="1:94" x14ac:dyDescent="0.3">
      <c r="A240" s="164"/>
      <c r="B240" s="164"/>
      <c r="C240" s="164"/>
      <c r="D240" s="165"/>
      <c r="E240" s="165"/>
      <c r="F240" s="164"/>
      <c r="G240" s="164"/>
      <c r="H240" s="164"/>
      <c r="I240" s="164"/>
      <c r="J240" s="164"/>
      <c r="K240" s="164"/>
      <c r="L240" s="164"/>
      <c r="M240" s="164"/>
      <c r="N240" s="164"/>
      <c r="O240" s="166"/>
      <c r="P240" s="166"/>
      <c r="Q240" s="166"/>
      <c r="R240" s="166"/>
      <c r="S240" s="166"/>
      <c r="T240" s="166"/>
      <c r="U240" s="166"/>
      <c r="V240" s="166"/>
      <c r="W240" s="166"/>
      <c r="X240" s="166"/>
      <c r="Y240" s="166"/>
      <c r="Z240" s="166"/>
      <c r="AA240" s="166"/>
      <c r="AB240" s="166"/>
      <c r="AC240" s="166"/>
      <c r="AD240" s="166"/>
      <c r="AE240" s="166"/>
      <c r="AF240" s="166"/>
      <c r="AG240" s="166"/>
      <c r="BV240" s="30"/>
      <c r="CH240" s="139" t="str">
        <f t="shared" si="116"/>
        <v>L8.0S</v>
      </c>
      <c r="CI240" s="275" t="s">
        <v>2253</v>
      </c>
      <c r="CO240" t="s">
        <v>1051</v>
      </c>
      <c r="CP240" s="133">
        <v>1</v>
      </c>
    </row>
    <row r="241" spans="1:94" x14ac:dyDescent="0.3">
      <c r="A241" s="164"/>
      <c r="B241" s="164"/>
      <c r="C241" s="164"/>
      <c r="D241" s="165"/>
      <c r="E241" s="165"/>
      <c r="F241" s="164"/>
      <c r="G241" s="164"/>
      <c r="H241" s="164"/>
      <c r="I241" s="164"/>
      <c r="J241" s="164"/>
      <c r="K241" s="164"/>
      <c r="L241" s="164"/>
      <c r="M241" s="164"/>
      <c r="N241" s="164"/>
      <c r="O241" s="166"/>
      <c r="P241" s="166"/>
      <c r="Q241" s="166"/>
      <c r="R241" s="166"/>
      <c r="S241" s="166"/>
      <c r="T241" s="166"/>
      <c r="U241" s="166"/>
      <c r="V241" s="166"/>
      <c r="W241" s="166"/>
      <c r="X241" s="166"/>
      <c r="Y241" s="166"/>
      <c r="Z241" s="166"/>
      <c r="AA241" s="166"/>
      <c r="AB241" s="166"/>
      <c r="AC241" s="166"/>
      <c r="AD241" s="166"/>
      <c r="AE241" s="166"/>
      <c r="AF241" s="166"/>
      <c r="AG241" s="166"/>
      <c r="BV241" s="30"/>
      <c r="CH241" s="139" t="str">
        <f t="shared" si="116"/>
        <v>L8.52</v>
      </c>
      <c r="CI241" s="275" t="s">
        <v>2254</v>
      </c>
      <c r="CO241" t="s">
        <v>1052</v>
      </c>
      <c r="CP241" s="133">
        <v>1</v>
      </c>
    </row>
    <row r="242" spans="1:94" x14ac:dyDescent="0.3">
      <c r="A242" s="164"/>
      <c r="B242" s="164"/>
      <c r="C242" s="164"/>
      <c r="D242" s="165"/>
      <c r="E242" s="165"/>
      <c r="F242" s="164"/>
      <c r="G242" s="164"/>
      <c r="H242" s="164"/>
      <c r="I242" s="164"/>
      <c r="J242" s="164"/>
      <c r="K242" s="164"/>
      <c r="L242" s="164"/>
      <c r="M242" s="164"/>
      <c r="N242" s="164"/>
      <c r="O242" s="166"/>
      <c r="P242" s="166"/>
      <c r="Q242" s="166"/>
      <c r="R242" s="166"/>
      <c r="S242" s="166"/>
      <c r="T242" s="166"/>
      <c r="U242" s="166"/>
      <c r="V242" s="166"/>
      <c r="W242" s="166"/>
      <c r="X242" s="166"/>
      <c r="Y242" s="166"/>
      <c r="Z242" s="166"/>
      <c r="AA242" s="166"/>
      <c r="AB242" s="166"/>
      <c r="AC242" s="166"/>
      <c r="AD242" s="166"/>
      <c r="AE242" s="166"/>
      <c r="AF242" s="166"/>
      <c r="AG242" s="166"/>
      <c r="BV242" s="30"/>
      <c r="CH242" s="139" t="str">
        <f t="shared" si="116"/>
        <v>L8.77</v>
      </c>
      <c r="CI242" s="275" t="s">
        <v>2255</v>
      </c>
      <c r="CO242" t="s">
        <v>1053</v>
      </c>
      <c r="CP242" s="133">
        <v>1</v>
      </c>
    </row>
    <row r="243" spans="1:94" x14ac:dyDescent="0.3">
      <c r="A243" s="164"/>
      <c r="B243" s="164"/>
      <c r="C243" s="164"/>
      <c r="D243" s="165"/>
      <c r="E243" s="165"/>
      <c r="F243" s="164"/>
      <c r="G243" s="164"/>
      <c r="H243" s="164"/>
      <c r="I243" s="164"/>
      <c r="J243" s="164"/>
      <c r="K243" s="164"/>
      <c r="L243" s="164"/>
      <c r="M243" s="164"/>
      <c r="N243" s="164"/>
      <c r="O243" s="166"/>
      <c r="P243" s="166"/>
      <c r="Q243" s="166"/>
      <c r="R243" s="166"/>
      <c r="S243" s="166"/>
      <c r="T243" s="166"/>
      <c r="U243" s="166"/>
      <c r="V243" s="166"/>
      <c r="W243" s="166"/>
      <c r="X243" s="166"/>
      <c r="Y243" s="166"/>
      <c r="Z243" s="166"/>
      <c r="AA243" s="166"/>
      <c r="AB243" s="166"/>
      <c r="AC243" s="166"/>
      <c r="AD243" s="166"/>
      <c r="AE243" s="166"/>
      <c r="AF243" s="166"/>
      <c r="AG243" s="166"/>
      <c r="BV243" s="30"/>
      <c r="CH243" s="139" t="str">
        <f t="shared" si="116"/>
        <v>L8.Z3</v>
      </c>
      <c r="CI243" s="275" t="s">
        <v>2256</v>
      </c>
      <c r="CO243" t="s">
        <v>1054</v>
      </c>
      <c r="CP243" s="133">
        <v>1</v>
      </c>
    </row>
    <row r="244" spans="1:94" x14ac:dyDescent="0.3">
      <c r="A244" s="164"/>
      <c r="B244" s="164"/>
      <c r="C244" s="164"/>
      <c r="D244" s="165"/>
      <c r="E244" s="165"/>
      <c r="F244" s="164"/>
      <c r="G244" s="164"/>
      <c r="H244" s="164"/>
      <c r="I244" s="164"/>
      <c r="J244" s="164"/>
      <c r="K244" s="164"/>
      <c r="L244" s="164"/>
      <c r="M244" s="164"/>
      <c r="N244" s="164"/>
      <c r="O244" s="166"/>
      <c r="P244" s="166"/>
      <c r="Q244" s="166"/>
      <c r="R244" s="166"/>
      <c r="S244" s="166"/>
      <c r="T244" s="166"/>
      <c r="U244" s="166"/>
      <c r="V244" s="166"/>
      <c r="W244" s="166"/>
      <c r="X244" s="166"/>
      <c r="Y244" s="166"/>
      <c r="Z244" s="166"/>
      <c r="AA244" s="166"/>
      <c r="AB244" s="166"/>
      <c r="AC244" s="166"/>
      <c r="AD244" s="166"/>
      <c r="AE244" s="166"/>
      <c r="AF244" s="166"/>
      <c r="AG244" s="166"/>
      <c r="BV244" s="30"/>
      <c r="CH244" s="139" t="str">
        <f t="shared" si="116"/>
        <v>L8.37</v>
      </c>
      <c r="CI244" s="275" t="s">
        <v>2257</v>
      </c>
      <c r="CO244" t="s">
        <v>1055</v>
      </c>
      <c r="CP244" s="133">
        <v>1</v>
      </c>
    </row>
    <row r="245" spans="1:94" x14ac:dyDescent="0.3">
      <c r="A245" s="164"/>
      <c r="B245" s="164"/>
      <c r="C245" s="164"/>
      <c r="D245" s="165"/>
      <c r="E245" s="165"/>
      <c r="F245" s="164"/>
      <c r="G245" s="164"/>
      <c r="H245" s="164"/>
      <c r="I245" s="164"/>
      <c r="J245" s="164"/>
      <c r="K245" s="164"/>
      <c r="L245" s="164"/>
      <c r="M245" s="164"/>
      <c r="N245" s="164"/>
      <c r="O245" s="166"/>
      <c r="P245" s="166"/>
      <c r="Q245" s="166"/>
      <c r="R245" s="166"/>
      <c r="S245" s="166"/>
      <c r="T245" s="166"/>
      <c r="U245" s="166"/>
      <c r="V245" s="166"/>
      <c r="W245" s="166"/>
      <c r="X245" s="166"/>
      <c r="Y245" s="166"/>
      <c r="Z245" s="166"/>
      <c r="AA245" s="166"/>
      <c r="AB245" s="166"/>
      <c r="AC245" s="166"/>
      <c r="AD245" s="166"/>
      <c r="AE245" s="166"/>
      <c r="AF245" s="166"/>
      <c r="AG245" s="166"/>
      <c r="BV245" s="30"/>
      <c r="CH245" s="139" t="str">
        <f t="shared" si="116"/>
        <v>L8.2A</v>
      </c>
      <c r="CI245" s="275" t="s">
        <v>2258</v>
      </c>
      <c r="CO245" t="s">
        <v>1056</v>
      </c>
      <c r="CP245" s="133">
        <v>1</v>
      </c>
    </row>
    <row r="246" spans="1:94" x14ac:dyDescent="0.3">
      <c r="A246" s="164"/>
      <c r="B246" s="164"/>
      <c r="C246" s="164"/>
      <c r="D246" s="165"/>
      <c r="E246" s="165"/>
      <c r="F246" s="164"/>
      <c r="G246" s="164"/>
      <c r="H246" s="164"/>
      <c r="I246" s="164"/>
      <c r="J246" s="164"/>
      <c r="K246" s="164"/>
      <c r="L246" s="164"/>
      <c r="M246" s="164"/>
      <c r="N246" s="164"/>
      <c r="O246" s="166"/>
      <c r="P246" s="166"/>
      <c r="Q246" s="166"/>
      <c r="R246" s="166"/>
      <c r="S246" s="166"/>
      <c r="T246" s="166"/>
      <c r="U246" s="166"/>
      <c r="V246" s="166"/>
      <c r="W246" s="166"/>
      <c r="X246" s="166"/>
      <c r="Y246" s="166"/>
      <c r="Z246" s="166"/>
      <c r="AA246" s="166"/>
      <c r="AB246" s="166"/>
      <c r="AC246" s="166"/>
      <c r="AD246" s="166"/>
      <c r="AE246" s="166"/>
      <c r="AF246" s="166"/>
      <c r="AG246" s="166"/>
      <c r="BV246" s="30"/>
      <c r="CH246" s="139" t="str">
        <f t="shared" si="116"/>
        <v>L8.T8</v>
      </c>
      <c r="CI246" s="275" t="s">
        <v>2259</v>
      </c>
      <c r="CO246" t="s">
        <v>1057</v>
      </c>
      <c r="CP246" s="133">
        <v>1</v>
      </c>
    </row>
    <row r="247" spans="1:94" x14ac:dyDescent="0.3">
      <c r="A247" s="164"/>
      <c r="B247" s="164"/>
      <c r="C247" s="164"/>
      <c r="D247" s="165"/>
      <c r="E247" s="165"/>
      <c r="F247" s="164"/>
      <c r="G247" s="164"/>
      <c r="H247" s="164"/>
      <c r="I247" s="164"/>
      <c r="J247" s="164"/>
      <c r="K247" s="164"/>
      <c r="L247" s="164"/>
      <c r="M247" s="164"/>
      <c r="N247" s="164"/>
      <c r="O247" s="166"/>
      <c r="P247" s="166"/>
      <c r="Q247" s="166"/>
      <c r="R247" s="166"/>
      <c r="S247" s="166"/>
      <c r="T247" s="166"/>
      <c r="U247" s="166"/>
      <c r="V247" s="166"/>
      <c r="W247" s="166"/>
      <c r="X247" s="166"/>
      <c r="Y247" s="166"/>
      <c r="Z247" s="166"/>
      <c r="AA247" s="166"/>
      <c r="AB247" s="166"/>
      <c r="AC247" s="166"/>
      <c r="AD247" s="166"/>
      <c r="AE247" s="166"/>
      <c r="AF247" s="166"/>
      <c r="AG247" s="166"/>
      <c r="BV247" s="30"/>
      <c r="CH247" s="139" t="str">
        <f t="shared" si="116"/>
        <v>L8.1Q</v>
      </c>
      <c r="CI247" s="275" t="s">
        <v>2260</v>
      </c>
      <c r="CO247" t="s">
        <v>1058</v>
      </c>
      <c r="CP247" s="133">
        <v>1</v>
      </c>
    </row>
    <row r="248" spans="1:94" x14ac:dyDescent="0.3">
      <c r="A248" s="164"/>
      <c r="B248" s="164"/>
      <c r="C248" s="164"/>
      <c r="D248" s="165"/>
      <c r="E248" s="165"/>
      <c r="F248" s="164"/>
      <c r="G248" s="164"/>
      <c r="H248" s="164"/>
      <c r="I248" s="164"/>
      <c r="J248" s="164"/>
      <c r="K248" s="164"/>
      <c r="L248" s="164"/>
      <c r="M248" s="164"/>
      <c r="N248" s="164"/>
      <c r="O248" s="166"/>
      <c r="P248" s="166"/>
      <c r="Q248" s="166"/>
      <c r="R248" s="166"/>
      <c r="S248" s="166"/>
      <c r="T248" s="166"/>
      <c r="U248" s="166"/>
      <c r="V248" s="166"/>
      <c r="W248" s="166"/>
      <c r="X248" s="166"/>
      <c r="Y248" s="166"/>
      <c r="Z248" s="166"/>
      <c r="AA248" s="166"/>
      <c r="AB248" s="166"/>
      <c r="AC248" s="166"/>
      <c r="AD248" s="166"/>
      <c r="AE248" s="166"/>
      <c r="AF248" s="166"/>
      <c r="AG248" s="166"/>
      <c r="BV248" s="30"/>
      <c r="CH248" s="139" t="str">
        <f t="shared" si="116"/>
        <v>L8.2Q</v>
      </c>
      <c r="CI248" s="275" t="s">
        <v>2261</v>
      </c>
      <c r="CO248" t="s">
        <v>1059</v>
      </c>
      <c r="CP248" s="133">
        <v>1</v>
      </c>
    </row>
    <row r="249" spans="1:94" x14ac:dyDescent="0.3">
      <c r="A249" s="164"/>
      <c r="B249" s="164"/>
      <c r="C249" s="164"/>
      <c r="D249" s="165"/>
      <c r="E249" s="165"/>
      <c r="F249" s="164"/>
      <c r="G249" s="164"/>
      <c r="H249" s="164"/>
      <c r="I249" s="164"/>
      <c r="J249" s="164"/>
      <c r="K249" s="164"/>
      <c r="L249" s="164"/>
      <c r="M249" s="164"/>
      <c r="N249" s="164"/>
      <c r="O249" s="166"/>
      <c r="P249" s="166"/>
      <c r="Q249" s="166"/>
      <c r="R249" s="166"/>
      <c r="S249" s="166"/>
      <c r="T249" s="166"/>
      <c r="U249" s="166"/>
      <c r="V249" s="166"/>
      <c r="W249" s="166"/>
      <c r="X249" s="166"/>
      <c r="Y249" s="166"/>
      <c r="Z249" s="166"/>
      <c r="AA249" s="166"/>
      <c r="AB249" s="166"/>
      <c r="AC249" s="166"/>
      <c r="AD249" s="166"/>
      <c r="AE249" s="166"/>
      <c r="AF249" s="166"/>
      <c r="AG249" s="166"/>
      <c r="BV249" s="30"/>
      <c r="CH249" s="139" t="str">
        <f t="shared" si="116"/>
        <v>L8.NM</v>
      </c>
      <c r="CI249" s="275" t="s">
        <v>2262</v>
      </c>
      <c r="CO249" t="s">
        <v>1060</v>
      </c>
      <c r="CP249" s="133">
        <v>1</v>
      </c>
    </row>
    <row r="250" spans="1:94" x14ac:dyDescent="0.3">
      <c r="A250" s="164"/>
      <c r="B250" s="164"/>
      <c r="C250" s="164"/>
      <c r="D250" s="165"/>
      <c r="E250" s="165"/>
      <c r="F250" s="164"/>
      <c r="G250" s="164"/>
      <c r="H250" s="171"/>
      <c r="I250" s="164"/>
      <c r="J250" s="164"/>
      <c r="K250" s="164"/>
      <c r="L250" s="164"/>
      <c r="M250" s="164"/>
      <c r="N250" s="164"/>
      <c r="O250" s="166"/>
      <c r="P250" s="166"/>
      <c r="Q250" s="166"/>
      <c r="R250" s="166"/>
      <c r="S250" s="166"/>
      <c r="T250" s="166"/>
      <c r="U250" s="166"/>
      <c r="V250" s="166"/>
      <c r="W250" s="166"/>
      <c r="X250" s="166"/>
      <c r="Y250" s="166"/>
      <c r="Z250" s="166"/>
      <c r="AA250" s="166"/>
      <c r="AB250" s="166"/>
      <c r="AC250" s="166"/>
      <c r="AD250" s="166"/>
      <c r="AE250" s="166"/>
      <c r="AF250" s="166"/>
      <c r="AG250" s="166"/>
      <c r="BV250" s="30"/>
      <c r="CH250" s="139" t="str">
        <f t="shared" si="116"/>
        <v>L8.0F</v>
      </c>
      <c r="CI250" s="275" t="s">
        <v>2263</v>
      </c>
      <c r="CO250" t="s">
        <v>1061</v>
      </c>
      <c r="CP250" s="133">
        <v>1</v>
      </c>
    </row>
    <row r="251" spans="1:94" x14ac:dyDescent="0.3">
      <c r="A251" s="164"/>
      <c r="B251" s="164"/>
      <c r="C251" s="164"/>
      <c r="D251" s="165"/>
      <c r="E251" s="165"/>
      <c r="F251" s="164"/>
      <c r="G251" s="165"/>
      <c r="H251" s="170"/>
      <c r="I251" s="164"/>
      <c r="J251" s="164"/>
      <c r="K251" s="164"/>
      <c r="L251" s="164"/>
      <c r="M251" s="164"/>
      <c r="N251" s="164"/>
      <c r="O251" s="166"/>
      <c r="P251" s="166"/>
      <c r="Q251" s="166"/>
      <c r="R251" s="166"/>
      <c r="S251" s="166"/>
      <c r="T251" s="166"/>
      <c r="U251" s="166"/>
      <c r="V251" s="166"/>
      <c r="W251" s="166"/>
      <c r="X251" s="166"/>
      <c r="Y251" s="166"/>
      <c r="Z251" s="166"/>
      <c r="AA251" s="166"/>
      <c r="AB251" s="166"/>
      <c r="AC251" s="166"/>
      <c r="AD251" s="166"/>
      <c r="AE251" s="166"/>
      <c r="AF251" s="166"/>
      <c r="AG251" s="166"/>
      <c r="BV251" s="30"/>
      <c r="CH251" s="139" t="str">
        <f t="shared" si="116"/>
        <v>L8.MC</v>
      </c>
      <c r="CI251" s="275" t="s">
        <v>2264</v>
      </c>
      <c r="CO251" t="s">
        <v>1062</v>
      </c>
      <c r="CP251" s="133">
        <v>1</v>
      </c>
    </row>
    <row r="252" spans="1:94" x14ac:dyDescent="0.3">
      <c r="A252" s="164"/>
      <c r="B252" s="164"/>
      <c r="C252" s="164"/>
      <c r="D252" s="165"/>
      <c r="E252" s="165"/>
      <c r="F252" s="164"/>
      <c r="G252" s="165"/>
      <c r="H252" s="170"/>
      <c r="I252" s="164"/>
      <c r="J252" s="164"/>
      <c r="K252" s="164"/>
      <c r="L252" s="164"/>
      <c r="M252" s="164"/>
      <c r="N252" s="164"/>
      <c r="O252" s="166"/>
      <c r="P252" s="166"/>
      <c r="Q252" s="166"/>
      <c r="R252" s="166"/>
      <c r="S252" s="166"/>
      <c r="T252" s="166"/>
      <c r="U252" s="166"/>
      <c r="V252" s="166"/>
      <c r="W252" s="166"/>
      <c r="X252" s="166"/>
      <c r="Y252" s="166"/>
      <c r="Z252" s="166"/>
      <c r="AA252" s="166"/>
      <c r="AB252" s="166"/>
      <c r="AC252" s="166"/>
      <c r="AD252" s="166"/>
      <c r="AE252" s="166"/>
      <c r="AF252" s="166"/>
      <c r="AG252" s="166"/>
      <c r="BV252" s="30"/>
      <c r="CH252" s="139" t="str">
        <f t="shared" si="116"/>
        <v>L8.0P</v>
      </c>
      <c r="CI252" s="275" t="s">
        <v>2265</v>
      </c>
      <c r="CO252" t="s">
        <v>1063</v>
      </c>
      <c r="CP252" s="133">
        <v>1</v>
      </c>
    </row>
    <row r="253" spans="1:94" x14ac:dyDescent="0.3">
      <c r="A253" s="164"/>
      <c r="B253" s="164"/>
      <c r="C253" s="164"/>
      <c r="D253" s="165"/>
      <c r="E253" s="165"/>
      <c r="F253" s="165"/>
      <c r="G253" s="164"/>
      <c r="H253" s="170"/>
      <c r="I253" s="164"/>
      <c r="J253" s="164"/>
      <c r="K253" s="164"/>
      <c r="L253" s="164"/>
      <c r="M253" s="164"/>
      <c r="N253" s="164"/>
      <c r="O253" s="166"/>
      <c r="P253" s="166"/>
      <c r="Q253" s="166"/>
      <c r="R253" s="166"/>
      <c r="S253" s="166"/>
      <c r="T253" s="166"/>
      <c r="U253" s="166"/>
      <c r="V253" s="166"/>
      <c r="W253" s="166"/>
      <c r="X253" s="166"/>
      <c r="Y253" s="166"/>
      <c r="Z253" s="166"/>
      <c r="AA253" s="166"/>
      <c r="AB253" s="166"/>
      <c r="AC253" s="166"/>
      <c r="AD253" s="166"/>
      <c r="AE253" s="166"/>
      <c r="AF253" s="166"/>
      <c r="AG253" s="166"/>
      <c r="BV253" s="30"/>
      <c r="CH253" s="139" t="str">
        <f t="shared" si="116"/>
        <v>L8.T9</v>
      </c>
      <c r="CI253" s="275" t="s">
        <v>2266</v>
      </c>
      <c r="CO253" t="s">
        <v>1064</v>
      </c>
      <c r="CP253" s="133">
        <v>1</v>
      </c>
    </row>
    <row r="254" spans="1:94" x14ac:dyDescent="0.3">
      <c r="A254" s="164"/>
      <c r="B254" s="164"/>
      <c r="C254" s="168"/>
      <c r="D254" s="165"/>
      <c r="E254" s="165"/>
      <c r="F254" s="165"/>
      <c r="G254" s="164"/>
      <c r="H254" s="164"/>
      <c r="I254" s="164"/>
      <c r="J254" s="164"/>
      <c r="K254" s="164"/>
      <c r="L254" s="164"/>
      <c r="M254" s="164"/>
      <c r="N254" s="164"/>
      <c r="O254" s="166"/>
      <c r="P254" s="166"/>
      <c r="Q254" s="166"/>
      <c r="R254" s="166"/>
      <c r="S254" s="166"/>
      <c r="T254" s="166"/>
      <c r="U254" s="166"/>
      <c r="V254" s="166"/>
      <c r="W254" s="166"/>
      <c r="X254" s="166"/>
      <c r="Y254" s="166"/>
      <c r="Z254" s="166"/>
      <c r="AA254" s="166"/>
      <c r="AB254" s="166"/>
      <c r="AC254" s="166"/>
      <c r="AD254" s="166"/>
      <c r="AE254" s="166"/>
      <c r="AF254" s="166"/>
      <c r="AG254" s="166"/>
      <c r="BV254" s="30"/>
      <c r="CH254" s="139" t="str">
        <f t="shared" si="116"/>
        <v>L8.ZZ</v>
      </c>
      <c r="CI254" s="275" t="s">
        <v>2267</v>
      </c>
      <c r="CO254" t="s">
        <v>1065</v>
      </c>
      <c r="CP254" s="133">
        <v>1</v>
      </c>
    </row>
    <row r="255" spans="1:94" x14ac:dyDescent="0.3">
      <c r="A255" s="164"/>
      <c r="B255" s="164"/>
      <c r="C255" s="164"/>
      <c r="D255" s="165"/>
      <c r="E255" s="165"/>
      <c r="F255" s="164"/>
      <c r="G255" s="164"/>
      <c r="H255" s="164"/>
      <c r="I255" s="164"/>
      <c r="J255" s="164"/>
      <c r="K255" s="164"/>
      <c r="L255" s="164"/>
      <c r="M255" s="164"/>
      <c r="N255" s="164"/>
      <c r="O255" s="166"/>
      <c r="P255" s="166"/>
      <c r="Q255" s="166"/>
      <c r="R255" s="166"/>
      <c r="S255" s="166"/>
      <c r="T255" s="166"/>
      <c r="U255" s="166"/>
      <c r="V255" s="166"/>
      <c r="W255" s="166"/>
      <c r="X255" s="166"/>
      <c r="Y255" s="166"/>
      <c r="Z255" s="166"/>
      <c r="AA255" s="166"/>
      <c r="AB255" s="166"/>
      <c r="AC255" s="166"/>
      <c r="AD255" s="166"/>
      <c r="AE255" s="166"/>
      <c r="AF255" s="166"/>
      <c r="AG255" s="166"/>
      <c r="BV255" s="30"/>
      <c r="CH255" s="139" t="str">
        <f t="shared" si="116"/>
        <v>L8.53</v>
      </c>
      <c r="CI255" s="275" t="s">
        <v>2268</v>
      </c>
      <c r="CO255" t="s">
        <v>1066</v>
      </c>
      <c r="CP255" s="133">
        <v>1</v>
      </c>
    </row>
    <row r="256" spans="1:94" x14ac:dyDescent="0.3">
      <c r="A256" s="164"/>
      <c r="B256" s="164"/>
      <c r="C256" s="164"/>
      <c r="D256" s="165"/>
      <c r="E256" s="165"/>
      <c r="F256" s="164"/>
      <c r="G256" s="164"/>
      <c r="H256" s="164"/>
      <c r="I256" s="164"/>
      <c r="J256" s="164"/>
      <c r="K256" s="164"/>
      <c r="L256" s="164"/>
      <c r="M256" s="164"/>
      <c r="N256" s="164"/>
      <c r="O256" s="166"/>
      <c r="P256" s="166"/>
      <c r="Q256" s="166"/>
      <c r="R256" s="166"/>
      <c r="S256" s="166"/>
      <c r="T256" s="166"/>
      <c r="U256" s="166"/>
      <c r="V256" s="166"/>
      <c r="W256" s="166"/>
      <c r="X256" s="166"/>
      <c r="Y256" s="166"/>
      <c r="Z256" s="166"/>
      <c r="AA256" s="166"/>
      <c r="AB256" s="166"/>
      <c r="AC256" s="166"/>
      <c r="AD256" s="166"/>
      <c r="AE256" s="166"/>
      <c r="AF256" s="166"/>
      <c r="AG256" s="166"/>
      <c r="BV256" s="30"/>
      <c r="CH256" s="139" t="str">
        <f t="shared" si="116"/>
        <v>L8.AO</v>
      </c>
      <c r="CI256" s="275" t="s">
        <v>2269</v>
      </c>
      <c r="CO256" t="s">
        <v>1067</v>
      </c>
      <c r="CP256" s="133">
        <v>1</v>
      </c>
    </row>
    <row r="257" spans="1:94" x14ac:dyDescent="0.3">
      <c r="A257" s="164"/>
      <c r="B257" s="164"/>
      <c r="C257" s="165"/>
      <c r="D257" s="165"/>
      <c r="E257" s="165"/>
      <c r="F257" s="164"/>
      <c r="G257" s="164"/>
      <c r="H257" s="164"/>
      <c r="I257" s="164"/>
      <c r="J257" s="164"/>
      <c r="K257" s="164"/>
      <c r="L257" s="164"/>
      <c r="M257" s="164"/>
      <c r="N257" s="164"/>
      <c r="O257" s="166"/>
      <c r="P257" s="166"/>
      <c r="Q257" s="166"/>
      <c r="R257" s="166"/>
      <c r="S257" s="166"/>
      <c r="T257" s="166"/>
      <c r="U257" s="166"/>
      <c r="V257" s="166"/>
      <c r="W257" s="166"/>
      <c r="X257" s="166"/>
      <c r="Y257" s="166"/>
      <c r="Z257" s="166"/>
      <c r="AA257" s="166"/>
      <c r="AB257" s="166"/>
      <c r="AC257" s="166"/>
      <c r="AD257" s="166"/>
      <c r="AE257" s="166"/>
      <c r="AF257" s="166"/>
      <c r="AG257" s="166"/>
      <c r="BV257" s="30"/>
      <c r="CH257" s="139" t="str">
        <f t="shared" si="116"/>
        <v>L8.AB</v>
      </c>
      <c r="CI257" s="275" t="s">
        <v>2270</v>
      </c>
      <c r="CO257" t="s">
        <v>1068</v>
      </c>
      <c r="CP257" s="133">
        <v>1</v>
      </c>
    </row>
    <row r="258" spans="1:94" x14ac:dyDescent="0.3">
      <c r="A258" s="164"/>
      <c r="B258" s="164"/>
      <c r="C258" s="165"/>
      <c r="D258" s="165"/>
      <c r="E258" s="165"/>
      <c r="F258" s="164"/>
      <c r="G258" s="164"/>
      <c r="H258" s="164"/>
      <c r="I258" s="164"/>
      <c r="J258" s="164"/>
      <c r="K258" s="164"/>
      <c r="L258" s="164"/>
      <c r="M258" s="164"/>
      <c r="N258" s="164"/>
      <c r="O258" s="166"/>
      <c r="P258" s="166"/>
      <c r="Q258" s="166"/>
      <c r="R258" s="166"/>
      <c r="S258" s="166"/>
      <c r="T258" s="166"/>
      <c r="U258" s="166"/>
      <c r="V258" s="166"/>
      <c r="W258" s="166"/>
      <c r="X258" s="166"/>
      <c r="Y258" s="166"/>
      <c r="Z258" s="166"/>
      <c r="AA258" s="166"/>
      <c r="AB258" s="166"/>
      <c r="AC258" s="166"/>
      <c r="AD258" s="166"/>
      <c r="AE258" s="166"/>
      <c r="AF258" s="166"/>
      <c r="AG258" s="166"/>
      <c r="BV258" s="30"/>
      <c r="CH258" s="139" t="str">
        <f t="shared" si="116"/>
        <v>L8.50</v>
      </c>
      <c r="CI258" s="275" t="s">
        <v>2271</v>
      </c>
      <c r="CO258" t="s">
        <v>1069</v>
      </c>
      <c r="CP258" s="133">
        <v>1</v>
      </c>
    </row>
    <row r="259" spans="1:94" x14ac:dyDescent="0.3">
      <c r="A259" s="164"/>
      <c r="B259" s="164"/>
      <c r="C259" s="164"/>
      <c r="D259" s="165"/>
      <c r="E259" s="165"/>
      <c r="F259" s="164"/>
      <c r="G259" s="164"/>
      <c r="H259" s="164"/>
      <c r="I259" s="164"/>
      <c r="J259" s="164"/>
      <c r="K259" s="164"/>
      <c r="L259" s="164"/>
      <c r="M259" s="164"/>
      <c r="N259" s="164"/>
      <c r="O259" s="166"/>
      <c r="P259" s="166"/>
      <c r="Q259" s="166"/>
      <c r="R259" s="166"/>
      <c r="S259" s="166"/>
      <c r="T259" s="166"/>
      <c r="U259" s="166"/>
      <c r="V259" s="166"/>
      <c r="W259" s="166"/>
      <c r="X259" s="166"/>
      <c r="Y259" s="166"/>
      <c r="Z259" s="166"/>
      <c r="AA259" s="166"/>
      <c r="AB259" s="166"/>
      <c r="AC259" s="166"/>
      <c r="AD259" s="166"/>
      <c r="AE259" s="166"/>
      <c r="AF259" s="166"/>
      <c r="AG259" s="166"/>
      <c r="BV259" s="30"/>
      <c r="CH259" s="139" t="str">
        <f t="shared" si="116"/>
        <v>L8.Z6</v>
      </c>
      <c r="CI259" s="275" t="s">
        <v>2272</v>
      </c>
      <c r="CO259" t="s">
        <v>1070</v>
      </c>
      <c r="CP259" s="133">
        <v>1</v>
      </c>
    </row>
    <row r="260" spans="1:94" x14ac:dyDescent="0.3">
      <c r="A260" s="164"/>
      <c r="B260" s="164"/>
      <c r="C260" s="164"/>
      <c r="D260" s="165"/>
      <c r="E260" s="165"/>
      <c r="F260" s="164"/>
      <c r="H260" s="164"/>
      <c r="I260" s="164"/>
      <c r="J260" s="164"/>
      <c r="K260" s="164"/>
      <c r="L260" s="164"/>
      <c r="M260" s="164"/>
      <c r="N260" s="164"/>
      <c r="O260" s="166"/>
      <c r="P260" s="166"/>
      <c r="Q260" s="166"/>
      <c r="R260" s="166"/>
      <c r="S260" s="166"/>
      <c r="T260" s="166"/>
      <c r="U260" s="166"/>
      <c r="V260" s="166"/>
      <c r="W260" s="166"/>
      <c r="X260" s="166"/>
      <c r="Y260" s="166"/>
      <c r="Z260" s="166"/>
      <c r="AA260" s="166"/>
      <c r="AB260" s="166"/>
      <c r="AC260" s="166"/>
      <c r="AD260" s="166"/>
      <c r="AE260" s="166"/>
      <c r="AF260" s="166"/>
      <c r="AG260" s="166"/>
      <c r="BV260" s="30"/>
      <c r="CH260" s="139" t="str">
        <f t="shared" si="116"/>
        <v>L8.0G</v>
      </c>
      <c r="CI260" s="275" t="s">
        <v>2273</v>
      </c>
      <c r="CO260" t="s">
        <v>1071</v>
      </c>
      <c r="CP260" s="133">
        <v>1</v>
      </c>
    </row>
    <row r="261" spans="1:94" x14ac:dyDescent="0.3">
      <c r="A261" s="164"/>
      <c r="B261" s="164"/>
      <c r="C261" s="164"/>
      <c r="D261" s="165"/>
      <c r="E261" s="165"/>
      <c r="F261" s="164"/>
      <c r="H261" s="164"/>
      <c r="I261" s="164"/>
      <c r="J261" s="164"/>
      <c r="K261" s="164"/>
      <c r="L261" s="164"/>
      <c r="M261" s="164"/>
      <c r="N261" s="164"/>
      <c r="O261" s="166"/>
      <c r="P261" s="166"/>
      <c r="Q261" s="166"/>
      <c r="R261" s="166"/>
      <c r="S261" s="166"/>
      <c r="T261" s="166"/>
      <c r="U261" s="166"/>
      <c r="V261" s="166"/>
      <c r="W261" s="166"/>
      <c r="X261" s="166"/>
      <c r="Y261" s="166"/>
      <c r="Z261" s="166"/>
      <c r="AA261" s="166"/>
      <c r="AB261" s="166"/>
      <c r="AC261" s="166"/>
      <c r="AD261" s="166"/>
      <c r="AE261" s="166"/>
      <c r="AF261" s="166"/>
      <c r="AG261" s="166"/>
      <c r="BV261" s="30"/>
      <c r="CH261" s="139" t="str">
        <f t="shared" si="116"/>
        <v>L8.BG</v>
      </c>
      <c r="CI261" s="275" t="s">
        <v>2274</v>
      </c>
      <c r="CO261" t="s">
        <v>1072</v>
      </c>
      <c r="CP261" s="133">
        <v>1</v>
      </c>
    </row>
    <row r="262" spans="1:94" x14ac:dyDescent="0.3">
      <c r="A262" s="164"/>
      <c r="B262" s="164"/>
      <c r="C262" s="164"/>
      <c r="D262" s="165"/>
      <c r="BV262" s="30"/>
      <c r="CH262" s="139" t="str">
        <f t="shared" si="116"/>
        <v>L8.0R</v>
      </c>
      <c r="CI262" s="275" t="s">
        <v>2275</v>
      </c>
      <c r="CO262" t="s">
        <v>1073</v>
      </c>
      <c r="CP262" s="133">
        <v>1</v>
      </c>
    </row>
    <row r="263" spans="1:94" x14ac:dyDescent="0.3">
      <c r="A263" s="164"/>
      <c r="B263" s="164"/>
      <c r="C263" s="164"/>
      <c r="D263" s="165"/>
      <c r="BV263" s="30"/>
      <c r="CH263" s="139" t="str">
        <f t="shared" si="116"/>
        <v>L8.89</v>
      </c>
      <c r="CI263" s="275" t="s">
        <v>2276</v>
      </c>
      <c r="CO263" t="s">
        <v>1074</v>
      </c>
      <c r="CP263" s="133">
        <v>1</v>
      </c>
    </row>
    <row r="264" spans="1:94" x14ac:dyDescent="0.3">
      <c r="A264" s="164"/>
      <c r="B264" s="164"/>
      <c r="C264" s="164"/>
      <c r="D264" s="165"/>
      <c r="BV264" s="30"/>
      <c r="CH264" s="139" t="str">
        <f t="shared" si="116"/>
        <v>L8.2P</v>
      </c>
      <c r="CI264" s="275" t="s">
        <v>14941</v>
      </c>
      <c r="CO264" t="s">
        <v>1075</v>
      </c>
      <c r="CP264" s="133">
        <v>1</v>
      </c>
    </row>
    <row r="265" spans="1:94" x14ac:dyDescent="0.3">
      <c r="A265" s="164"/>
      <c r="B265" s="164"/>
      <c r="C265" s="164"/>
      <c r="D265" s="165"/>
      <c r="BV265" s="30"/>
      <c r="CH265" s="139" t="str">
        <f t="shared" si="116"/>
        <v>L8.32</v>
      </c>
      <c r="CI265" s="275" t="s">
        <v>2277</v>
      </c>
      <c r="CO265" t="s">
        <v>1076</v>
      </c>
      <c r="CP265" s="133">
        <v>1</v>
      </c>
    </row>
    <row r="266" spans="1:94" x14ac:dyDescent="0.3">
      <c r="BV266" s="30"/>
      <c r="CH266" s="139" t="str">
        <f t="shared" si="116"/>
        <v>L8.80</v>
      </c>
      <c r="CI266" s="275" t="s">
        <v>2278</v>
      </c>
      <c r="CO266" t="s">
        <v>1077</v>
      </c>
      <c r="CP266" s="133">
        <v>1</v>
      </c>
    </row>
    <row r="267" spans="1:94" x14ac:dyDescent="0.3">
      <c r="BV267" s="30"/>
      <c r="CH267" s="139" t="str">
        <f t="shared" si="116"/>
        <v>L8.46</v>
      </c>
      <c r="CI267" s="275" t="s">
        <v>2279</v>
      </c>
      <c r="CO267" t="s">
        <v>1078</v>
      </c>
      <c r="CP267" s="133">
        <v>1</v>
      </c>
    </row>
    <row r="268" spans="1:94" x14ac:dyDescent="0.3">
      <c r="BV268" s="30"/>
      <c r="CH268" s="139" t="str">
        <f t="shared" si="116"/>
        <v>L8.45</v>
      </c>
      <c r="CI268" s="275" t="s">
        <v>2280</v>
      </c>
      <c r="CO268" t="s">
        <v>1079</v>
      </c>
      <c r="CP268" s="133">
        <v>1</v>
      </c>
    </row>
    <row r="269" spans="1:94" x14ac:dyDescent="0.3">
      <c r="BV269" s="30"/>
      <c r="CH269" s="139" t="str">
        <f t="shared" si="116"/>
        <v>L8.B1</v>
      </c>
      <c r="CI269" s="275" t="s">
        <v>2281</v>
      </c>
      <c r="CO269" t="s">
        <v>1080</v>
      </c>
      <c r="CP269" s="133">
        <v>1</v>
      </c>
    </row>
    <row r="270" spans="1:94" x14ac:dyDescent="0.3">
      <c r="BV270" s="30"/>
      <c r="CH270" s="139" t="str">
        <f t="shared" si="116"/>
        <v>L8.Z4</v>
      </c>
      <c r="CI270" s="275" t="s">
        <v>2282</v>
      </c>
      <c r="CO270" t="s">
        <v>1081</v>
      </c>
      <c r="CP270" s="133">
        <v>1</v>
      </c>
    </row>
    <row r="271" spans="1:94" x14ac:dyDescent="0.3">
      <c r="BV271" s="30"/>
      <c r="CH271" s="139" t="str">
        <f t="shared" si="116"/>
        <v>L8.BN</v>
      </c>
      <c r="CI271" s="275" t="s">
        <v>2283</v>
      </c>
      <c r="CO271" t="s">
        <v>1082</v>
      </c>
      <c r="CP271" s="133">
        <v>1</v>
      </c>
    </row>
    <row r="272" spans="1:94" x14ac:dyDescent="0.3">
      <c r="BV272" s="30"/>
      <c r="CH272" s="139" t="str">
        <f t="shared" si="116"/>
        <v>L8.0C</v>
      </c>
      <c r="CI272" s="275" t="s">
        <v>2284</v>
      </c>
      <c r="CO272" t="s">
        <v>1083</v>
      </c>
      <c r="CP272" s="133">
        <v>1</v>
      </c>
    </row>
    <row r="273" spans="74:94" x14ac:dyDescent="0.3">
      <c r="BV273" s="30"/>
      <c r="CH273" s="139" t="str">
        <f t="shared" si="116"/>
        <v>L8.0Y</v>
      </c>
      <c r="CI273" s="275" t="s">
        <v>2285</v>
      </c>
      <c r="CO273" t="s">
        <v>1084</v>
      </c>
      <c r="CP273" s="133">
        <v>1</v>
      </c>
    </row>
    <row r="274" spans="74:94" x14ac:dyDescent="0.3">
      <c r="BV274" s="30"/>
      <c r="CH274" s="139" t="str">
        <f t="shared" si="116"/>
        <v>L8.0L</v>
      </c>
      <c r="CI274" s="275" t="s">
        <v>2286</v>
      </c>
      <c r="CO274" t="s">
        <v>1085</v>
      </c>
      <c r="CP274" s="133">
        <v>1</v>
      </c>
    </row>
    <row r="275" spans="74:94" x14ac:dyDescent="0.3">
      <c r="BV275" s="30"/>
      <c r="CH275" s="139" t="str">
        <f t="shared" si="116"/>
        <v>L8.87</v>
      </c>
      <c r="CI275" s="275" t="s">
        <v>2287</v>
      </c>
      <c r="CO275" t="s">
        <v>1086</v>
      </c>
      <c r="CP275" s="133">
        <v>1</v>
      </c>
    </row>
    <row r="276" spans="74:94" x14ac:dyDescent="0.3">
      <c r="BV276" s="30"/>
      <c r="CH276" s="139" t="str">
        <f t="shared" si="116"/>
        <v>L8.CP</v>
      </c>
      <c r="CI276" s="275" t="s">
        <v>2288</v>
      </c>
      <c r="CO276" t="s">
        <v>1087</v>
      </c>
      <c r="CP276" s="133">
        <v>1</v>
      </c>
    </row>
    <row r="277" spans="74:94" x14ac:dyDescent="0.3">
      <c r="BV277" s="30"/>
      <c r="CH277" s="139" t="str">
        <f t="shared" si="116"/>
        <v>L8.35</v>
      </c>
      <c r="CI277" s="275" t="s">
        <v>2289</v>
      </c>
      <c r="CO277" t="s">
        <v>1088</v>
      </c>
      <c r="CP277" s="133">
        <v>1</v>
      </c>
    </row>
    <row r="278" spans="74:94" x14ac:dyDescent="0.3">
      <c r="BV278" s="30"/>
      <c r="CH278" s="139" t="str">
        <f t="shared" si="116"/>
        <v>L8.LK</v>
      </c>
      <c r="CI278" s="275" t="s">
        <v>2290</v>
      </c>
      <c r="CO278" t="s">
        <v>1089</v>
      </c>
      <c r="CP278" s="133">
        <v>1</v>
      </c>
    </row>
    <row r="279" spans="74:94" x14ac:dyDescent="0.3">
      <c r="BV279" s="30"/>
      <c r="CH279" s="139" t="str">
        <f t="shared" si="116"/>
        <v>L8.LB</v>
      </c>
      <c r="CI279" s="275" t="s">
        <v>2291</v>
      </c>
      <c r="CO279" t="s">
        <v>1090</v>
      </c>
      <c r="CP279" s="133">
        <v>1</v>
      </c>
    </row>
    <row r="280" spans="74:94" x14ac:dyDescent="0.3">
      <c r="BV280" s="30"/>
      <c r="CH280" s="139" t="str">
        <f t="shared" si="116"/>
        <v>L8.LG</v>
      </c>
      <c r="CI280" s="275" t="s">
        <v>2292</v>
      </c>
      <c r="CO280" t="s">
        <v>1091</v>
      </c>
      <c r="CP280" s="133">
        <v>1</v>
      </c>
    </row>
    <row r="281" spans="74:94" x14ac:dyDescent="0.3">
      <c r="BV281" s="30"/>
      <c r="CH281" s="139" t="str">
        <f t="shared" si="116"/>
        <v>L8.LO</v>
      </c>
      <c r="CI281" s="275" t="s">
        <v>2293</v>
      </c>
      <c r="CO281" t="s">
        <v>1092</v>
      </c>
      <c r="CP281" s="133">
        <v>1</v>
      </c>
    </row>
    <row r="282" spans="74:94" x14ac:dyDescent="0.3">
      <c r="BV282" s="30"/>
      <c r="CH282" s="139" t="str">
        <f t="shared" si="116"/>
        <v>L8.LC</v>
      </c>
      <c r="CI282" s="275" t="s">
        <v>2294</v>
      </c>
      <c r="CO282" t="s">
        <v>1093</v>
      </c>
      <c r="CP282" s="133">
        <v>1</v>
      </c>
    </row>
    <row r="283" spans="74:94" x14ac:dyDescent="0.3">
      <c r="BV283" s="30"/>
      <c r="CH283" s="139" t="str">
        <f t="shared" si="116"/>
        <v>L8.LY</v>
      </c>
      <c r="CI283" s="275" t="s">
        <v>2295</v>
      </c>
      <c r="CO283" t="s">
        <v>1094</v>
      </c>
      <c r="CP283" s="133">
        <v>1</v>
      </c>
    </row>
    <row r="284" spans="74:94" x14ac:dyDescent="0.3">
      <c r="BV284" s="30"/>
      <c r="CH284" s="139" t="str">
        <f t="shared" si="116"/>
        <v>L8.FE</v>
      </c>
      <c r="CI284" s="275" t="s">
        <v>2296</v>
      </c>
      <c r="CO284" t="s">
        <v>1095</v>
      </c>
      <c r="CP284" s="133">
        <v>1</v>
      </c>
    </row>
    <row r="285" spans="74:94" x14ac:dyDescent="0.3">
      <c r="BV285" s="30"/>
      <c r="CH285" s="139" t="str">
        <f t="shared" si="116"/>
        <v>L8.Z5</v>
      </c>
      <c r="CI285" s="275" t="s">
        <v>2297</v>
      </c>
      <c r="CO285" t="s">
        <v>1096</v>
      </c>
      <c r="CP285" s="133">
        <v>1</v>
      </c>
    </row>
    <row r="286" spans="74:94" x14ac:dyDescent="0.3">
      <c r="BV286" s="30"/>
      <c r="CH286" s="139" t="str">
        <f t="shared" si="116"/>
        <v>L8.33</v>
      </c>
      <c r="CI286" s="275" t="s">
        <v>2298</v>
      </c>
      <c r="CO286" t="s">
        <v>1097</v>
      </c>
      <c r="CP286" s="133">
        <v>1</v>
      </c>
    </row>
    <row r="287" spans="74:94" x14ac:dyDescent="0.3">
      <c r="BV287" s="30"/>
      <c r="CH287" s="139" t="str">
        <f t="shared" si="116"/>
        <v>L8.RN</v>
      </c>
      <c r="CI287" s="275" t="s">
        <v>2299</v>
      </c>
      <c r="CO287" t="s">
        <v>1098</v>
      </c>
      <c r="CP287" s="133">
        <v>1</v>
      </c>
    </row>
    <row r="288" spans="74:94" x14ac:dyDescent="0.3">
      <c r="BV288" s="30"/>
      <c r="CH288" s="139" t="str">
        <f t="shared" ref="CH288:CH351" si="117">CONCATENATE(LEFT(CI288,2),".",RIGHT(CI288,2))</f>
        <v>L8.54</v>
      </c>
      <c r="CI288" s="275" t="s">
        <v>2300</v>
      </c>
      <c r="CO288" t="s">
        <v>1099</v>
      </c>
      <c r="CP288" s="133">
        <v>1</v>
      </c>
    </row>
    <row r="289" spans="3:94" x14ac:dyDescent="0.3">
      <c r="BV289" s="30"/>
      <c r="CH289" s="139" t="str">
        <f t="shared" si="117"/>
        <v>L8.HB</v>
      </c>
      <c r="CI289" s="275" t="s">
        <v>14942</v>
      </c>
      <c r="CO289" t="s">
        <v>1100</v>
      </c>
      <c r="CP289" s="133">
        <v>1</v>
      </c>
    </row>
    <row r="290" spans="3:94" x14ac:dyDescent="0.3">
      <c r="BV290" s="30"/>
      <c r="CH290" s="139" t="str">
        <f t="shared" si="117"/>
        <v>L8.HG</v>
      </c>
      <c r="CI290" s="275" t="s">
        <v>14943</v>
      </c>
      <c r="CO290" t="s">
        <v>1101</v>
      </c>
      <c r="CP290" s="133">
        <v>1</v>
      </c>
    </row>
    <row r="291" spans="3:94" x14ac:dyDescent="0.3">
      <c r="BV291" s="30"/>
      <c r="CH291" s="139" t="str">
        <f t="shared" si="117"/>
        <v>L8.JB</v>
      </c>
      <c r="CI291" s="275" t="s">
        <v>2301</v>
      </c>
      <c r="CO291" t="s">
        <v>1102</v>
      </c>
      <c r="CP291" s="133">
        <v>1</v>
      </c>
    </row>
    <row r="292" spans="3:94" x14ac:dyDescent="0.3">
      <c r="BV292" s="30"/>
      <c r="CH292" s="139" t="str">
        <f t="shared" si="117"/>
        <v>L8.JW</v>
      </c>
      <c r="CI292" s="275" t="s">
        <v>14944</v>
      </c>
      <c r="CO292" t="s">
        <v>1103</v>
      </c>
      <c r="CP292" s="133">
        <v>1</v>
      </c>
    </row>
    <row r="293" spans="3:94" x14ac:dyDescent="0.3">
      <c r="BV293" s="30"/>
      <c r="CH293" s="139" t="str">
        <f t="shared" si="117"/>
        <v>L8.S2</v>
      </c>
      <c r="CI293" s="275" t="s">
        <v>2302</v>
      </c>
      <c r="CO293" t="s">
        <v>1104</v>
      </c>
      <c r="CP293" s="133">
        <v>1</v>
      </c>
    </row>
    <row r="294" spans="3:94" x14ac:dyDescent="0.3">
      <c r="BV294" s="30"/>
      <c r="CH294" s="139" t="str">
        <f t="shared" si="117"/>
        <v>L8.S1</v>
      </c>
      <c r="CI294" s="275" t="s">
        <v>2303</v>
      </c>
      <c r="CO294" t="s">
        <v>1105</v>
      </c>
      <c r="CP294" s="133">
        <v>1</v>
      </c>
    </row>
    <row r="295" spans="3:94" x14ac:dyDescent="0.3">
      <c r="BV295" s="30"/>
      <c r="CH295" s="139" t="str">
        <f t="shared" si="117"/>
        <v>L8.L2</v>
      </c>
      <c r="CI295" s="275" t="s">
        <v>2304</v>
      </c>
      <c r="CO295" t="s">
        <v>1106</v>
      </c>
      <c r="CP295" s="133">
        <v>1</v>
      </c>
    </row>
    <row r="296" spans="3:94" x14ac:dyDescent="0.3">
      <c r="BV296" s="30"/>
      <c r="CH296" s="139" t="str">
        <f t="shared" si="117"/>
        <v>L8.L1</v>
      </c>
      <c r="CI296" s="275" t="s">
        <v>2305</v>
      </c>
      <c r="CO296" t="s">
        <v>1107</v>
      </c>
      <c r="CP296" s="133">
        <v>1</v>
      </c>
    </row>
    <row r="297" spans="3:94" ht="15" customHeight="1" x14ac:dyDescent="0.3">
      <c r="BV297" s="30"/>
      <c r="CH297" s="139" t="str">
        <f t="shared" si="117"/>
        <v>L8.Z1</v>
      </c>
      <c r="CI297" s="275" t="s">
        <v>2306</v>
      </c>
      <c r="CO297" t="s">
        <v>1108</v>
      </c>
      <c r="CP297" s="133">
        <v>1</v>
      </c>
    </row>
    <row r="298" spans="3:94" x14ac:dyDescent="0.3">
      <c r="BV298" s="30"/>
      <c r="CH298" s="139" t="str">
        <f t="shared" si="117"/>
        <v>L8.0M</v>
      </c>
      <c r="CI298" s="275" t="s">
        <v>2307</v>
      </c>
      <c r="CO298" t="s">
        <v>1109</v>
      </c>
      <c r="CP298" s="133">
        <v>1</v>
      </c>
    </row>
    <row r="299" spans="3:94" x14ac:dyDescent="0.3">
      <c r="BV299" s="30"/>
      <c r="CH299" s="139" t="str">
        <f t="shared" si="117"/>
        <v>L8.Z2</v>
      </c>
      <c r="CI299" s="275" t="s">
        <v>2308</v>
      </c>
      <c r="CO299" t="s">
        <v>1110</v>
      </c>
      <c r="CP299" s="133">
        <v>1</v>
      </c>
    </row>
    <row r="300" spans="3:94" x14ac:dyDescent="0.3">
      <c r="BV300" s="30"/>
      <c r="CH300" s="139" t="str">
        <f t="shared" si="117"/>
        <v>L8.51</v>
      </c>
      <c r="CI300" s="275" t="s">
        <v>2309</v>
      </c>
      <c r="CO300" t="s">
        <v>1111</v>
      </c>
      <c r="CP300" s="133">
        <v>1</v>
      </c>
    </row>
    <row r="301" spans="3:94" ht="18" x14ac:dyDescent="0.35">
      <c r="C301" s="172"/>
      <c r="BV301" s="30"/>
      <c r="CH301" s="139" t="str">
        <f t="shared" si="117"/>
        <v>L8.0N</v>
      </c>
      <c r="CI301" s="275" t="s">
        <v>2310</v>
      </c>
      <c r="CO301" t="s">
        <v>1112</v>
      </c>
      <c r="CP301" s="133">
        <v>1</v>
      </c>
    </row>
    <row r="302" spans="3:94" x14ac:dyDescent="0.3">
      <c r="BV302" s="30"/>
      <c r="CH302" s="139" t="str">
        <f t="shared" si="117"/>
        <v>L8.NS</v>
      </c>
      <c r="CI302" s="275" t="s">
        <v>2311</v>
      </c>
      <c r="CO302" t="s">
        <v>1113</v>
      </c>
      <c r="CP302" s="133">
        <v>1</v>
      </c>
    </row>
    <row r="303" spans="3:94" x14ac:dyDescent="0.3">
      <c r="BV303" s="30"/>
      <c r="CH303" s="139" t="str">
        <f t="shared" si="117"/>
        <v>L8.86</v>
      </c>
      <c r="CI303" s="275" t="s">
        <v>2312</v>
      </c>
      <c r="CO303" t="s">
        <v>1114</v>
      </c>
      <c r="CP303" s="133">
        <v>1</v>
      </c>
    </row>
    <row r="304" spans="3:94" x14ac:dyDescent="0.3">
      <c r="BV304" s="30"/>
      <c r="CH304" s="139" t="str">
        <f t="shared" si="117"/>
        <v>L8.36</v>
      </c>
      <c r="CI304" s="275" t="s">
        <v>2313</v>
      </c>
      <c r="CO304" t="s">
        <v>1115</v>
      </c>
      <c r="CP304" s="133">
        <v>1</v>
      </c>
    </row>
    <row r="305" spans="74:94" x14ac:dyDescent="0.3">
      <c r="BV305" s="30"/>
      <c r="CH305" s="139" t="str">
        <f t="shared" si="117"/>
        <v>L8.2F</v>
      </c>
      <c r="CI305" s="275" t="s">
        <v>2314</v>
      </c>
      <c r="CO305" t="s">
        <v>1116</v>
      </c>
      <c r="CP305" s="133">
        <v>1</v>
      </c>
    </row>
    <row r="306" spans="74:94" x14ac:dyDescent="0.3">
      <c r="BV306" s="30"/>
      <c r="CH306" s="139" t="str">
        <f t="shared" si="117"/>
        <v>L8.90</v>
      </c>
      <c r="CI306" s="275" t="s">
        <v>2315</v>
      </c>
      <c r="CO306" t="s">
        <v>1117</v>
      </c>
      <c r="CP306" s="133">
        <v>1</v>
      </c>
    </row>
    <row r="307" spans="74:94" x14ac:dyDescent="0.3">
      <c r="BV307" s="30"/>
      <c r="CH307" s="139" t="str">
        <f t="shared" si="117"/>
        <v>L8.68</v>
      </c>
      <c r="CI307" s="275" t="s">
        <v>2316</v>
      </c>
      <c r="CO307" t="s">
        <v>1118</v>
      </c>
      <c r="CP307" s="133">
        <v>1</v>
      </c>
    </row>
    <row r="308" spans="74:94" x14ac:dyDescent="0.3">
      <c r="BV308" s="30"/>
      <c r="CH308" s="139" t="str">
        <f t="shared" si="117"/>
        <v>L8.27</v>
      </c>
      <c r="CI308" s="275" t="s">
        <v>2317</v>
      </c>
      <c r="CO308" t="s">
        <v>1119</v>
      </c>
      <c r="CP308" s="133">
        <v>1</v>
      </c>
    </row>
    <row r="309" spans="74:94" x14ac:dyDescent="0.3">
      <c r="BV309" s="30"/>
      <c r="CH309" s="139" t="str">
        <f t="shared" si="117"/>
        <v>L8.61</v>
      </c>
      <c r="CI309" s="275" t="s">
        <v>2318</v>
      </c>
      <c r="CO309" t="s">
        <v>1120</v>
      </c>
      <c r="CP309" s="133">
        <v>1</v>
      </c>
    </row>
    <row r="310" spans="74:94" x14ac:dyDescent="0.3">
      <c r="BV310" s="30"/>
      <c r="CH310" s="139" t="str">
        <f t="shared" si="117"/>
        <v>L8.81</v>
      </c>
      <c r="CI310" s="275" t="s">
        <v>2319</v>
      </c>
      <c r="CO310" t="s">
        <v>1121</v>
      </c>
      <c r="CP310" s="133">
        <v>1</v>
      </c>
    </row>
    <row r="311" spans="74:94" x14ac:dyDescent="0.3">
      <c r="BV311" s="30"/>
      <c r="CH311" s="139" t="str">
        <f t="shared" si="117"/>
        <v>L8.0T</v>
      </c>
      <c r="CI311" s="275" t="s">
        <v>2320</v>
      </c>
      <c r="CO311" t="s">
        <v>1122</v>
      </c>
      <c r="CP311" s="133">
        <v>1</v>
      </c>
    </row>
    <row r="312" spans="74:94" x14ac:dyDescent="0.3">
      <c r="BV312" s="30"/>
      <c r="CH312" s="139" t="str">
        <f t="shared" si="117"/>
        <v>L8.SO</v>
      </c>
      <c r="CI312" s="275" t="s">
        <v>14792</v>
      </c>
      <c r="CO312" t="s">
        <v>1123</v>
      </c>
      <c r="CP312" s="133">
        <v>1</v>
      </c>
    </row>
    <row r="313" spans="74:94" x14ac:dyDescent="0.3">
      <c r="BV313" s="30"/>
      <c r="CH313" s="139" t="str">
        <f t="shared" si="117"/>
        <v>L8.SY</v>
      </c>
      <c r="CI313" s="275" t="s">
        <v>2321</v>
      </c>
      <c r="CO313" t="s">
        <v>1124</v>
      </c>
      <c r="CP313" s="133">
        <v>1</v>
      </c>
    </row>
    <row r="314" spans="74:94" x14ac:dyDescent="0.3">
      <c r="BV314" s="30"/>
      <c r="CH314" s="139" t="str">
        <f t="shared" si="117"/>
        <v>L8.SL</v>
      </c>
      <c r="CI314" s="275" t="s">
        <v>2322</v>
      </c>
      <c r="CO314" t="s">
        <v>1125</v>
      </c>
      <c r="CP314" s="133">
        <v>1</v>
      </c>
    </row>
    <row r="315" spans="74:94" x14ac:dyDescent="0.3">
      <c r="BV315" s="30"/>
      <c r="CH315" s="139" t="str">
        <f t="shared" si="117"/>
        <v>L8.SM</v>
      </c>
      <c r="CI315" s="275" t="s">
        <v>2323</v>
      </c>
      <c r="CO315" t="s">
        <v>1126</v>
      </c>
      <c r="CP315" s="133">
        <v>1</v>
      </c>
    </row>
    <row r="316" spans="74:94" x14ac:dyDescent="0.3">
      <c r="BV316" s="30"/>
      <c r="CH316" s="139" t="str">
        <f t="shared" si="117"/>
        <v>L8.SN</v>
      </c>
      <c r="CI316" s="275" t="s">
        <v>2324</v>
      </c>
      <c r="CO316" t="s">
        <v>1127</v>
      </c>
      <c r="CP316" s="133">
        <v>1</v>
      </c>
    </row>
    <row r="317" spans="74:94" x14ac:dyDescent="0.3">
      <c r="BV317" s="30"/>
      <c r="CH317" s="139" t="str">
        <f t="shared" si="117"/>
        <v>L8.SP</v>
      </c>
      <c r="CI317" s="275" t="s">
        <v>14793</v>
      </c>
      <c r="CO317" t="s">
        <v>1128</v>
      </c>
      <c r="CP317" s="133">
        <v>1</v>
      </c>
    </row>
    <row r="318" spans="74:94" x14ac:dyDescent="0.3">
      <c r="BV318" s="30"/>
      <c r="CH318" s="139" t="str">
        <f t="shared" si="117"/>
        <v>L8.1V</v>
      </c>
      <c r="CI318" s="275" t="s">
        <v>2325</v>
      </c>
      <c r="CO318" t="s">
        <v>1129</v>
      </c>
      <c r="CP318" s="133">
        <v>1</v>
      </c>
    </row>
    <row r="319" spans="74:94" x14ac:dyDescent="0.3">
      <c r="BV319" s="30"/>
      <c r="CH319" s="139" t="str">
        <f t="shared" si="117"/>
        <v>L8.T5</v>
      </c>
      <c r="CI319" s="275" t="s">
        <v>2326</v>
      </c>
      <c r="CO319" t="s">
        <v>1130</v>
      </c>
      <c r="CP319" s="133">
        <v>1</v>
      </c>
    </row>
    <row r="320" spans="74:94" x14ac:dyDescent="0.3">
      <c r="BV320" s="30"/>
      <c r="CH320" s="139" t="str">
        <f t="shared" si="117"/>
        <v>L8.0S</v>
      </c>
      <c r="CI320" s="275" t="s">
        <v>2327</v>
      </c>
      <c r="CO320" t="s">
        <v>1131</v>
      </c>
      <c r="CP320" s="133">
        <v>1</v>
      </c>
    </row>
    <row r="321" spans="3:94" x14ac:dyDescent="0.3">
      <c r="BV321" s="30"/>
      <c r="CH321" s="139" t="str">
        <f t="shared" si="117"/>
        <v>L8.52</v>
      </c>
      <c r="CI321" s="275" t="s">
        <v>2328</v>
      </c>
      <c r="CO321" t="s">
        <v>1132</v>
      </c>
      <c r="CP321" s="133">
        <v>1</v>
      </c>
    </row>
    <row r="322" spans="3:94" x14ac:dyDescent="0.3">
      <c r="H322" s="163"/>
      <c r="N322" s="163"/>
      <c r="O322" s="158"/>
      <c r="P322" s="158"/>
      <c r="BV322" s="30"/>
      <c r="CH322" s="139" t="str">
        <f t="shared" si="117"/>
        <v>L8.77</v>
      </c>
      <c r="CI322" s="275" t="s">
        <v>2329</v>
      </c>
      <c r="CO322" t="s">
        <v>1133</v>
      </c>
      <c r="CP322" s="133">
        <v>1</v>
      </c>
    </row>
    <row r="323" spans="3:94" x14ac:dyDescent="0.3">
      <c r="N323" s="163"/>
      <c r="O323" s="158"/>
      <c r="P323" s="158"/>
      <c r="BV323" s="30"/>
      <c r="CH323" s="139" t="str">
        <f t="shared" si="117"/>
        <v>L8.Z3</v>
      </c>
      <c r="CI323" s="275" t="s">
        <v>2330</v>
      </c>
      <c r="CO323" t="s">
        <v>1134</v>
      </c>
      <c r="CP323" s="133">
        <v>1</v>
      </c>
    </row>
    <row r="324" spans="3:94" x14ac:dyDescent="0.3">
      <c r="E324" s="158"/>
      <c r="O324" s="158"/>
      <c r="P324" s="158"/>
      <c r="BV324" s="30"/>
      <c r="CH324" s="139" t="str">
        <f t="shared" si="117"/>
        <v>L8.37</v>
      </c>
      <c r="CI324" s="275" t="s">
        <v>2331</v>
      </c>
      <c r="CO324" t="s">
        <v>1135</v>
      </c>
      <c r="CP324" s="133">
        <v>1</v>
      </c>
    </row>
    <row r="325" spans="3:94" x14ac:dyDescent="0.3">
      <c r="E325" s="158"/>
      <c r="O325" s="158"/>
      <c r="P325" s="158"/>
      <c r="BV325" s="30"/>
      <c r="CH325" s="139" t="str">
        <f t="shared" si="117"/>
        <v>L8.2A</v>
      </c>
      <c r="CI325" s="275" t="s">
        <v>2332</v>
      </c>
      <c r="CO325" t="s">
        <v>1136</v>
      </c>
      <c r="CP325" s="133">
        <v>1</v>
      </c>
    </row>
    <row r="326" spans="3:94" x14ac:dyDescent="0.3">
      <c r="C326" s="163"/>
      <c r="E326" s="158"/>
      <c r="O326" s="158"/>
      <c r="P326" s="158"/>
      <c r="BV326" s="30"/>
      <c r="CH326" s="139" t="str">
        <f t="shared" si="117"/>
        <v>L8.T8</v>
      </c>
      <c r="CI326" s="275" t="s">
        <v>2333</v>
      </c>
      <c r="CO326" t="s">
        <v>1137</v>
      </c>
      <c r="CP326" s="133">
        <v>1</v>
      </c>
    </row>
    <row r="327" spans="3:94" x14ac:dyDescent="0.3">
      <c r="E327" s="158"/>
      <c r="BV327" s="30"/>
      <c r="CH327" s="139" t="str">
        <f t="shared" si="117"/>
        <v>L8.1Q</v>
      </c>
      <c r="CI327" s="275" t="s">
        <v>2334</v>
      </c>
      <c r="CO327" t="s">
        <v>1138</v>
      </c>
      <c r="CP327" s="133">
        <v>1</v>
      </c>
    </row>
    <row r="328" spans="3:94" x14ac:dyDescent="0.3">
      <c r="D328" s="158"/>
      <c r="E328" s="158"/>
      <c r="BV328" s="30"/>
      <c r="CH328" s="139" t="str">
        <f t="shared" si="117"/>
        <v>L8.2Q</v>
      </c>
      <c r="CI328" s="275" t="s">
        <v>2335</v>
      </c>
      <c r="CO328" t="s">
        <v>1139</v>
      </c>
      <c r="CP328" s="133">
        <v>1</v>
      </c>
    </row>
    <row r="329" spans="3:94" x14ac:dyDescent="0.3">
      <c r="D329" s="158"/>
      <c r="E329" s="158"/>
      <c r="BV329" s="30"/>
      <c r="CH329" s="139" t="str">
        <f t="shared" si="117"/>
        <v>L8.NM</v>
      </c>
      <c r="CI329" s="275" t="s">
        <v>2336</v>
      </c>
      <c r="CO329" t="s">
        <v>1140</v>
      </c>
      <c r="CP329" s="133">
        <v>1</v>
      </c>
    </row>
    <row r="330" spans="3:94" x14ac:dyDescent="0.3">
      <c r="D330" s="158"/>
      <c r="E330" s="158"/>
      <c r="BV330" s="30"/>
      <c r="CH330" s="139" t="str">
        <f t="shared" si="117"/>
        <v>L8.0F</v>
      </c>
      <c r="CI330" s="275" t="s">
        <v>2337</v>
      </c>
      <c r="CO330" t="s">
        <v>1141</v>
      </c>
      <c r="CP330" s="133">
        <v>1</v>
      </c>
    </row>
    <row r="331" spans="3:94" x14ac:dyDescent="0.3">
      <c r="D331" s="158"/>
      <c r="E331" s="158"/>
      <c r="BV331" s="30"/>
      <c r="CH331" s="139" t="str">
        <f t="shared" si="117"/>
        <v>L8.MC</v>
      </c>
      <c r="CI331" s="275" t="s">
        <v>2338</v>
      </c>
      <c r="CO331" t="s">
        <v>1142</v>
      </c>
      <c r="CP331" s="133">
        <v>1</v>
      </c>
    </row>
    <row r="332" spans="3:94" x14ac:dyDescent="0.3">
      <c r="D332" s="158"/>
      <c r="E332" s="158"/>
      <c r="BV332" s="30"/>
      <c r="CH332" s="139" t="str">
        <f t="shared" si="117"/>
        <v>L8.0P</v>
      </c>
      <c r="CI332" s="275" t="s">
        <v>2339</v>
      </c>
      <c r="CO332" t="s">
        <v>1143</v>
      </c>
      <c r="CP332" s="133">
        <v>1</v>
      </c>
    </row>
    <row r="333" spans="3:94" x14ac:dyDescent="0.3">
      <c r="D333" s="158"/>
      <c r="E333" s="158"/>
      <c r="BV333" s="30"/>
      <c r="CH333" s="139" t="str">
        <f t="shared" si="117"/>
        <v>L8.T9</v>
      </c>
      <c r="CI333" s="275" t="s">
        <v>2340</v>
      </c>
      <c r="CO333" t="s">
        <v>1144</v>
      </c>
      <c r="CP333" s="133">
        <v>1</v>
      </c>
    </row>
    <row r="334" spans="3:94" x14ac:dyDescent="0.3">
      <c r="D334" s="158"/>
      <c r="E334" s="158"/>
      <c r="BV334" s="30"/>
      <c r="CH334" s="139" t="str">
        <f t="shared" si="117"/>
        <v>L8.ZZ</v>
      </c>
      <c r="CI334" s="275" t="s">
        <v>2341</v>
      </c>
      <c r="CO334" t="s">
        <v>1145</v>
      </c>
      <c r="CP334" s="133">
        <v>1</v>
      </c>
    </row>
    <row r="335" spans="3:94" x14ac:dyDescent="0.3">
      <c r="D335" s="158"/>
      <c r="E335" s="158"/>
      <c r="BV335" s="30"/>
      <c r="CH335" s="139" t="str">
        <f t="shared" si="117"/>
        <v>L8.53</v>
      </c>
      <c r="CI335" s="275" t="s">
        <v>2342</v>
      </c>
      <c r="CO335" t="s">
        <v>1146</v>
      </c>
      <c r="CP335" s="133">
        <v>1</v>
      </c>
    </row>
    <row r="336" spans="3:94" x14ac:dyDescent="0.3">
      <c r="D336" s="158"/>
      <c r="E336" s="158"/>
      <c r="BV336" s="30"/>
      <c r="CH336" s="139" t="str">
        <f t="shared" si="117"/>
        <v>L8.AO</v>
      </c>
      <c r="CI336" s="275" t="s">
        <v>2343</v>
      </c>
      <c r="CO336" t="s">
        <v>1147</v>
      </c>
      <c r="CP336" s="133">
        <v>1</v>
      </c>
    </row>
    <row r="337" spans="4:94" x14ac:dyDescent="0.3">
      <c r="D337" s="158"/>
      <c r="E337" s="158"/>
      <c r="BV337" s="30"/>
      <c r="CH337" s="139" t="str">
        <f t="shared" si="117"/>
        <v>L8.AB</v>
      </c>
      <c r="CI337" s="275" t="s">
        <v>2344</v>
      </c>
      <c r="CO337" t="s">
        <v>1148</v>
      </c>
      <c r="CP337" s="133">
        <v>1</v>
      </c>
    </row>
    <row r="338" spans="4:94" x14ac:dyDescent="0.3">
      <c r="D338" s="158"/>
      <c r="BV338" s="30"/>
      <c r="CH338" s="139" t="str">
        <f t="shared" si="117"/>
        <v>L8.50</v>
      </c>
      <c r="CI338" s="275" t="s">
        <v>2345</v>
      </c>
      <c r="CO338" t="s">
        <v>1149</v>
      </c>
      <c r="CP338" s="133">
        <v>1</v>
      </c>
    </row>
    <row r="339" spans="4:94" x14ac:dyDescent="0.3">
      <c r="D339" s="158"/>
      <c r="BV339" s="30"/>
      <c r="CH339" s="139" t="str">
        <f t="shared" si="117"/>
        <v>L8.Z6</v>
      </c>
      <c r="CI339" s="275" t="s">
        <v>2346</v>
      </c>
      <c r="CO339" t="s">
        <v>1150</v>
      </c>
      <c r="CP339" s="133">
        <v>1</v>
      </c>
    </row>
    <row r="340" spans="4:94" x14ac:dyDescent="0.3">
      <c r="D340" s="158"/>
      <c r="BV340" s="30"/>
      <c r="CH340" s="139" t="str">
        <f t="shared" si="117"/>
        <v>L8.0G</v>
      </c>
      <c r="CI340" s="275" t="s">
        <v>2347</v>
      </c>
      <c r="CO340" t="s">
        <v>1151</v>
      </c>
      <c r="CP340" s="133">
        <v>1</v>
      </c>
    </row>
    <row r="341" spans="4:94" x14ac:dyDescent="0.3">
      <c r="D341" s="158"/>
      <c r="BV341" s="30"/>
      <c r="CH341" s="139" t="str">
        <f t="shared" si="117"/>
        <v>L8.BG</v>
      </c>
      <c r="CI341" s="275" t="s">
        <v>2348</v>
      </c>
      <c r="CO341" t="s">
        <v>1152</v>
      </c>
      <c r="CP341" s="133">
        <v>1</v>
      </c>
    </row>
    <row r="342" spans="4:94" x14ac:dyDescent="0.3">
      <c r="BV342" s="30"/>
      <c r="CH342" s="139" t="str">
        <f t="shared" si="117"/>
        <v>L8.0R</v>
      </c>
      <c r="CI342" s="275" t="s">
        <v>2349</v>
      </c>
      <c r="CO342" t="s">
        <v>1153</v>
      </c>
      <c r="CP342" s="133">
        <v>1</v>
      </c>
    </row>
    <row r="343" spans="4:94" x14ac:dyDescent="0.3">
      <c r="BV343" s="30"/>
      <c r="CH343" s="139" t="str">
        <f t="shared" si="117"/>
        <v>L8.89</v>
      </c>
      <c r="CI343" s="275" t="s">
        <v>2350</v>
      </c>
      <c r="CO343" t="s">
        <v>1154</v>
      </c>
      <c r="CP343" s="133">
        <v>1</v>
      </c>
    </row>
    <row r="344" spans="4:94" x14ac:dyDescent="0.3">
      <c r="BV344" s="30"/>
      <c r="CH344" s="139" t="str">
        <f t="shared" si="117"/>
        <v>L8.2P</v>
      </c>
      <c r="CI344" s="275" t="s">
        <v>14945</v>
      </c>
      <c r="CO344" t="s">
        <v>1155</v>
      </c>
      <c r="CP344" s="133">
        <v>1</v>
      </c>
    </row>
    <row r="345" spans="4:94" x14ac:dyDescent="0.3">
      <c r="BV345" s="30"/>
      <c r="CH345" s="139" t="str">
        <f t="shared" si="117"/>
        <v>L8.32</v>
      </c>
      <c r="CI345" s="275" t="s">
        <v>2351</v>
      </c>
      <c r="CO345" t="s">
        <v>1156</v>
      </c>
      <c r="CP345" s="133">
        <v>1</v>
      </c>
    </row>
    <row r="346" spans="4:94" x14ac:dyDescent="0.3">
      <c r="BV346" s="30"/>
      <c r="CH346" s="139" t="str">
        <f t="shared" si="117"/>
        <v>L8.80</v>
      </c>
      <c r="CI346" s="275" t="s">
        <v>2352</v>
      </c>
      <c r="CO346" t="s">
        <v>1157</v>
      </c>
      <c r="CP346" s="133">
        <v>1</v>
      </c>
    </row>
    <row r="347" spans="4:94" x14ac:dyDescent="0.3">
      <c r="BV347" s="30"/>
      <c r="CH347" s="139" t="str">
        <f t="shared" si="117"/>
        <v>L8.46</v>
      </c>
      <c r="CI347" s="275" t="s">
        <v>2353</v>
      </c>
      <c r="CO347" t="s">
        <v>1158</v>
      </c>
      <c r="CP347" s="133">
        <v>1</v>
      </c>
    </row>
    <row r="348" spans="4:94" x14ac:dyDescent="0.3">
      <c r="BV348" s="30"/>
      <c r="CH348" s="139" t="str">
        <f t="shared" si="117"/>
        <v>L8.45</v>
      </c>
      <c r="CI348" s="275" t="s">
        <v>2354</v>
      </c>
      <c r="CO348" t="s">
        <v>1159</v>
      </c>
      <c r="CP348" s="133">
        <v>1</v>
      </c>
    </row>
    <row r="349" spans="4:94" x14ac:dyDescent="0.3">
      <c r="BV349" s="30"/>
      <c r="CH349" s="139" t="str">
        <f t="shared" si="117"/>
        <v>L8.B1</v>
      </c>
      <c r="CI349" s="275" t="s">
        <v>2355</v>
      </c>
      <c r="CO349" t="s">
        <v>1160</v>
      </c>
      <c r="CP349" s="133">
        <v>1</v>
      </c>
    </row>
    <row r="350" spans="4:94" x14ac:dyDescent="0.3">
      <c r="BV350" s="30"/>
      <c r="CH350" s="139" t="str">
        <f t="shared" si="117"/>
        <v>L8.Z4</v>
      </c>
      <c r="CI350" s="275" t="s">
        <v>2356</v>
      </c>
      <c r="CO350" t="s">
        <v>1161</v>
      </c>
      <c r="CP350" s="133">
        <v>1</v>
      </c>
    </row>
    <row r="351" spans="4:94" x14ac:dyDescent="0.3">
      <c r="BV351" s="30"/>
      <c r="CH351" s="139" t="str">
        <f t="shared" si="117"/>
        <v>L8.BN</v>
      </c>
      <c r="CI351" s="275" t="s">
        <v>2357</v>
      </c>
      <c r="CO351" t="s">
        <v>1162</v>
      </c>
      <c r="CP351" s="133">
        <v>1</v>
      </c>
    </row>
    <row r="352" spans="4:94" x14ac:dyDescent="0.3">
      <c r="BV352" s="30"/>
      <c r="CH352" s="139" t="str">
        <f t="shared" ref="CH352:CH415" si="118">CONCATENATE(LEFT(CI352,2),".",RIGHT(CI352,2))</f>
        <v>L8.0C</v>
      </c>
      <c r="CI352" s="275" t="s">
        <v>2358</v>
      </c>
      <c r="CO352" t="s">
        <v>1163</v>
      </c>
      <c r="CP352" s="133">
        <v>1</v>
      </c>
    </row>
    <row r="353" spans="74:94" x14ac:dyDescent="0.3">
      <c r="BV353" s="30"/>
      <c r="CH353" s="139" t="str">
        <f t="shared" si="118"/>
        <v>L8.0Y</v>
      </c>
      <c r="CI353" s="275" t="s">
        <v>2359</v>
      </c>
      <c r="CO353" t="s">
        <v>1164</v>
      </c>
      <c r="CP353" s="133">
        <v>1</v>
      </c>
    </row>
    <row r="354" spans="74:94" x14ac:dyDescent="0.3">
      <c r="BV354" s="30"/>
      <c r="CH354" s="139" t="str">
        <f t="shared" si="118"/>
        <v>L8.0L</v>
      </c>
      <c r="CI354" s="275" t="s">
        <v>2360</v>
      </c>
      <c r="CO354" t="s">
        <v>1165</v>
      </c>
      <c r="CP354" s="133">
        <v>1</v>
      </c>
    </row>
    <row r="355" spans="74:94" x14ac:dyDescent="0.3">
      <c r="BV355" s="30"/>
      <c r="CH355" s="139" t="str">
        <f t="shared" si="118"/>
        <v>L8.87</v>
      </c>
      <c r="CI355" s="275" t="s">
        <v>2361</v>
      </c>
      <c r="CO355" t="s">
        <v>1166</v>
      </c>
      <c r="CP355" s="133">
        <v>1</v>
      </c>
    </row>
    <row r="356" spans="74:94" x14ac:dyDescent="0.3">
      <c r="BV356" s="30"/>
      <c r="CH356" s="139" t="str">
        <f t="shared" si="118"/>
        <v>L8.CP</v>
      </c>
      <c r="CI356" s="275" t="s">
        <v>2362</v>
      </c>
      <c r="CO356" t="s">
        <v>1167</v>
      </c>
      <c r="CP356" s="133">
        <v>1</v>
      </c>
    </row>
    <row r="357" spans="74:94" x14ac:dyDescent="0.3">
      <c r="BV357" s="30"/>
      <c r="CH357" s="139" t="str">
        <f t="shared" si="118"/>
        <v>L8.35</v>
      </c>
      <c r="CI357" s="275" t="s">
        <v>2363</v>
      </c>
      <c r="CO357" t="s">
        <v>1168</v>
      </c>
      <c r="CP357" s="133">
        <v>1</v>
      </c>
    </row>
    <row r="358" spans="74:94" x14ac:dyDescent="0.3">
      <c r="BV358" s="30"/>
      <c r="CH358" s="139" t="str">
        <f t="shared" si="118"/>
        <v>L8.LK</v>
      </c>
      <c r="CI358" s="275" t="s">
        <v>2364</v>
      </c>
      <c r="CO358" t="s">
        <v>1169</v>
      </c>
      <c r="CP358" s="133">
        <v>1</v>
      </c>
    </row>
    <row r="359" spans="74:94" x14ac:dyDescent="0.3">
      <c r="BV359" s="30"/>
      <c r="CH359" s="139" t="str">
        <f t="shared" si="118"/>
        <v>L8.LB</v>
      </c>
      <c r="CI359" s="275" t="s">
        <v>2365</v>
      </c>
      <c r="CO359" t="s">
        <v>1170</v>
      </c>
      <c r="CP359" s="133">
        <v>1</v>
      </c>
    </row>
    <row r="360" spans="74:94" x14ac:dyDescent="0.3">
      <c r="BV360" s="30"/>
      <c r="CH360" s="139" t="str">
        <f t="shared" si="118"/>
        <v>L8.LG</v>
      </c>
      <c r="CI360" s="275" t="s">
        <v>2366</v>
      </c>
      <c r="CO360" t="s">
        <v>1171</v>
      </c>
      <c r="CP360" s="133">
        <v>1</v>
      </c>
    </row>
    <row r="361" spans="74:94" x14ac:dyDescent="0.3">
      <c r="BV361" s="30"/>
      <c r="CH361" s="139" t="str">
        <f t="shared" si="118"/>
        <v>L8.LO</v>
      </c>
      <c r="CI361" s="275" t="s">
        <v>2367</v>
      </c>
      <c r="CO361" t="s">
        <v>1172</v>
      </c>
      <c r="CP361" s="133">
        <v>1</v>
      </c>
    </row>
    <row r="362" spans="74:94" x14ac:dyDescent="0.3">
      <c r="BV362" s="30"/>
      <c r="CH362" s="139" t="str">
        <f t="shared" si="118"/>
        <v>L8.LC</v>
      </c>
      <c r="CI362" s="275" t="s">
        <v>2368</v>
      </c>
      <c r="CO362" t="s">
        <v>1173</v>
      </c>
      <c r="CP362" s="133">
        <v>1</v>
      </c>
    </row>
    <row r="363" spans="74:94" x14ac:dyDescent="0.3">
      <c r="BV363" s="30"/>
      <c r="CH363" s="139" t="str">
        <f t="shared" si="118"/>
        <v>L8.LY</v>
      </c>
      <c r="CI363" s="275" t="s">
        <v>2369</v>
      </c>
      <c r="CO363" t="s">
        <v>1174</v>
      </c>
      <c r="CP363" s="133">
        <v>1</v>
      </c>
    </row>
    <row r="364" spans="74:94" x14ac:dyDescent="0.3">
      <c r="BV364" s="30"/>
      <c r="CH364" s="139" t="str">
        <f t="shared" si="118"/>
        <v>L8.FE</v>
      </c>
      <c r="CI364" s="275" t="s">
        <v>2370</v>
      </c>
      <c r="CO364" t="s">
        <v>1175</v>
      </c>
      <c r="CP364" s="133">
        <v>1</v>
      </c>
    </row>
    <row r="365" spans="74:94" x14ac:dyDescent="0.3">
      <c r="BV365" s="30"/>
      <c r="CH365" s="139" t="str">
        <f t="shared" si="118"/>
        <v>L8.Z5</v>
      </c>
      <c r="CI365" s="275" t="s">
        <v>2371</v>
      </c>
      <c r="CO365" t="s">
        <v>1176</v>
      </c>
      <c r="CP365" s="133">
        <v>1</v>
      </c>
    </row>
    <row r="366" spans="74:94" x14ac:dyDescent="0.3">
      <c r="BV366" s="30"/>
      <c r="CH366" s="139" t="str">
        <f t="shared" si="118"/>
        <v>L8.33</v>
      </c>
      <c r="CI366" s="275" t="s">
        <v>2372</v>
      </c>
      <c r="CO366" t="s">
        <v>1177</v>
      </c>
      <c r="CP366" s="133">
        <v>1</v>
      </c>
    </row>
    <row r="367" spans="74:94" x14ac:dyDescent="0.3">
      <c r="BV367" s="30"/>
      <c r="CH367" s="139" t="str">
        <f t="shared" si="118"/>
        <v>L8.RN</v>
      </c>
      <c r="CI367" s="275" t="s">
        <v>2373</v>
      </c>
      <c r="CO367" t="s">
        <v>1178</v>
      </c>
      <c r="CP367" s="133">
        <v>1</v>
      </c>
    </row>
    <row r="368" spans="74:94" x14ac:dyDescent="0.3">
      <c r="BV368" s="30"/>
      <c r="CH368" s="139" t="str">
        <f t="shared" si="118"/>
        <v>L8.54</v>
      </c>
      <c r="CI368" s="275" t="s">
        <v>2374</v>
      </c>
      <c r="CO368" t="s">
        <v>1179</v>
      </c>
      <c r="CP368" s="133">
        <v>1</v>
      </c>
    </row>
    <row r="369" spans="74:94" x14ac:dyDescent="0.3">
      <c r="BV369" s="30"/>
      <c r="CH369" s="139" t="str">
        <f t="shared" si="118"/>
        <v>L8.HB</v>
      </c>
      <c r="CI369" s="275" t="s">
        <v>14946</v>
      </c>
      <c r="CO369" t="s">
        <v>1180</v>
      </c>
      <c r="CP369" s="133">
        <v>1</v>
      </c>
    </row>
    <row r="370" spans="74:94" x14ac:dyDescent="0.3">
      <c r="BV370" s="30"/>
      <c r="CH370" s="139" t="str">
        <f t="shared" si="118"/>
        <v>L8.HG</v>
      </c>
      <c r="CI370" s="275" t="s">
        <v>14947</v>
      </c>
      <c r="CO370" t="s">
        <v>1181</v>
      </c>
      <c r="CP370" s="133">
        <v>1</v>
      </c>
    </row>
    <row r="371" spans="74:94" x14ac:dyDescent="0.3">
      <c r="BV371" s="30"/>
      <c r="CH371" s="139" t="str">
        <f t="shared" si="118"/>
        <v>L8.JB</v>
      </c>
      <c r="CI371" s="275" t="s">
        <v>2375</v>
      </c>
      <c r="CO371" t="s">
        <v>1182</v>
      </c>
      <c r="CP371" s="133">
        <v>1</v>
      </c>
    </row>
    <row r="372" spans="74:94" x14ac:dyDescent="0.3">
      <c r="BV372" s="30"/>
      <c r="CH372" s="139" t="str">
        <f t="shared" si="118"/>
        <v>L8.JW</v>
      </c>
      <c r="CI372" s="275" t="s">
        <v>14948</v>
      </c>
      <c r="CO372" t="s">
        <v>1183</v>
      </c>
      <c r="CP372" s="133">
        <v>1</v>
      </c>
    </row>
    <row r="373" spans="74:94" x14ac:dyDescent="0.3">
      <c r="BV373" s="30"/>
      <c r="CH373" s="139" t="str">
        <f t="shared" si="118"/>
        <v>L8.S2</v>
      </c>
      <c r="CI373" s="275" t="s">
        <v>2376</v>
      </c>
      <c r="CO373" t="s">
        <v>1184</v>
      </c>
      <c r="CP373" s="133">
        <v>1</v>
      </c>
    </row>
    <row r="374" spans="74:94" x14ac:dyDescent="0.3">
      <c r="BV374" s="30"/>
      <c r="CH374" s="139" t="str">
        <f t="shared" si="118"/>
        <v>L8.S1</v>
      </c>
      <c r="CI374" s="275" t="s">
        <v>2377</v>
      </c>
      <c r="CO374" t="s">
        <v>1185</v>
      </c>
      <c r="CP374" s="133">
        <v>1</v>
      </c>
    </row>
    <row r="375" spans="74:94" x14ac:dyDescent="0.3">
      <c r="BV375" s="30"/>
      <c r="CH375" s="139" t="str">
        <f t="shared" si="118"/>
        <v>L8.L2</v>
      </c>
      <c r="CI375" s="275" t="s">
        <v>2378</v>
      </c>
      <c r="CO375" t="s">
        <v>1186</v>
      </c>
      <c r="CP375" s="133">
        <v>1</v>
      </c>
    </row>
    <row r="376" spans="74:94" x14ac:dyDescent="0.3">
      <c r="BV376" s="30"/>
      <c r="CH376" s="139" t="str">
        <f t="shared" si="118"/>
        <v>L8.L1</v>
      </c>
      <c r="CI376" s="275" t="s">
        <v>2379</v>
      </c>
      <c r="CO376" t="s">
        <v>1187</v>
      </c>
      <c r="CP376" s="133">
        <v>1</v>
      </c>
    </row>
    <row r="377" spans="74:94" x14ac:dyDescent="0.3">
      <c r="BV377" s="30"/>
      <c r="CH377" s="139" t="str">
        <f t="shared" si="118"/>
        <v>L8.Z1</v>
      </c>
      <c r="CI377" s="275" t="s">
        <v>2380</v>
      </c>
      <c r="CO377" t="s">
        <v>1188</v>
      </c>
      <c r="CP377" s="133">
        <v>1</v>
      </c>
    </row>
    <row r="378" spans="74:94" x14ac:dyDescent="0.3">
      <c r="BV378" s="30"/>
      <c r="CH378" s="139" t="str">
        <f t="shared" si="118"/>
        <v>L8.0M</v>
      </c>
      <c r="CI378" s="275" t="s">
        <v>2381</v>
      </c>
      <c r="CO378" t="s">
        <v>1189</v>
      </c>
      <c r="CP378" s="133">
        <v>1</v>
      </c>
    </row>
    <row r="379" spans="74:94" x14ac:dyDescent="0.3">
      <c r="BV379" s="30"/>
      <c r="CH379" s="139" t="str">
        <f t="shared" si="118"/>
        <v>L8.Z2</v>
      </c>
      <c r="CI379" s="275" t="s">
        <v>2382</v>
      </c>
      <c r="CO379" t="s">
        <v>1190</v>
      </c>
      <c r="CP379" s="133">
        <v>1</v>
      </c>
    </row>
    <row r="380" spans="74:94" x14ac:dyDescent="0.3">
      <c r="BV380" s="30"/>
      <c r="CH380" s="139" t="str">
        <f t="shared" si="118"/>
        <v>L8.51</v>
      </c>
      <c r="CI380" s="275" t="s">
        <v>2383</v>
      </c>
      <c r="CO380" t="s">
        <v>1191</v>
      </c>
      <c r="CP380" s="133">
        <v>1</v>
      </c>
    </row>
    <row r="381" spans="74:94" x14ac:dyDescent="0.3">
      <c r="BV381" s="30"/>
      <c r="CH381" s="139" t="str">
        <f t="shared" si="118"/>
        <v>L8.0N</v>
      </c>
      <c r="CI381" s="275" t="s">
        <v>2384</v>
      </c>
      <c r="CO381" t="s">
        <v>1192</v>
      </c>
      <c r="CP381" s="133">
        <v>1</v>
      </c>
    </row>
    <row r="382" spans="74:94" x14ac:dyDescent="0.3">
      <c r="BV382" s="30"/>
      <c r="CH382" s="139" t="str">
        <f t="shared" si="118"/>
        <v>L8.NS</v>
      </c>
      <c r="CI382" s="275" t="s">
        <v>2385</v>
      </c>
      <c r="CO382" t="s">
        <v>1193</v>
      </c>
      <c r="CP382" s="133">
        <v>1</v>
      </c>
    </row>
    <row r="383" spans="74:94" x14ac:dyDescent="0.3">
      <c r="BV383" s="30"/>
      <c r="CH383" s="139" t="str">
        <f t="shared" si="118"/>
        <v>L8.86</v>
      </c>
      <c r="CI383" s="275" t="s">
        <v>2386</v>
      </c>
      <c r="CO383" t="s">
        <v>1194</v>
      </c>
      <c r="CP383" s="133">
        <v>1</v>
      </c>
    </row>
    <row r="384" spans="74:94" x14ac:dyDescent="0.3">
      <c r="BV384" s="30"/>
      <c r="CH384" s="139" t="str">
        <f t="shared" si="118"/>
        <v>L8.36</v>
      </c>
      <c r="CI384" s="275" t="s">
        <v>2387</v>
      </c>
      <c r="CO384" t="s">
        <v>1195</v>
      </c>
      <c r="CP384" s="133">
        <v>1</v>
      </c>
    </row>
    <row r="385" spans="3:94" x14ac:dyDescent="0.3">
      <c r="BV385" s="30"/>
      <c r="CH385" s="139" t="str">
        <f t="shared" si="118"/>
        <v>L8.2F</v>
      </c>
      <c r="CI385" s="275" t="s">
        <v>2388</v>
      </c>
      <c r="CO385" t="s">
        <v>1196</v>
      </c>
      <c r="CP385" s="133">
        <v>1</v>
      </c>
    </row>
    <row r="386" spans="3:94" x14ac:dyDescent="0.3">
      <c r="BV386" s="30"/>
      <c r="CH386" s="139" t="str">
        <f t="shared" si="118"/>
        <v>L8.90</v>
      </c>
      <c r="CI386" s="275" t="s">
        <v>2389</v>
      </c>
      <c r="CO386" t="s">
        <v>1197</v>
      </c>
      <c r="CP386" s="133">
        <v>1</v>
      </c>
    </row>
    <row r="387" spans="3:94" x14ac:dyDescent="0.3">
      <c r="BV387" s="30"/>
      <c r="CH387" s="139" t="str">
        <f t="shared" si="118"/>
        <v>L8.68</v>
      </c>
      <c r="CI387" s="275" t="s">
        <v>2390</v>
      </c>
      <c r="CO387" t="s">
        <v>1198</v>
      </c>
      <c r="CP387" s="133">
        <v>1</v>
      </c>
    </row>
    <row r="388" spans="3:94" x14ac:dyDescent="0.3">
      <c r="BV388" s="30"/>
      <c r="CH388" s="139" t="str">
        <f t="shared" si="118"/>
        <v>L8.27</v>
      </c>
      <c r="CI388" s="275" t="s">
        <v>2391</v>
      </c>
      <c r="CO388" t="s">
        <v>1199</v>
      </c>
      <c r="CP388" s="133">
        <v>1</v>
      </c>
    </row>
    <row r="389" spans="3:94" x14ac:dyDescent="0.3">
      <c r="BV389" s="30"/>
      <c r="CH389" s="139" t="str">
        <f t="shared" si="118"/>
        <v>L8.61</v>
      </c>
      <c r="CI389" s="275" t="s">
        <v>2392</v>
      </c>
      <c r="CO389" t="s">
        <v>1200</v>
      </c>
      <c r="CP389" s="133">
        <v>1</v>
      </c>
    </row>
    <row r="390" spans="3:94" x14ac:dyDescent="0.3">
      <c r="BV390" s="30"/>
      <c r="CH390" s="139" t="str">
        <f t="shared" si="118"/>
        <v>L8.81</v>
      </c>
      <c r="CI390" s="275" t="s">
        <v>2393</v>
      </c>
      <c r="CO390" t="s">
        <v>1201</v>
      </c>
      <c r="CP390" s="133">
        <v>1</v>
      </c>
    </row>
    <row r="391" spans="3:94" x14ac:dyDescent="0.3">
      <c r="BV391" s="30"/>
      <c r="CH391" s="139" t="str">
        <f t="shared" si="118"/>
        <v>L8.0T</v>
      </c>
      <c r="CI391" s="275" t="s">
        <v>2394</v>
      </c>
      <c r="CO391" t="s">
        <v>1999</v>
      </c>
      <c r="CP391" s="133">
        <v>1</v>
      </c>
    </row>
    <row r="392" spans="3:94" x14ac:dyDescent="0.3">
      <c r="BV392" s="30"/>
      <c r="CH392" s="139" t="str">
        <f t="shared" si="118"/>
        <v>L8.SO</v>
      </c>
      <c r="CI392" s="275" t="s">
        <v>2395</v>
      </c>
      <c r="CO392" t="s">
        <v>2000</v>
      </c>
      <c r="CP392" s="133">
        <v>1</v>
      </c>
    </row>
    <row r="393" spans="3:94" x14ac:dyDescent="0.3">
      <c r="BV393" s="30"/>
      <c r="CH393" s="139" t="str">
        <f t="shared" si="118"/>
        <v>L8.SY</v>
      </c>
      <c r="CI393" s="275" t="s">
        <v>2396</v>
      </c>
      <c r="CO393" t="s">
        <v>2001</v>
      </c>
      <c r="CP393" s="133">
        <v>1</v>
      </c>
    </row>
    <row r="394" spans="3:94" x14ac:dyDescent="0.3">
      <c r="BV394" s="30"/>
      <c r="CH394" s="139" t="str">
        <f t="shared" si="118"/>
        <v>L8.SL</v>
      </c>
      <c r="CI394" s="275" t="s">
        <v>2397</v>
      </c>
      <c r="CO394" t="s">
        <v>2002</v>
      </c>
      <c r="CP394" s="133">
        <v>1</v>
      </c>
    </row>
    <row r="395" spans="3:94" ht="18" x14ac:dyDescent="0.35">
      <c r="C395" s="172"/>
      <c r="BV395" s="30"/>
      <c r="CH395" s="139" t="str">
        <f t="shared" si="118"/>
        <v>L8.SM</v>
      </c>
      <c r="CI395" s="275" t="s">
        <v>2398</v>
      </c>
      <c r="CO395" t="s">
        <v>2003</v>
      </c>
      <c r="CP395" s="133">
        <v>1</v>
      </c>
    </row>
    <row r="396" spans="3:94" x14ac:dyDescent="0.3">
      <c r="BV396" s="30"/>
      <c r="CH396" s="139" t="str">
        <f t="shared" si="118"/>
        <v>L8.SN</v>
      </c>
      <c r="CI396" s="275" t="s">
        <v>2399</v>
      </c>
      <c r="CO396" t="s">
        <v>2004</v>
      </c>
      <c r="CP396" s="133">
        <v>1</v>
      </c>
    </row>
    <row r="397" spans="3:94" x14ac:dyDescent="0.3">
      <c r="BV397" s="30"/>
      <c r="CH397" s="139" t="str">
        <f t="shared" si="118"/>
        <v>L8.SP</v>
      </c>
      <c r="CI397" s="275" t="s">
        <v>2400</v>
      </c>
      <c r="CO397" t="s">
        <v>2005</v>
      </c>
      <c r="CP397" s="133">
        <v>1</v>
      </c>
    </row>
    <row r="398" spans="3:94" x14ac:dyDescent="0.3">
      <c r="BV398" s="30"/>
      <c r="CH398" s="139" t="str">
        <f t="shared" si="118"/>
        <v>L8.1V</v>
      </c>
      <c r="CI398" s="275" t="s">
        <v>2401</v>
      </c>
      <c r="CO398" t="s">
        <v>2006</v>
      </c>
      <c r="CP398" s="133">
        <v>1</v>
      </c>
    </row>
    <row r="399" spans="3:94" x14ac:dyDescent="0.3">
      <c r="BV399" s="30"/>
      <c r="CH399" s="139" t="str">
        <f t="shared" si="118"/>
        <v>L8.T5</v>
      </c>
      <c r="CI399" s="275" t="s">
        <v>2402</v>
      </c>
      <c r="CO399" t="s">
        <v>2007</v>
      </c>
      <c r="CP399" s="133">
        <v>1</v>
      </c>
    </row>
    <row r="400" spans="3:94" x14ac:dyDescent="0.3">
      <c r="BV400" s="30"/>
      <c r="CH400" s="139" t="str">
        <f t="shared" si="118"/>
        <v>L8.0S</v>
      </c>
      <c r="CI400" s="275" t="s">
        <v>2403</v>
      </c>
      <c r="CO400" t="s">
        <v>2008</v>
      </c>
      <c r="CP400" s="133">
        <v>1</v>
      </c>
    </row>
    <row r="401" spans="3:94" x14ac:dyDescent="0.3">
      <c r="BV401" s="30"/>
      <c r="CH401" s="139" t="str">
        <f t="shared" si="118"/>
        <v>L8.52</v>
      </c>
      <c r="CI401" s="275" t="s">
        <v>2404</v>
      </c>
      <c r="CO401" t="s">
        <v>2009</v>
      </c>
      <c r="CP401" s="133">
        <v>1</v>
      </c>
    </row>
    <row r="402" spans="3:94" x14ac:dyDescent="0.3">
      <c r="BV402" s="30"/>
      <c r="CH402" s="139" t="str">
        <f t="shared" si="118"/>
        <v>L8.77</v>
      </c>
      <c r="CI402" s="275" t="s">
        <v>2405</v>
      </c>
      <c r="CO402" t="s">
        <v>2010</v>
      </c>
      <c r="CP402" s="133">
        <v>1</v>
      </c>
    </row>
    <row r="403" spans="3:94" x14ac:dyDescent="0.3">
      <c r="BV403" s="30"/>
      <c r="CH403" s="139" t="str">
        <f t="shared" si="118"/>
        <v>L8.Z3</v>
      </c>
      <c r="CI403" s="275" t="s">
        <v>2406</v>
      </c>
      <c r="CO403" t="s">
        <v>2011</v>
      </c>
      <c r="CP403" s="133">
        <v>1</v>
      </c>
    </row>
    <row r="404" spans="3:94" x14ac:dyDescent="0.3">
      <c r="BV404" s="30"/>
      <c r="CH404" s="139" t="str">
        <f t="shared" si="118"/>
        <v>L8.37</v>
      </c>
      <c r="CI404" s="275" t="s">
        <v>2407</v>
      </c>
      <c r="CO404" t="s">
        <v>2012</v>
      </c>
      <c r="CP404" s="133">
        <v>1</v>
      </c>
    </row>
    <row r="405" spans="3:94" x14ac:dyDescent="0.3">
      <c r="BV405" s="30"/>
      <c r="CH405" s="139" t="str">
        <f t="shared" si="118"/>
        <v>L8.2A</v>
      </c>
      <c r="CI405" s="275" t="s">
        <v>2408</v>
      </c>
      <c r="CO405" t="s">
        <v>2013</v>
      </c>
      <c r="CP405" s="133">
        <v>1</v>
      </c>
    </row>
    <row r="406" spans="3:94" x14ac:dyDescent="0.3">
      <c r="BV406" s="30"/>
      <c r="CH406" s="139" t="str">
        <f t="shared" si="118"/>
        <v>L8.T8</v>
      </c>
      <c r="CI406" s="275" t="s">
        <v>2409</v>
      </c>
      <c r="CO406" t="s">
        <v>2014</v>
      </c>
      <c r="CP406" s="133">
        <v>1</v>
      </c>
    </row>
    <row r="407" spans="3:94" x14ac:dyDescent="0.3">
      <c r="BV407" s="30"/>
      <c r="CH407" s="139" t="str">
        <f t="shared" si="118"/>
        <v>L8.1Q</v>
      </c>
      <c r="CI407" s="275" t="s">
        <v>2410</v>
      </c>
      <c r="CO407" t="s">
        <v>2015</v>
      </c>
      <c r="CP407" s="133">
        <v>1</v>
      </c>
    </row>
    <row r="408" spans="3:94" x14ac:dyDescent="0.3">
      <c r="BV408" s="30"/>
      <c r="CH408" s="139" t="str">
        <f t="shared" si="118"/>
        <v>L8.2Q</v>
      </c>
      <c r="CI408" s="275" t="s">
        <v>2411</v>
      </c>
      <c r="CO408" t="s">
        <v>2016</v>
      </c>
      <c r="CP408" s="133">
        <v>1</v>
      </c>
    </row>
    <row r="409" spans="3:94" x14ac:dyDescent="0.3">
      <c r="BV409" s="30"/>
      <c r="CH409" s="139" t="str">
        <f t="shared" si="118"/>
        <v>L8.NM</v>
      </c>
      <c r="CI409" s="275" t="s">
        <v>2412</v>
      </c>
      <c r="CO409" t="s">
        <v>2017</v>
      </c>
      <c r="CP409" s="133">
        <v>1</v>
      </c>
    </row>
    <row r="410" spans="3:94" x14ac:dyDescent="0.3">
      <c r="O410" s="158"/>
      <c r="P410" s="158"/>
      <c r="Q410" s="158"/>
      <c r="R410" s="158"/>
      <c r="S410" s="158"/>
      <c r="BV410" s="30"/>
      <c r="CH410" s="139" t="str">
        <f t="shared" si="118"/>
        <v>L8.0F</v>
      </c>
      <c r="CI410" s="275" t="s">
        <v>2413</v>
      </c>
      <c r="CO410" t="s">
        <v>2018</v>
      </c>
      <c r="CP410" s="133">
        <v>1</v>
      </c>
    </row>
    <row r="411" spans="3:94" x14ac:dyDescent="0.3">
      <c r="O411" s="158"/>
      <c r="P411" s="158"/>
      <c r="Q411" s="158"/>
      <c r="R411" s="158"/>
      <c r="S411" s="158"/>
      <c r="BV411" s="30"/>
      <c r="CH411" s="139" t="str">
        <f t="shared" si="118"/>
        <v>L8.MC</v>
      </c>
      <c r="CI411" s="275" t="s">
        <v>2414</v>
      </c>
      <c r="CO411" t="s">
        <v>2019</v>
      </c>
      <c r="CP411" s="133">
        <v>1</v>
      </c>
    </row>
    <row r="412" spans="3:94" x14ac:dyDescent="0.3">
      <c r="O412" s="158"/>
      <c r="P412" s="158"/>
      <c r="Q412" s="158"/>
      <c r="R412" s="158"/>
      <c r="S412" s="158"/>
      <c r="BV412" s="30"/>
      <c r="CH412" s="139" t="str">
        <f t="shared" si="118"/>
        <v>L8.0P</v>
      </c>
      <c r="CI412" s="275" t="s">
        <v>2415</v>
      </c>
      <c r="CO412" t="s">
        <v>2020</v>
      </c>
      <c r="CP412" s="133">
        <v>1</v>
      </c>
    </row>
    <row r="413" spans="3:94" x14ac:dyDescent="0.3">
      <c r="E413" s="158"/>
      <c r="O413" s="158"/>
      <c r="P413" s="158"/>
      <c r="Q413" s="158"/>
      <c r="R413" s="158"/>
      <c r="S413" s="158"/>
      <c r="T413" s="158"/>
      <c r="U413" s="158"/>
      <c r="V413" s="158"/>
      <c r="BV413" s="30"/>
      <c r="CH413" s="139" t="str">
        <f t="shared" si="118"/>
        <v>L8.T9</v>
      </c>
      <c r="CI413" s="275" t="s">
        <v>2416</v>
      </c>
      <c r="CO413" t="s">
        <v>2021</v>
      </c>
      <c r="CP413" s="133">
        <v>1</v>
      </c>
    </row>
    <row r="414" spans="3:94" x14ac:dyDescent="0.3">
      <c r="E414" s="158"/>
      <c r="O414" s="158"/>
      <c r="P414" s="158"/>
      <c r="Q414" s="158"/>
      <c r="R414" s="158"/>
      <c r="S414" s="158"/>
      <c r="T414" s="158"/>
      <c r="U414" s="158"/>
      <c r="V414" s="158"/>
      <c r="W414" s="174"/>
      <c r="X414" s="174"/>
      <c r="Y414" s="174"/>
      <c r="Z414" s="174"/>
      <c r="AA414" s="174"/>
      <c r="AB414" s="174"/>
      <c r="AC414" s="174"/>
      <c r="AD414" s="174"/>
      <c r="AE414" s="174"/>
      <c r="AF414" s="174"/>
      <c r="AG414" s="174"/>
      <c r="BV414" s="30"/>
      <c r="CH414" s="139" t="str">
        <f t="shared" si="118"/>
        <v>L8.ZZ</v>
      </c>
      <c r="CI414" s="275" t="s">
        <v>2417</v>
      </c>
      <c r="CO414" t="s">
        <v>2022</v>
      </c>
      <c r="CP414" s="133">
        <v>1</v>
      </c>
    </row>
    <row r="415" spans="3:94" x14ac:dyDescent="0.3">
      <c r="E415" s="158"/>
      <c r="O415" s="158"/>
      <c r="P415" s="158"/>
      <c r="Q415" s="158"/>
      <c r="R415" s="158"/>
      <c r="S415" s="158"/>
      <c r="T415" s="158"/>
      <c r="U415" s="158"/>
      <c r="V415" s="158"/>
      <c r="W415" s="174"/>
      <c r="X415" s="174"/>
      <c r="Y415" s="174"/>
      <c r="Z415" s="174"/>
      <c r="AA415" s="174"/>
      <c r="AB415" s="174"/>
      <c r="AC415" s="174"/>
      <c r="AD415" s="174"/>
      <c r="AE415" s="174"/>
      <c r="AF415" s="174"/>
      <c r="AG415" s="174"/>
      <c r="BV415" s="30"/>
      <c r="CH415" s="139" t="str">
        <f t="shared" si="118"/>
        <v>L8.53</v>
      </c>
      <c r="CI415" s="275" t="s">
        <v>2418</v>
      </c>
      <c r="CO415" t="s">
        <v>2023</v>
      </c>
      <c r="CP415" s="133">
        <v>1</v>
      </c>
    </row>
    <row r="416" spans="3:94" ht="21" x14ac:dyDescent="0.4">
      <c r="C416" s="173"/>
      <c r="E416" s="158"/>
      <c r="O416" s="158"/>
      <c r="P416" s="158"/>
      <c r="Q416" s="158"/>
      <c r="R416" s="158"/>
      <c r="S416" s="158"/>
      <c r="T416" s="158"/>
      <c r="U416" s="158"/>
      <c r="V416" s="158"/>
      <c r="BV416" s="30"/>
      <c r="CH416" s="139" t="str">
        <f t="shared" ref="CH416:CH479" si="119">CONCATENATE(LEFT(CI416,2),".",RIGHT(CI416,2))</f>
        <v>L8.AO</v>
      </c>
      <c r="CI416" s="275" t="s">
        <v>2419</v>
      </c>
      <c r="CO416" t="s">
        <v>2024</v>
      </c>
      <c r="CP416" s="133">
        <v>1</v>
      </c>
    </row>
    <row r="417" spans="4:94" x14ac:dyDescent="0.3">
      <c r="D417" s="158"/>
      <c r="E417" s="158"/>
      <c r="O417" s="158"/>
      <c r="P417" s="158"/>
      <c r="Q417" s="158"/>
      <c r="R417" s="158"/>
      <c r="S417" s="158"/>
      <c r="T417" s="158"/>
      <c r="U417" s="158"/>
      <c r="V417" s="158"/>
      <c r="BV417" s="30"/>
      <c r="CH417" s="139" t="str">
        <f t="shared" si="119"/>
        <v>L8.AB</v>
      </c>
      <c r="CI417" s="275" t="s">
        <v>2420</v>
      </c>
      <c r="CO417" t="s">
        <v>2025</v>
      </c>
      <c r="CP417" s="133">
        <v>1</v>
      </c>
    </row>
    <row r="418" spans="4:94" x14ac:dyDescent="0.3">
      <c r="D418" s="158"/>
      <c r="E418" s="158"/>
      <c r="O418" s="158"/>
      <c r="P418" s="158"/>
      <c r="Q418" s="158"/>
      <c r="R418" s="158"/>
      <c r="S418" s="158"/>
      <c r="T418" s="158"/>
      <c r="U418" s="158"/>
      <c r="V418" s="158"/>
      <c r="BV418" s="30"/>
      <c r="CH418" s="139" t="str">
        <f t="shared" si="119"/>
        <v>L8.50</v>
      </c>
      <c r="CI418" s="275" t="s">
        <v>2421</v>
      </c>
      <c r="CO418" t="s">
        <v>2026</v>
      </c>
      <c r="CP418" s="133">
        <v>1</v>
      </c>
    </row>
    <row r="419" spans="4:94" x14ac:dyDescent="0.3">
      <c r="D419" s="158"/>
      <c r="BV419" s="30"/>
      <c r="CH419" s="139" t="str">
        <f t="shared" si="119"/>
        <v>L8.Z6</v>
      </c>
      <c r="CI419" s="275" t="s">
        <v>2422</v>
      </c>
      <c r="CO419" t="s">
        <v>1202</v>
      </c>
      <c r="CP419" s="133">
        <v>1</v>
      </c>
    </row>
    <row r="420" spans="4:94" x14ac:dyDescent="0.3">
      <c r="D420" s="158"/>
      <c r="BV420" s="30"/>
      <c r="CH420" s="139" t="str">
        <f t="shared" si="119"/>
        <v>L8.0G</v>
      </c>
      <c r="CI420" s="275" t="s">
        <v>2423</v>
      </c>
      <c r="CO420" t="s">
        <v>1203</v>
      </c>
      <c r="CP420" s="133">
        <v>1</v>
      </c>
    </row>
    <row r="421" spans="4:94" x14ac:dyDescent="0.3">
      <c r="D421" s="158"/>
      <c r="O421" s="158"/>
      <c r="P421" s="158"/>
      <c r="BV421" s="30"/>
      <c r="CH421" s="139" t="str">
        <f t="shared" si="119"/>
        <v>L8.BG</v>
      </c>
      <c r="CI421" s="275" t="s">
        <v>2424</v>
      </c>
      <c r="CO421" t="s">
        <v>1204</v>
      </c>
      <c r="CP421" s="133">
        <v>1</v>
      </c>
    </row>
    <row r="422" spans="4:94" x14ac:dyDescent="0.3">
      <c r="D422" s="158"/>
      <c r="O422" s="158"/>
      <c r="P422" s="158"/>
      <c r="BV422" s="30"/>
      <c r="CH422" s="139" t="str">
        <f t="shared" si="119"/>
        <v>L8.0R</v>
      </c>
      <c r="CI422" s="275" t="s">
        <v>2425</v>
      </c>
      <c r="CO422" t="s">
        <v>1205</v>
      </c>
      <c r="CP422" s="133">
        <v>1</v>
      </c>
    </row>
    <row r="423" spans="4:94" x14ac:dyDescent="0.3">
      <c r="O423" s="158"/>
      <c r="P423" s="158"/>
      <c r="BV423" s="30"/>
      <c r="CH423" s="139" t="str">
        <f t="shared" si="119"/>
        <v>L8.89</v>
      </c>
      <c r="CI423" s="275" t="s">
        <v>2426</v>
      </c>
      <c r="CO423" t="s">
        <v>1206</v>
      </c>
      <c r="CP423" s="133">
        <v>1</v>
      </c>
    </row>
    <row r="424" spans="4:94" ht="15" customHeight="1" x14ac:dyDescent="0.3">
      <c r="O424" s="158"/>
      <c r="P424" s="158"/>
      <c r="BV424" s="30"/>
      <c r="CH424" s="139" t="str">
        <f t="shared" si="119"/>
        <v>L8.2P</v>
      </c>
      <c r="CI424" s="275" t="s">
        <v>14949</v>
      </c>
      <c r="CO424" t="s">
        <v>1207</v>
      </c>
      <c r="CP424" s="133">
        <v>1</v>
      </c>
    </row>
    <row r="425" spans="4:94" x14ac:dyDescent="0.3">
      <c r="O425" s="158"/>
      <c r="P425" s="158"/>
      <c r="BV425" s="30"/>
      <c r="CH425" s="139" t="str">
        <f t="shared" si="119"/>
        <v>L8.32</v>
      </c>
      <c r="CI425" s="275" t="s">
        <v>2427</v>
      </c>
      <c r="CO425" t="s">
        <v>1208</v>
      </c>
      <c r="CP425" s="133">
        <v>1</v>
      </c>
    </row>
    <row r="426" spans="4:94" x14ac:dyDescent="0.3">
      <c r="O426" s="158"/>
      <c r="P426" s="158"/>
      <c r="BV426" s="30"/>
      <c r="CH426" s="139" t="str">
        <f t="shared" si="119"/>
        <v>L8.80</v>
      </c>
      <c r="CI426" s="275" t="s">
        <v>2428</v>
      </c>
      <c r="CO426" t="s">
        <v>1209</v>
      </c>
      <c r="CP426" s="133">
        <v>1</v>
      </c>
    </row>
    <row r="427" spans="4:94" x14ac:dyDescent="0.3">
      <c r="O427" s="158"/>
      <c r="P427" s="158"/>
      <c r="BV427" s="30"/>
      <c r="CH427" s="139" t="str">
        <f t="shared" si="119"/>
        <v>L8.46</v>
      </c>
      <c r="CI427" s="275" t="s">
        <v>2429</v>
      </c>
      <c r="CO427" t="s">
        <v>1210</v>
      </c>
      <c r="CP427" s="133">
        <v>1</v>
      </c>
    </row>
    <row r="428" spans="4:94" x14ac:dyDescent="0.3">
      <c r="O428" s="158"/>
      <c r="P428" s="158"/>
      <c r="BV428" s="30"/>
      <c r="CH428" s="139" t="str">
        <f t="shared" si="119"/>
        <v>L8.45</v>
      </c>
      <c r="CI428" s="275" t="s">
        <v>2430</v>
      </c>
      <c r="CO428" t="s">
        <v>1211</v>
      </c>
      <c r="CP428" s="133">
        <v>1</v>
      </c>
    </row>
    <row r="429" spans="4:94" x14ac:dyDescent="0.3">
      <c r="O429" s="158"/>
      <c r="P429" s="158"/>
      <c r="BV429" s="30"/>
      <c r="CH429" s="139" t="str">
        <f t="shared" si="119"/>
        <v>L8.B1</v>
      </c>
      <c r="CI429" s="275" t="s">
        <v>2431</v>
      </c>
      <c r="CO429" t="s">
        <v>1212</v>
      </c>
      <c r="CP429" s="133">
        <v>1</v>
      </c>
    </row>
    <row r="430" spans="4:94" x14ac:dyDescent="0.3">
      <c r="O430" s="158"/>
      <c r="P430" s="158"/>
      <c r="BV430" s="30"/>
      <c r="CH430" s="139" t="str">
        <f t="shared" si="119"/>
        <v>L8.Z4</v>
      </c>
      <c r="CI430" s="275" t="s">
        <v>2432</v>
      </c>
      <c r="CO430" t="s">
        <v>1213</v>
      </c>
      <c r="CP430" s="133">
        <v>1</v>
      </c>
    </row>
    <row r="431" spans="4:94" ht="15" customHeight="1" x14ac:dyDescent="0.3">
      <c r="O431" s="158"/>
      <c r="P431" s="158"/>
      <c r="BV431" s="30"/>
      <c r="CH431" s="139" t="str">
        <f t="shared" si="119"/>
        <v>L8.BN</v>
      </c>
      <c r="CI431" s="275" t="s">
        <v>2433</v>
      </c>
      <c r="CO431" t="s">
        <v>1214</v>
      </c>
      <c r="CP431" s="133">
        <v>1</v>
      </c>
    </row>
    <row r="432" spans="4:94" x14ac:dyDescent="0.3">
      <c r="O432" s="158"/>
      <c r="P432" s="158"/>
      <c r="BV432" s="30"/>
      <c r="CH432" s="139" t="str">
        <f t="shared" si="119"/>
        <v>L8.0C</v>
      </c>
      <c r="CI432" s="275" t="s">
        <v>2434</v>
      </c>
      <c r="CO432" t="s">
        <v>1215</v>
      </c>
      <c r="CP432" s="133">
        <v>1</v>
      </c>
    </row>
    <row r="433" spans="4:94" x14ac:dyDescent="0.3">
      <c r="O433" s="158"/>
      <c r="P433" s="158"/>
      <c r="BV433" s="30"/>
      <c r="CH433" s="139" t="str">
        <f t="shared" si="119"/>
        <v>L8.0Y</v>
      </c>
      <c r="CI433" s="275" t="s">
        <v>2435</v>
      </c>
      <c r="CO433" t="s">
        <v>2027</v>
      </c>
      <c r="CP433" s="133">
        <v>1</v>
      </c>
    </row>
    <row r="434" spans="4:94" x14ac:dyDescent="0.3">
      <c r="O434" s="158"/>
      <c r="P434" s="158"/>
      <c r="R434" s="158"/>
      <c r="S434" s="158"/>
      <c r="BV434" s="30"/>
      <c r="CH434" s="139" t="str">
        <f t="shared" si="119"/>
        <v>L8.0L</v>
      </c>
      <c r="CI434" s="275" t="s">
        <v>2436</v>
      </c>
      <c r="CO434" t="s">
        <v>2028</v>
      </c>
      <c r="CP434" s="133">
        <v>1</v>
      </c>
    </row>
    <row r="435" spans="4:94" x14ac:dyDescent="0.3">
      <c r="O435" s="158"/>
      <c r="P435" s="158"/>
      <c r="BV435" s="30"/>
      <c r="CH435" s="139" t="str">
        <f t="shared" si="119"/>
        <v>L8.87</v>
      </c>
      <c r="CI435" s="275" t="s">
        <v>2437</v>
      </c>
      <c r="CO435" t="s">
        <v>2029</v>
      </c>
      <c r="CP435" s="133">
        <v>1</v>
      </c>
    </row>
    <row r="436" spans="4:94" x14ac:dyDescent="0.3">
      <c r="O436" s="158"/>
      <c r="P436" s="158"/>
      <c r="BV436" s="30"/>
      <c r="CH436" s="139" t="str">
        <f t="shared" si="119"/>
        <v>L8.CP</v>
      </c>
      <c r="CI436" s="275" t="s">
        <v>2438</v>
      </c>
      <c r="CO436" t="s">
        <v>2030</v>
      </c>
      <c r="CP436" s="133">
        <v>1</v>
      </c>
    </row>
    <row r="437" spans="4:94" x14ac:dyDescent="0.3">
      <c r="O437" s="158"/>
      <c r="P437" s="158"/>
      <c r="BV437" s="30"/>
      <c r="CH437" s="139" t="str">
        <f t="shared" si="119"/>
        <v>L8.35</v>
      </c>
      <c r="CI437" s="275" t="s">
        <v>2439</v>
      </c>
      <c r="CO437" t="s">
        <v>2031</v>
      </c>
      <c r="CP437" s="133">
        <v>1</v>
      </c>
    </row>
    <row r="438" spans="4:94" x14ac:dyDescent="0.3">
      <c r="E438" s="158"/>
      <c r="O438" s="158"/>
      <c r="P438" s="158"/>
      <c r="BV438" s="30"/>
      <c r="CH438" s="139" t="str">
        <f t="shared" si="119"/>
        <v>L8.LK</v>
      </c>
      <c r="CI438" s="275" t="s">
        <v>2440</v>
      </c>
      <c r="CO438" t="s">
        <v>2032</v>
      </c>
      <c r="CP438" s="133">
        <v>1</v>
      </c>
    </row>
    <row r="439" spans="4:94" x14ac:dyDescent="0.3">
      <c r="E439" s="158"/>
      <c r="BV439" s="30"/>
      <c r="CH439" s="139" t="str">
        <f t="shared" si="119"/>
        <v>L8.LB</v>
      </c>
      <c r="CI439" s="275" t="s">
        <v>2441</v>
      </c>
      <c r="CO439" t="s">
        <v>2033</v>
      </c>
      <c r="CP439" s="133">
        <v>1</v>
      </c>
    </row>
    <row r="440" spans="4:94" x14ac:dyDescent="0.3">
      <c r="E440" s="158"/>
      <c r="BV440" s="30"/>
      <c r="CH440" s="139" t="str">
        <f t="shared" si="119"/>
        <v>L8.LG</v>
      </c>
      <c r="CI440" s="275" t="s">
        <v>2442</v>
      </c>
      <c r="CO440" t="s">
        <v>2034</v>
      </c>
      <c r="CP440" s="133">
        <v>1</v>
      </c>
    </row>
    <row r="441" spans="4:94" x14ac:dyDescent="0.3">
      <c r="E441" s="158"/>
      <c r="BV441" s="30"/>
      <c r="CH441" s="139" t="str">
        <f t="shared" si="119"/>
        <v>L8.LO</v>
      </c>
      <c r="CI441" s="275" t="s">
        <v>2443</v>
      </c>
      <c r="CO441" t="s">
        <v>2035</v>
      </c>
      <c r="CP441" s="133">
        <v>1</v>
      </c>
    </row>
    <row r="442" spans="4:94" x14ac:dyDescent="0.3">
      <c r="D442" s="158"/>
      <c r="E442" s="158"/>
      <c r="BV442" s="30"/>
      <c r="CH442" s="139" t="str">
        <f t="shared" si="119"/>
        <v>L8.LC</v>
      </c>
      <c r="CI442" s="275" t="s">
        <v>2444</v>
      </c>
      <c r="CO442" t="s">
        <v>2036</v>
      </c>
      <c r="CP442" s="133">
        <v>1</v>
      </c>
    </row>
    <row r="443" spans="4:94" x14ac:dyDescent="0.3">
      <c r="D443" s="158"/>
      <c r="E443" s="158"/>
      <c r="BV443" s="30"/>
      <c r="CH443" s="139" t="str">
        <f t="shared" si="119"/>
        <v>L8.LY</v>
      </c>
      <c r="CI443" s="275" t="s">
        <v>2445</v>
      </c>
      <c r="CO443" t="s">
        <v>2037</v>
      </c>
      <c r="CP443" s="133">
        <v>1</v>
      </c>
    </row>
    <row r="444" spans="4:94" x14ac:dyDescent="0.3">
      <c r="D444" s="158"/>
      <c r="E444" s="158"/>
      <c r="BV444" s="30"/>
      <c r="CH444" s="139" t="str">
        <f t="shared" si="119"/>
        <v>L8.FE</v>
      </c>
      <c r="CI444" s="275" t="s">
        <v>2446</v>
      </c>
      <c r="CO444" t="s">
        <v>2038</v>
      </c>
      <c r="CP444" s="133">
        <v>1</v>
      </c>
    </row>
    <row r="445" spans="4:94" x14ac:dyDescent="0.3">
      <c r="D445" s="158"/>
      <c r="E445" s="158"/>
      <c r="BV445" s="30"/>
      <c r="CH445" s="139" t="str">
        <f t="shared" si="119"/>
        <v>L8.Z5</v>
      </c>
      <c r="CI445" s="275" t="s">
        <v>2447</v>
      </c>
      <c r="CO445" t="s">
        <v>2039</v>
      </c>
      <c r="CP445" s="133">
        <v>1</v>
      </c>
    </row>
    <row r="446" spans="4:94" x14ac:dyDescent="0.3">
      <c r="D446" s="158"/>
      <c r="E446" s="158"/>
      <c r="BV446" s="30"/>
      <c r="CH446" s="139" t="str">
        <f t="shared" si="119"/>
        <v>L8.33</v>
      </c>
      <c r="CI446" s="275" t="s">
        <v>2448</v>
      </c>
      <c r="CO446" t="s">
        <v>2040</v>
      </c>
      <c r="CP446" s="133">
        <v>1</v>
      </c>
    </row>
    <row r="447" spans="4:94" x14ac:dyDescent="0.3">
      <c r="D447" s="158"/>
      <c r="E447" s="158"/>
      <c r="BV447" s="30"/>
      <c r="CH447" s="139" t="str">
        <f t="shared" si="119"/>
        <v>L8.RN</v>
      </c>
      <c r="CI447" s="275" t="s">
        <v>2449</v>
      </c>
      <c r="CO447" t="s">
        <v>2041</v>
      </c>
      <c r="CP447" s="133">
        <v>1</v>
      </c>
    </row>
    <row r="448" spans="4:94" x14ac:dyDescent="0.3">
      <c r="D448" s="158"/>
      <c r="E448" s="158"/>
      <c r="BV448" s="30"/>
      <c r="CH448" s="139" t="str">
        <f t="shared" si="119"/>
        <v>L8.54</v>
      </c>
      <c r="CI448" s="275" t="s">
        <v>2450</v>
      </c>
      <c r="CO448" t="s">
        <v>2042</v>
      </c>
      <c r="CP448" s="133">
        <v>1</v>
      </c>
    </row>
    <row r="449" spans="4:94" x14ac:dyDescent="0.3">
      <c r="D449" s="158"/>
      <c r="BV449" s="30"/>
      <c r="CH449" s="139" t="str">
        <f t="shared" si="119"/>
        <v>L8.HB</v>
      </c>
      <c r="CI449" s="275" t="s">
        <v>14950</v>
      </c>
      <c r="CO449" t="s">
        <v>2043</v>
      </c>
      <c r="CP449" s="133">
        <v>1</v>
      </c>
    </row>
    <row r="450" spans="4:94" x14ac:dyDescent="0.3">
      <c r="D450" s="158"/>
      <c r="BV450" s="30"/>
      <c r="CH450" s="139" t="str">
        <f t="shared" si="119"/>
        <v>L8.HG</v>
      </c>
      <c r="CI450" s="275" t="s">
        <v>14951</v>
      </c>
      <c r="CO450" t="s">
        <v>2044</v>
      </c>
      <c r="CP450" s="133">
        <v>1</v>
      </c>
    </row>
    <row r="451" spans="4:94" x14ac:dyDescent="0.3">
      <c r="D451" s="158"/>
      <c r="BV451" s="30"/>
      <c r="CH451" s="139" t="str">
        <f t="shared" si="119"/>
        <v>L8.JB</v>
      </c>
      <c r="CI451" s="275" t="s">
        <v>2451</v>
      </c>
      <c r="CO451" t="s">
        <v>2045</v>
      </c>
      <c r="CP451" s="133">
        <v>1</v>
      </c>
    </row>
    <row r="452" spans="4:94" x14ac:dyDescent="0.3">
      <c r="D452" s="158"/>
      <c r="BV452" s="30"/>
      <c r="CH452" s="139" t="str">
        <f t="shared" si="119"/>
        <v>L8.JW</v>
      </c>
      <c r="CI452" s="275" t="s">
        <v>14952</v>
      </c>
      <c r="CO452" t="s">
        <v>2046</v>
      </c>
      <c r="CP452" s="133">
        <v>1</v>
      </c>
    </row>
    <row r="453" spans="4:94" x14ac:dyDescent="0.3">
      <c r="BV453" s="30"/>
      <c r="CH453" s="139" t="str">
        <f t="shared" si="119"/>
        <v>L8.S2</v>
      </c>
      <c r="CI453" s="275" t="s">
        <v>2452</v>
      </c>
      <c r="CO453" t="s">
        <v>2047</v>
      </c>
      <c r="CP453" s="133">
        <v>1</v>
      </c>
    </row>
    <row r="454" spans="4:94" x14ac:dyDescent="0.3">
      <c r="BV454" s="30"/>
      <c r="CH454" s="139" t="str">
        <f t="shared" si="119"/>
        <v>L8.S1</v>
      </c>
      <c r="CI454" s="275" t="s">
        <v>2453</v>
      </c>
      <c r="CO454" t="s">
        <v>2048</v>
      </c>
      <c r="CP454" s="133">
        <v>1</v>
      </c>
    </row>
    <row r="455" spans="4:94" x14ac:dyDescent="0.3">
      <c r="BV455" s="30"/>
      <c r="CH455" s="139" t="str">
        <f t="shared" si="119"/>
        <v>L8.L2</v>
      </c>
      <c r="CI455" s="275" t="s">
        <v>2454</v>
      </c>
      <c r="CO455" t="s">
        <v>2049</v>
      </c>
      <c r="CP455" s="133">
        <v>1</v>
      </c>
    </row>
    <row r="456" spans="4:94" x14ac:dyDescent="0.3">
      <c r="BV456" s="30"/>
      <c r="CH456" s="139" t="str">
        <f t="shared" si="119"/>
        <v>L8.L1</v>
      </c>
      <c r="CI456" s="275" t="s">
        <v>2455</v>
      </c>
      <c r="CO456" t="s">
        <v>2050</v>
      </c>
      <c r="CP456" s="133">
        <v>1</v>
      </c>
    </row>
    <row r="457" spans="4:94" x14ac:dyDescent="0.3">
      <c r="BV457" s="30"/>
      <c r="CH457" s="139" t="str">
        <f t="shared" si="119"/>
        <v>L8.Z1</v>
      </c>
      <c r="CI457" s="275" t="s">
        <v>2456</v>
      </c>
      <c r="CO457" t="s">
        <v>2051</v>
      </c>
      <c r="CP457" s="133">
        <v>1</v>
      </c>
    </row>
    <row r="458" spans="4:94" x14ac:dyDescent="0.3">
      <c r="BV458" s="30"/>
      <c r="CH458" s="139" t="str">
        <f t="shared" si="119"/>
        <v>L8.0M</v>
      </c>
      <c r="CI458" s="275" t="s">
        <v>2457</v>
      </c>
      <c r="CO458" t="s">
        <v>2052</v>
      </c>
      <c r="CP458" s="133">
        <v>1</v>
      </c>
    </row>
    <row r="459" spans="4:94" x14ac:dyDescent="0.3">
      <c r="BV459" s="30"/>
      <c r="CH459" s="139" t="str">
        <f t="shared" si="119"/>
        <v>L8.Z2</v>
      </c>
      <c r="CI459" s="275" t="s">
        <v>2458</v>
      </c>
      <c r="CO459" t="s">
        <v>2053</v>
      </c>
      <c r="CP459" s="133">
        <v>1</v>
      </c>
    </row>
    <row r="460" spans="4:94" x14ac:dyDescent="0.3">
      <c r="BV460" s="30"/>
      <c r="CH460" s="139" t="str">
        <f t="shared" si="119"/>
        <v>L8.51</v>
      </c>
      <c r="CI460" s="275" t="s">
        <v>2459</v>
      </c>
      <c r="CO460" t="s">
        <v>2054</v>
      </c>
      <c r="CP460" s="133">
        <v>1</v>
      </c>
    </row>
    <row r="461" spans="4:94" x14ac:dyDescent="0.3">
      <c r="BV461" s="30"/>
      <c r="CH461" s="139" t="str">
        <f t="shared" si="119"/>
        <v>L8.0N</v>
      </c>
      <c r="CI461" s="275" t="s">
        <v>2460</v>
      </c>
      <c r="CO461" t="s">
        <v>1216</v>
      </c>
      <c r="CP461" s="133">
        <v>1</v>
      </c>
    </row>
    <row r="462" spans="4:94" x14ac:dyDescent="0.3">
      <c r="BV462" s="30"/>
      <c r="CH462" s="139" t="str">
        <f t="shared" si="119"/>
        <v>L8.NS</v>
      </c>
      <c r="CI462" s="275" t="s">
        <v>2461</v>
      </c>
      <c r="CO462" t="s">
        <v>1217</v>
      </c>
      <c r="CP462" s="133">
        <v>1</v>
      </c>
    </row>
    <row r="463" spans="4:94" x14ac:dyDescent="0.3">
      <c r="BV463" s="30"/>
      <c r="CH463" s="139" t="str">
        <f t="shared" si="119"/>
        <v>L8.86</v>
      </c>
      <c r="CI463" s="275" t="s">
        <v>2462</v>
      </c>
      <c r="CO463" t="s">
        <v>1218</v>
      </c>
      <c r="CP463" s="133">
        <v>1</v>
      </c>
    </row>
    <row r="464" spans="4:94" x14ac:dyDescent="0.3">
      <c r="BV464" s="30"/>
      <c r="CH464" s="139" t="str">
        <f t="shared" si="119"/>
        <v>L8.36</v>
      </c>
      <c r="CI464" s="275" t="s">
        <v>2463</v>
      </c>
      <c r="CO464" t="s">
        <v>1219</v>
      </c>
      <c r="CP464" s="133">
        <v>1</v>
      </c>
    </row>
    <row r="465" spans="74:94" x14ac:dyDescent="0.3">
      <c r="BV465" s="30"/>
      <c r="CH465" s="139" t="str">
        <f t="shared" si="119"/>
        <v>L8.2F</v>
      </c>
      <c r="CI465" s="275" t="s">
        <v>2464</v>
      </c>
      <c r="CO465" t="s">
        <v>1220</v>
      </c>
      <c r="CP465" s="133">
        <v>1</v>
      </c>
    </row>
    <row r="466" spans="74:94" x14ac:dyDescent="0.3">
      <c r="BV466" s="30"/>
      <c r="CH466" s="139" t="str">
        <f t="shared" si="119"/>
        <v>L8.90</v>
      </c>
      <c r="CI466" s="275" t="s">
        <v>2465</v>
      </c>
      <c r="CO466" t="s">
        <v>1221</v>
      </c>
      <c r="CP466" s="133">
        <v>1</v>
      </c>
    </row>
    <row r="467" spans="74:94" x14ac:dyDescent="0.3">
      <c r="BV467" s="30"/>
      <c r="CH467" s="139" t="str">
        <f t="shared" si="119"/>
        <v>L8.68</v>
      </c>
      <c r="CI467" s="275" t="s">
        <v>2466</v>
      </c>
      <c r="CO467" t="s">
        <v>1222</v>
      </c>
      <c r="CP467" s="133">
        <v>1</v>
      </c>
    </row>
    <row r="468" spans="74:94" x14ac:dyDescent="0.3">
      <c r="BV468" s="30"/>
      <c r="CH468" s="139" t="str">
        <f t="shared" si="119"/>
        <v>L8.27</v>
      </c>
      <c r="CI468" s="275" t="s">
        <v>2467</v>
      </c>
      <c r="CO468" t="s">
        <v>1223</v>
      </c>
      <c r="CP468" s="133">
        <v>1</v>
      </c>
    </row>
    <row r="469" spans="74:94" x14ac:dyDescent="0.3">
      <c r="BV469" s="30"/>
      <c r="CH469" s="139" t="str">
        <f t="shared" si="119"/>
        <v>L8.61</v>
      </c>
      <c r="CI469" s="275" t="s">
        <v>2468</v>
      </c>
      <c r="CO469" t="s">
        <v>1224</v>
      </c>
      <c r="CP469" s="133">
        <v>1</v>
      </c>
    </row>
    <row r="470" spans="74:94" x14ac:dyDescent="0.3">
      <c r="BV470" s="30"/>
      <c r="CH470" s="139" t="str">
        <f t="shared" si="119"/>
        <v>L8.81</v>
      </c>
      <c r="CI470" s="275" t="s">
        <v>2469</v>
      </c>
      <c r="CO470" t="s">
        <v>1225</v>
      </c>
      <c r="CP470" s="133">
        <v>1</v>
      </c>
    </row>
    <row r="471" spans="74:94" x14ac:dyDescent="0.3">
      <c r="BV471" s="30"/>
      <c r="CH471" s="139" t="str">
        <f t="shared" si="119"/>
        <v>L8.0T</v>
      </c>
      <c r="CI471" s="275" t="s">
        <v>2470</v>
      </c>
      <c r="CO471" t="s">
        <v>1226</v>
      </c>
      <c r="CP471" s="133">
        <v>1</v>
      </c>
    </row>
    <row r="472" spans="74:94" x14ac:dyDescent="0.3">
      <c r="BV472" s="30"/>
      <c r="CH472" s="139" t="str">
        <f t="shared" si="119"/>
        <v>L8.SO</v>
      </c>
      <c r="CI472" s="275" t="s">
        <v>2471</v>
      </c>
      <c r="CO472" t="s">
        <v>1227</v>
      </c>
      <c r="CP472" s="133">
        <v>1</v>
      </c>
    </row>
    <row r="473" spans="74:94" x14ac:dyDescent="0.3">
      <c r="BV473" s="30"/>
      <c r="CH473" s="139" t="str">
        <f t="shared" si="119"/>
        <v>L8.SY</v>
      </c>
      <c r="CI473" s="275" t="s">
        <v>2472</v>
      </c>
      <c r="CO473" t="s">
        <v>1228</v>
      </c>
      <c r="CP473" s="133">
        <v>1</v>
      </c>
    </row>
    <row r="474" spans="74:94" x14ac:dyDescent="0.3">
      <c r="BV474" s="30"/>
      <c r="CH474" s="139" t="str">
        <f t="shared" si="119"/>
        <v>L8.SL</v>
      </c>
      <c r="CI474" s="275" t="s">
        <v>2473</v>
      </c>
      <c r="CO474" t="s">
        <v>1229</v>
      </c>
      <c r="CP474" s="133">
        <v>1</v>
      </c>
    </row>
    <row r="475" spans="74:94" x14ac:dyDescent="0.3">
      <c r="BV475" s="30"/>
      <c r="CH475" s="139" t="str">
        <f t="shared" si="119"/>
        <v>L8.SM</v>
      </c>
      <c r="CI475" s="275" t="s">
        <v>2474</v>
      </c>
      <c r="CO475" t="s">
        <v>1230</v>
      </c>
      <c r="CP475" s="133">
        <v>1</v>
      </c>
    </row>
    <row r="476" spans="74:94" x14ac:dyDescent="0.3">
      <c r="BV476" s="30"/>
      <c r="CH476" s="139" t="str">
        <f t="shared" si="119"/>
        <v>L8.SN</v>
      </c>
      <c r="CI476" s="275" t="s">
        <v>2475</v>
      </c>
      <c r="CO476" t="s">
        <v>1231</v>
      </c>
      <c r="CP476" s="133">
        <v>1</v>
      </c>
    </row>
    <row r="477" spans="74:94" x14ac:dyDescent="0.3">
      <c r="BV477" s="30"/>
      <c r="CH477" s="139" t="str">
        <f t="shared" si="119"/>
        <v>L8.SP</v>
      </c>
      <c r="CI477" s="275" t="s">
        <v>2476</v>
      </c>
      <c r="CO477" t="s">
        <v>1232</v>
      </c>
      <c r="CP477" s="133">
        <v>1</v>
      </c>
    </row>
    <row r="478" spans="74:94" x14ac:dyDescent="0.3">
      <c r="BV478" s="30"/>
      <c r="CH478" s="139" t="str">
        <f t="shared" si="119"/>
        <v>L8.1V</v>
      </c>
      <c r="CI478" s="275" t="s">
        <v>2477</v>
      </c>
      <c r="CO478" t="s">
        <v>1233</v>
      </c>
      <c r="CP478" s="133">
        <v>1</v>
      </c>
    </row>
    <row r="479" spans="74:94" x14ac:dyDescent="0.3">
      <c r="BV479" s="30"/>
      <c r="CH479" s="139" t="str">
        <f t="shared" si="119"/>
        <v>L8.T5</v>
      </c>
      <c r="CI479" s="275" t="s">
        <v>2478</v>
      </c>
      <c r="CO479" t="s">
        <v>1234</v>
      </c>
      <c r="CP479" s="133">
        <v>1</v>
      </c>
    </row>
    <row r="480" spans="74:94" x14ac:dyDescent="0.3">
      <c r="BV480" s="30"/>
      <c r="CH480" s="139" t="str">
        <f t="shared" ref="CH480:CH543" si="120">CONCATENATE(LEFT(CI480,2),".",RIGHT(CI480,2))</f>
        <v>L8.0S</v>
      </c>
      <c r="CI480" s="275" t="s">
        <v>2479</v>
      </c>
      <c r="CO480" t="s">
        <v>1235</v>
      </c>
      <c r="CP480" s="133">
        <v>1</v>
      </c>
    </row>
    <row r="481" spans="74:94" x14ac:dyDescent="0.3">
      <c r="BV481" s="30"/>
      <c r="CH481" s="139" t="str">
        <f t="shared" si="120"/>
        <v>L8.52</v>
      </c>
      <c r="CI481" s="275" t="s">
        <v>2480</v>
      </c>
      <c r="CO481" t="s">
        <v>1236</v>
      </c>
      <c r="CP481" s="133">
        <v>1</v>
      </c>
    </row>
    <row r="482" spans="74:94" x14ac:dyDescent="0.3">
      <c r="BV482" s="30"/>
      <c r="CH482" s="139" t="str">
        <f t="shared" si="120"/>
        <v>L8.77</v>
      </c>
      <c r="CI482" s="275" t="s">
        <v>2481</v>
      </c>
      <c r="CO482" t="s">
        <v>1237</v>
      </c>
      <c r="CP482" s="133">
        <v>1</v>
      </c>
    </row>
    <row r="483" spans="74:94" x14ac:dyDescent="0.3">
      <c r="BV483" s="30"/>
      <c r="CH483" s="139" t="str">
        <f t="shared" si="120"/>
        <v>L8.Z3</v>
      </c>
      <c r="CI483" s="275" t="s">
        <v>2482</v>
      </c>
      <c r="CO483" t="s">
        <v>1238</v>
      </c>
      <c r="CP483" s="133">
        <v>1</v>
      </c>
    </row>
    <row r="484" spans="74:94" x14ac:dyDescent="0.3">
      <c r="BV484" s="30"/>
      <c r="CH484" s="139" t="str">
        <f t="shared" si="120"/>
        <v>L8.37</v>
      </c>
      <c r="CI484" s="275" t="s">
        <v>2483</v>
      </c>
      <c r="CO484" t="s">
        <v>1239</v>
      </c>
      <c r="CP484" s="133">
        <v>1</v>
      </c>
    </row>
    <row r="485" spans="74:94" x14ac:dyDescent="0.3">
      <c r="BV485" s="30"/>
      <c r="CH485" s="139" t="str">
        <f t="shared" si="120"/>
        <v>L8.2A</v>
      </c>
      <c r="CI485" s="275" t="s">
        <v>2484</v>
      </c>
      <c r="CO485" t="s">
        <v>1240</v>
      </c>
      <c r="CP485" s="133">
        <v>1</v>
      </c>
    </row>
    <row r="486" spans="74:94" x14ac:dyDescent="0.3">
      <c r="BV486" s="30"/>
      <c r="CH486" s="139" t="str">
        <f t="shared" si="120"/>
        <v>L8.T8</v>
      </c>
      <c r="CI486" s="275" t="s">
        <v>2485</v>
      </c>
      <c r="CO486" t="s">
        <v>1241</v>
      </c>
      <c r="CP486" s="133">
        <v>1</v>
      </c>
    </row>
    <row r="487" spans="74:94" x14ac:dyDescent="0.3">
      <c r="BV487" s="30"/>
      <c r="CH487" s="139" t="str">
        <f t="shared" si="120"/>
        <v>L8.1Q</v>
      </c>
      <c r="CI487" s="275" t="s">
        <v>2486</v>
      </c>
      <c r="CO487" t="s">
        <v>1242</v>
      </c>
      <c r="CP487" s="133">
        <v>1</v>
      </c>
    </row>
    <row r="488" spans="74:94" x14ac:dyDescent="0.3">
      <c r="BV488" s="30"/>
      <c r="CH488" s="139" t="str">
        <f t="shared" si="120"/>
        <v>L8.2Q</v>
      </c>
      <c r="CI488" s="275" t="s">
        <v>2487</v>
      </c>
      <c r="CO488" t="s">
        <v>1243</v>
      </c>
      <c r="CP488" s="133">
        <v>1</v>
      </c>
    </row>
    <row r="489" spans="74:94" x14ac:dyDescent="0.3">
      <c r="BV489" s="30"/>
      <c r="CH489" s="139" t="str">
        <f t="shared" si="120"/>
        <v>L8.NM</v>
      </c>
      <c r="CI489" s="275" t="s">
        <v>2488</v>
      </c>
      <c r="CO489" t="s">
        <v>1244</v>
      </c>
      <c r="CP489" s="133">
        <v>1</v>
      </c>
    </row>
    <row r="490" spans="74:94" x14ac:dyDescent="0.3">
      <c r="BV490" s="30"/>
      <c r="CH490" s="139" t="str">
        <f t="shared" si="120"/>
        <v>L8.0F</v>
      </c>
      <c r="CI490" s="275" t="s">
        <v>2489</v>
      </c>
      <c r="CO490" t="s">
        <v>1245</v>
      </c>
      <c r="CP490" s="133">
        <v>1</v>
      </c>
    </row>
    <row r="491" spans="74:94" x14ac:dyDescent="0.3">
      <c r="BV491" s="30"/>
      <c r="CH491" s="139" t="str">
        <f t="shared" si="120"/>
        <v>L8.MC</v>
      </c>
      <c r="CI491" s="275" t="s">
        <v>2490</v>
      </c>
      <c r="CO491" t="s">
        <v>1246</v>
      </c>
      <c r="CP491" s="133">
        <v>1</v>
      </c>
    </row>
    <row r="492" spans="74:94" x14ac:dyDescent="0.3">
      <c r="BV492" s="30"/>
      <c r="CH492" s="139" t="str">
        <f t="shared" si="120"/>
        <v>L8.0P</v>
      </c>
      <c r="CI492" s="275" t="s">
        <v>2491</v>
      </c>
      <c r="CO492" t="s">
        <v>1247</v>
      </c>
      <c r="CP492" s="133">
        <v>1</v>
      </c>
    </row>
    <row r="493" spans="74:94" x14ac:dyDescent="0.3">
      <c r="BV493" s="30"/>
      <c r="CH493" s="139" t="str">
        <f t="shared" si="120"/>
        <v>L8.T9</v>
      </c>
      <c r="CI493" s="275" t="s">
        <v>2492</v>
      </c>
      <c r="CO493" t="s">
        <v>1248</v>
      </c>
      <c r="CP493" s="133">
        <v>1</v>
      </c>
    </row>
    <row r="494" spans="74:94" x14ac:dyDescent="0.3">
      <c r="BV494" s="30"/>
      <c r="CH494" s="139" t="str">
        <f t="shared" si="120"/>
        <v>L8.ZZ</v>
      </c>
      <c r="CI494" s="275" t="s">
        <v>2493</v>
      </c>
      <c r="CO494" t="s">
        <v>1249</v>
      </c>
      <c r="CP494" s="133">
        <v>1</v>
      </c>
    </row>
    <row r="495" spans="74:94" x14ac:dyDescent="0.3">
      <c r="BV495" s="30"/>
      <c r="CH495" s="139" t="str">
        <f t="shared" si="120"/>
        <v>L8.53</v>
      </c>
      <c r="CI495" s="275" t="s">
        <v>2494</v>
      </c>
      <c r="CO495" t="s">
        <v>1250</v>
      </c>
      <c r="CP495" s="133">
        <v>1</v>
      </c>
    </row>
    <row r="496" spans="74:94" x14ac:dyDescent="0.3">
      <c r="BV496" s="30"/>
      <c r="CH496" s="139" t="str">
        <f t="shared" si="120"/>
        <v>L8.AO</v>
      </c>
      <c r="CI496" s="275" t="s">
        <v>2495</v>
      </c>
      <c r="CO496" t="s">
        <v>1251</v>
      </c>
      <c r="CP496" s="133">
        <v>1</v>
      </c>
    </row>
    <row r="497" spans="4:94" x14ac:dyDescent="0.3">
      <c r="E497" s="158"/>
      <c r="O497" s="158"/>
      <c r="P497" s="158"/>
      <c r="Q497" s="158"/>
      <c r="BV497" s="30"/>
      <c r="CH497" s="139" t="str">
        <f t="shared" si="120"/>
        <v>L8.AB</v>
      </c>
      <c r="CI497" s="275" t="s">
        <v>2496</v>
      </c>
      <c r="CO497" t="s">
        <v>1252</v>
      </c>
      <c r="CP497" s="133">
        <v>1</v>
      </c>
    </row>
    <row r="498" spans="4:94" x14ac:dyDescent="0.3">
      <c r="E498" s="158"/>
      <c r="O498" s="158"/>
      <c r="P498" s="158"/>
      <c r="Q498" s="158"/>
      <c r="BV498" s="30"/>
      <c r="CH498" s="139" t="str">
        <f t="shared" si="120"/>
        <v>L8.50</v>
      </c>
      <c r="CI498" s="275" t="s">
        <v>2497</v>
      </c>
      <c r="CO498" t="s">
        <v>1253</v>
      </c>
      <c r="CP498" s="133">
        <v>1</v>
      </c>
    </row>
    <row r="499" spans="4:94" x14ac:dyDescent="0.3">
      <c r="E499" s="158"/>
      <c r="O499" s="158"/>
      <c r="P499" s="158"/>
      <c r="Q499" s="158"/>
      <c r="BV499" s="30"/>
      <c r="CH499" s="139" t="str">
        <f t="shared" si="120"/>
        <v>L8.Z6</v>
      </c>
      <c r="CI499" s="275" t="s">
        <v>2498</v>
      </c>
      <c r="CO499" t="s">
        <v>1254</v>
      </c>
      <c r="CP499" s="133">
        <v>1</v>
      </c>
    </row>
    <row r="500" spans="4:94" x14ac:dyDescent="0.3">
      <c r="E500" s="158"/>
      <c r="O500" s="158"/>
      <c r="P500" s="158"/>
      <c r="Q500" s="158"/>
      <c r="BV500" s="30"/>
      <c r="CH500" s="139" t="str">
        <f t="shared" si="120"/>
        <v>L8.0G</v>
      </c>
      <c r="CI500" s="275" t="s">
        <v>2499</v>
      </c>
      <c r="CO500" t="s">
        <v>1255</v>
      </c>
      <c r="CP500" s="133">
        <v>1</v>
      </c>
    </row>
    <row r="501" spans="4:94" x14ac:dyDescent="0.3">
      <c r="D501" s="158"/>
      <c r="E501" s="158"/>
      <c r="O501" s="158"/>
      <c r="P501" s="158"/>
      <c r="Q501" s="158"/>
      <c r="BV501" s="30"/>
      <c r="CH501" s="139" t="str">
        <f t="shared" si="120"/>
        <v>L8.BG</v>
      </c>
      <c r="CI501" s="275" t="s">
        <v>2500</v>
      </c>
      <c r="CO501" t="s">
        <v>1256</v>
      </c>
      <c r="CP501" s="133">
        <v>1</v>
      </c>
    </row>
    <row r="502" spans="4:94" x14ac:dyDescent="0.3">
      <c r="D502" s="158"/>
      <c r="E502" s="158"/>
      <c r="O502" s="158"/>
      <c r="P502" s="158"/>
      <c r="Q502" s="158"/>
      <c r="BV502" s="30"/>
      <c r="CH502" s="139" t="str">
        <f t="shared" si="120"/>
        <v>L8.0R</v>
      </c>
      <c r="CI502" s="275" t="s">
        <v>2501</v>
      </c>
      <c r="CO502" t="s">
        <v>1257</v>
      </c>
      <c r="CP502" s="133">
        <v>1</v>
      </c>
    </row>
    <row r="503" spans="4:94" x14ac:dyDescent="0.3">
      <c r="D503" s="158"/>
      <c r="E503" s="158"/>
      <c r="O503" s="158"/>
      <c r="P503" s="158"/>
      <c r="Q503" s="158"/>
      <c r="BV503" s="30"/>
      <c r="CH503" s="139" t="str">
        <f t="shared" si="120"/>
        <v>L8.89</v>
      </c>
      <c r="CI503" s="275" t="s">
        <v>2502</v>
      </c>
      <c r="CO503" t="s">
        <v>1258</v>
      </c>
      <c r="CP503" s="133">
        <v>1</v>
      </c>
    </row>
    <row r="504" spans="4:94" x14ac:dyDescent="0.3">
      <c r="D504" s="158"/>
      <c r="E504" s="158"/>
      <c r="O504" s="158"/>
      <c r="P504" s="158"/>
      <c r="Q504" s="158"/>
      <c r="BV504" s="30"/>
      <c r="CH504" s="139" t="str">
        <f t="shared" si="120"/>
        <v>L8.2P</v>
      </c>
      <c r="CI504" s="275" t="s">
        <v>14953</v>
      </c>
      <c r="CO504" t="s">
        <v>1259</v>
      </c>
      <c r="CP504" s="133">
        <v>1</v>
      </c>
    </row>
    <row r="505" spans="4:94" x14ac:dyDescent="0.3">
      <c r="D505" s="158"/>
      <c r="E505" s="158"/>
      <c r="O505" s="158"/>
      <c r="P505" s="158"/>
      <c r="Q505" s="158"/>
      <c r="BV505" s="30"/>
      <c r="CH505" s="139" t="str">
        <f t="shared" si="120"/>
        <v>L8.32</v>
      </c>
      <c r="CI505" s="275" t="s">
        <v>2503</v>
      </c>
      <c r="CO505" t="s">
        <v>1260</v>
      </c>
      <c r="CP505" s="133">
        <v>1</v>
      </c>
    </row>
    <row r="506" spans="4:94" x14ac:dyDescent="0.3">
      <c r="D506" s="158"/>
      <c r="E506" s="158"/>
      <c r="O506" s="158"/>
      <c r="P506" s="158"/>
      <c r="Q506" s="158"/>
      <c r="BV506" s="30"/>
      <c r="CH506" s="139" t="str">
        <f t="shared" si="120"/>
        <v>L8.80</v>
      </c>
      <c r="CI506" s="275" t="s">
        <v>2504</v>
      </c>
      <c r="CO506" t="s">
        <v>1261</v>
      </c>
      <c r="CP506" s="133">
        <v>1</v>
      </c>
    </row>
    <row r="507" spans="4:94" x14ac:dyDescent="0.3">
      <c r="D507" s="158"/>
      <c r="E507" s="158"/>
      <c r="O507" s="158"/>
      <c r="P507" s="158"/>
      <c r="Q507" s="158"/>
      <c r="BV507" s="30"/>
      <c r="CH507" s="139" t="str">
        <f t="shared" si="120"/>
        <v>L8.46</v>
      </c>
      <c r="CI507" s="275" t="s">
        <v>2505</v>
      </c>
      <c r="CO507" t="s">
        <v>1262</v>
      </c>
      <c r="CP507" s="133">
        <v>1</v>
      </c>
    </row>
    <row r="508" spans="4:94" x14ac:dyDescent="0.3">
      <c r="D508" s="158"/>
      <c r="E508" s="158"/>
      <c r="O508" s="158"/>
      <c r="P508" s="158"/>
      <c r="Q508" s="158"/>
      <c r="BV508" s="30"/>
      <c r="CH508" s="139" t="str">
        <f t="shared" si="120"/>
        <v>L8.45</v>
      </c>
      <c r="CI508" s="275" t="s">
        <v>2506</v>
      </c>
      <c r="CO508" t="s">
        <v>1263</v>
      </c>
      <c r="CP508" s="133">
        <v>1</v>
      </c>
    </row>
    <row r="509" spans="4:94" x14ac:dyDescent="0.3">
      <c r="D509" s="158"/>
      <c r="E509" s="158"/>
      <c r="O509" s="158"/>
      <c r="P509" s="158"/>
      <c r="Q509" s="158"/>
      <c r="BV509" s="30"/>
      <c r="CH509" s="139" t="str">
        <f t="shared" si="120"/>
        <v>L8.B1</v>
      </c>
      <c r="CI509" s="275" t="s">
        <v>2507</v>
      </c>
      <c r="CO509" t="s">
        <v>1264</v>
      </c>
      <c r="CP509" s="133">
        <v>1</v>
      </c>
    </row>
    <row r="510" spans="4:94" x14ac:dyDescent="0.3">
      <c r="D510" s="158"/>
      <c r="E510" s="158"/>
      <c r="O510" s="158"/>
      <c r="P510" s="158"/>
      <c r="Q510" s="158"/>
      <c r="BV510" s="30"/>
      <c r="CH510" s="139" t="str">
        <f t="shared" si="120"/>
        <v>L8.Z4</v>
      </c>
      <c r="CI510" s="275" t="s">
        <v>2508</v>
      </c>
      <c r="CO510" t="s">
        <v>1265</v>
      </c>
      <c r="CP510" s="133">
        <v>1</v>
      </c>
    </row>
    <row r="511" spans="4:94" x14ac:dyDescent="0.3">
      <c r="D511" s="158"/>
      <c r="E511" s="158"/>
      <c r="O511" s="158"/>
      <c r="P511" s="158"/>
      <c r="Q511" s="158"/>
      <c r="BV511" s="30"/>
      <c r="CH511" s="139" t="str">
        <f t="shared" si="120"/>
        <v>L8.BN</v>
      </c>
      <c r="CI511" s="275" t="s">
        <v>2509</v>
      </c>
      <c r="CO511" t="s">
        <v>1266</v>
      </c>
      <c r="CP511" s="133">
        <v>1</v>
      </c>
    </row>
    <row r="512" spans="4:94" x14ac:dyDescent="0.3">
      <c r="D512" s="158"/>
      <c r="E512" s="158"/>
      <c r="O512" s="158"/>
      <c r="P512" s="158"/>
      <c r="Q512" s="158"/>
      <c r="BV512" s="30"/>
      <c r="CH512" s="139" t="str">
        <f t="shared" si="120"/>
        <v>L8.0C</v>
      </c>
      <c r="CI512" s="275" t="s">
        <v>2510</v>
      </c>
      <c r="CO512" t="s">
        <v>1267</v>
      </c>
      <c r="CP512" s="133">
        <v>1</v>
      </c>
    </row>
    <row r="513" spans="4:94" x14ac:dyDescent="0.3">
      <c r="D513" s="158"/>
      <c r="E513" s="158"/>
      <c r="O513" s="158"/>
      <c r="P513" s="158"/>
      <c r="Q513" s="158"/>
      <c r="BV513" s="30"/>
      <c r="CH513" s="139" t="str">
        <f t="shared" si="120"/>
        <v>L8.0Y</v>
      </c>
      <c r="CI513" s="275" t="s">
        <v>2511</v>
      </c>
      <c r="CO513" t="s">
        <v>1268</v>
      </c>
      <c r="CP513" s="133">
        <v>1</v>
      </c>
    </row>
    <row r="514" spans="4:94" x14ac:dyDescent="0.3">
      <c r="D514" s="158"/>
      <c r="E514" s="158"/>
      <c r="O514" s="158"/>
      <c r="P514" s="158"/>
      <c r="Q514" s="158"/>
      <c r="BV514" s="30"/>
      <c r="CH514" s="139" t="str">
        <f t="shared" si="120"/>
        <v>L8.0L</v>
      </c>
      <c r="CI514" s="275" t="s">
        <v>2512</v>
      </c>
      <c r="CO514" t="s">
        <v>1269</v>
      </c>
      <c r="CP514" s="133">
        <v>1</v>
      </c>
    </row>
    <row r="515" spans="4:94" x14ac:dyDescent="0.3">
      <c r="D515" s="158"/>
      <c r="E515" s="158"/>
      <c r="O515" s="158"/>
      <c r="P515" s="158"/>
      <c r="Q515" s="158"/>
      <c r="BV515" s="30"/>
      <c r="CH515" s="139" t="str">
        <f t="shared" si="120"/>
        <v>L8.87</v>
      </c>
      <c r="CI515" s="275" t="s">
        <v>2513</v>
      </c>
      <c r="CO515" t="s">
        <v>1270</v>
      </c>
      <c r="CP515" s="133">
        <v>1</v>
      </c>
    </row>
    <row r="516" spans="4:94" x14ac:dyDescent="0.3">
      <c r="D516" s="158"/>
      <c r="E516" s="158"/>
      <c r="O516" s="158"/>
      <c r="P516" s="158"/>
      <c r="Q516" s="158"/>
      <c r="BV516" s="30"/>
      <c r="CH516" s="139" t="str">
        <f t="shared" si="120"/>
        <v>L8.CP</v>
      </c>
      <c r="CI516" s="275" t="s">
        <v>2514</v>
      </c>
      <c r="CO516" t="s">
        <v>1271</v>
      </c>
      <c r="CP516" s="133">
        <v>1</v>
      </c>
    </row>
    <row r="517" spans="4:94" x14ac:dyDescent="0.3">
      <c r="D517" s="158"/>
      <c r="E517" s="158"/>
      <c r="O517" s="158"/>
      <c r="P517" s="158"/>
      <c r="Q517" s="158"/>
      <c r="BV517" s="30"/>
      <c r="CH517" s="139" t="str">
        <f t="shared" si="120"/>
        <v>L8.35</v>
      </c>
      <c r="CI517" s="275" t="s">
        <v>2515</v>
      </c>
      <c r="CO517" t="s">
        <v>1272</v>
      </c>
      <c r="CP517" s="133">
        <v>1</v>
      </c>
    </row>
    <row r="518" spans="4:94" x14ac:dyDescent="0.3">
      <c r="D518" s="158"/>
      <c r="E518" s="158"/>
      <c r="O518" s="158"/>
      <c r="P518" s="158"/>
      <c r="Q518" s="158"/>
      <c r="BV518" s="30"/>
      <c r="CH518" s="139" t="str">
        <f t="shared" si="120"/>
        <v>L8.LK</v>
      </c>
      <c r="CI518" s="275" t="s">
        <v>2516</v>
      </c>
      <c r="CO518" t="s">
        <v>1273</v>
      </c>
      <c r="CP518" s="133">
        <v>1</v>
      </c>
    </row>
    <row r="519" spans="4:94" x14ac:dyDescent="0.3">
      <c r="D519" s="158"/>
      <c r="E519" s="158"/>
      <c r="O519" s="158"/>
      <c r="P519" s="158"/>
      <c r="Q519" s="158"/>
      <c r="BV519" s="30"/>
      <c r="CH519" s="139" t="str">
        <f t="shared" si="120"/>
        <v>L8.LB</v>
      </c>
      <c r="CI519" s="275" t="s">
        <v>2517</v>
      </c>
      <c r="CO519" t="s">
        <v>1274</v>
      </c>
      <c r="CP519" s="133">
        <v>1</v>
      </c>
    </row>
    <row r="520" spans="4:94" x14ac:dyDescent="0.3">
      <c r="D520" s="158"/>
      <c r="BV520" s="30"/>
      <c r="CH520" s="139" t="str">
        <f t="shared" si="120"/>
        <v>L8.LG</v>
      </c>
      <c r="CI520" s="275" t="s">
        <v>2518</v>
      </c>
      <c r="CO520" t="s">
        <v>1275</v>
      </c>
      <c r="CP520" s="133">
        <v>1</v>
      </c>
    </row>
    <row r="521" spans="4:94" x14ac:dyDescent="0.3">
      <c r="D521" s="158"/>
      <c r="BV521" s="30"/>
      <c r="CH521" s="139" t="str">
        <f t="shared" si="120"/>
        <v>L8.LO</v>
      </c>
      <c r="CI521" s="275" t="s">
        <v>2519</v>
      </c>
      <c r="CO521" t="s">
        <v>1276</v>
      </c>
      <c r="CP521" s="133">
        <v>1</v>
      </c>
    </row>
    <row r="522" spans="4:94" x14ac:dyDescent="0.3">
      <c r="D522" s="158"/>
      <c r="BV522" s="30"/>
      <c r="CH522" s="139" t="str">
        <f t="shared" si="120"/>
        <v>L8.LC</v>
      </c>
      <c r="CI522" s="275" t="s">
        <v>2520</v>
      </c>
      <c r="CO522" t="s">
        <v>1277</v>
      </c>
      <c r="CP522" s="133">
        <v>1</v>
      </c>
    </row>
    <row r="523" spans="4:94" x14ac:dyDescent="0.3">
      <c r="D523" s="158"/>
      <c r="BV523" s="30"/>
      <c r="CH523" s="139" t="str">
        <f t="shared" si="120"/>
        <v>L8.LY</v>
      </c>
      <c r="CI523" s="275" t="s">
        <v>2521</v>
      </c>
      <c r="CO523" t="s">
        <v>1278</v>
      </c>
      <c r="CP523" s="133">
        <v>1</v>
      </c>
    </row>
    <row r="524" spans="4:94" x14ac:dyDescent="0.3">
      <c r="BV524" s="30"/>
      <c r="CH524" s="139" t="str">
        <f t="shared" si="120"/>
        <v>L8.FE</v>
      </c>
      <c r="CI524" s="275" t="s">
        <v>2522</v>
      </c>
      <c r="CO524" t="s">
        <v>1279</v>
      </c>
      <c r="CP524" s="133">
        <v>1</v>
      </c>
    </row>
    <row r="525" spans="4:94" x14ac:dyDescent="0.3">
      <c r="BV525" s="30"/>
      <c r="CH525" s="139" t="str">
        <f t="shared" si="120"/>
        <v>L8.Z5</v>
      </c>
      <c r="CI525" s="275" t="s">
        <v>2523</v>
      </c>
      <c r="CO525" t="s">
        <v>1280</v>
      </c>
      <c r="CP525" s="133">
        <v>1</v>
      </c>
    </row>
    <row r="526" spans="4:94" x14ac:dyDescent="0.3">
      <c r="BV526" s="30"/>
      <c r="CH526" s="139" t="str">
        <f t="shared" si="120"/>
        <v>L8.33</v>
      </c>
      <c r="CI526" s="275" t="s">
        <v>2524</v>
      </c>
      <c r="CO526" t="s">
        <v>1281</v>
      </c>
      <c r="CP526" s="133">
        <v>1</v>
      </c>
    </row>
    <row r="527" spans="4:94" x14ac:dyDescent="0.3">
      <c r="BV527" s="30"/>
      <c r="CH527" s="139" t="str">
        <f t="shared" si="120"/>
        <v>L8.RN</v>
      </c>
      <c r="CI527" s="275" t="s">
        <v>2525</v>
      </c>
      <c r="CO527" t="s">
        <v>1282</v>
      </c>
      <c r="CP527" s="133">
        <v>1</v>
      </c>
    </row>
    <row r="528" spans="4:94" x14ac:dyDescent="0.3">
      <c r="BV528" s="30"/>
      <c r="CH528" s="139" t="str">
        <f t="shared" si="120"/>
        <v>L8.54</v>
      </c>
      <c r="CI528" s="275" t="s">
        <v>2526</v>
      </c>
      <c r="CO528" t="s">
        <v>1283</v>
      </c>
      <c r="CP528" s="133">
        <v>1</v>
      </c>
    </row>
    <row r="529" spans="74:94" x14ac:dyDescent="0.3">
      <c r="BV529" s="30"/>
      <c r="CH529" s="139" t="str">
        <f t="shared" si="120"/>
        <v>L8.HB</v>
      </c>
      <c r="CI529" s="275" t="s">
        <v>14954</v>
      </c>
      <c r="CO529" t="s">
        <v>1284</v>
      </c>
      <c r="CP529" s="133">
        <v>1</v>
      </c>
    </row>
    <row r="530" spans="74:94" x14ac:dyDescent="0.3">
      <c r="BV530" s="30"/>
      <c r="CH530" s="139" t="str">
        <f t="shared" si="120"/>
        <v>L8.HG</v>
      </c>
      <c r="CI530" s="275" t="s">
        <v>14955</v>
      </c>
      <c r="CO530" t="s">
        <v>1285</v>
      </c>
      <c r="CP530" s="133">
        <v>1</v>
      </c>
    </row>
    <row r="531" spans="74:94" x14ac:dyDescent="0.3">
      <c r="BV531" s="30"/>
      <c r="CH531" s="139" t="str">
        <f t="shared" si="120"/>
        <v>L8.JB</v>
      </c>
      <c r="CI531" s="275" t="s">
        <v>2527</v>
      </c>
      <c r="CO531" t="s">
        <v>1286</v>
      </c>
      <c r="CP531" s="133">
        <v>1</v>
      </c>
    </row>
    <row r="532" spans="74:94" x14ac:dyDescent="0.3">
      <c r="BV532" s="30"/>
      <c r="CH532" s="139" t="str">
        <f t="shared" si="120"/>
        <v>L8.JW</v>
      </c>
      <c r="CI532" s="275" t="s">
        <v>14956</v>
      </c>
      <c r="CO532" t="s">
        <v>1287</v>
      </c>
      <c r="CP532" s="133">
        <v>1</v>
      </c>
    </row>
    <row r="533" spans="74:94" x14ac:dyDescent="0.3">
      <c r="BV533" s="30"/>
      <c r="CH533" s="139" t="str">
        <f t="shared" si="120"/>
        <v>L8.S2</v>
      </c>
      <c r="CI533" s="275" t="s">
        <v>2528</v>
      </c>
      <c r="CO533" t="s">
        <v>1288</v>
      </c>
      <c r="CP533" s="133">
        <v>1</v>
      </c>
    </row>
    <row r="534" spans="74:94" x14ac:dyDescent="0.3">
      <c r="BV534" s="30"/>
      <c r="CH534" s="139" t="str">
        <f t="shared" si="120"/>
        <v>L8.S1</v>
      </c>
      <c r="CI534" s="275" t="s">
        <v>2529</v>
      </c>
      <c r="CO534" t="s">
        <v>1289</v>
      </c>
      <c r="CP534" s="133">
        <v>1</v>
      </c>
    </row>
    <row r="535" spans="74:94" x14ac:dyDescent="0.3">
      <c r="BV535" s="30"/>
      <c r="CH535" s="139" t="str">
        <f t="shared" si="120"/>
        <v>L8.L2</v>
      </c>
      <c r="CI535" s="275" t="s">
        <v>2530</v>
      </c>
      <c r="CO535" t="s">
        <v>1290</v>
      </c>
      <c r="CP535" s="133">
        <v>1</v>
      </c>
    </row>
    <row r="536" spans="74:94" x14ac:dyDescent="0.3">
      <c r="BV536" s="30"/>
      <c r="CH536" s="139" t="str">
        <f t="shared" si="120"/>
        <v>L8.L1</v>
      </c>
      <c r="CI536" s="275" t="s">
        <v>2531</v>
      </c>
      <c r="CO536" t="s">
        <v>1291</v>
      </c>
      <c r="CP536" s="133">
        <v>1</v>
      </c>
    </row>
    <row r="537" spans="74:94" x14ac:dyDescent="0.3">
      <c r="BV537" s="30"/>
      <c r="CH537" s="139" t="str">
        <f t="shared" si="120"/>
        <v>L8.Z1</v>
      </c>
      <c r="CI537" s="275" t="s">
        <v>2532</v>
      </c>
      <c r="CO537" t="s">
        <v>1292</v>
      </c>
      <c r="CP537" s="133">
        <v>1</v>
      </c>
    </row>
    <row r="538" spans="74:94" x14ac:dyDescent="0.3">
      <c r="BV538" s="30"/>
      <c r="CH538" s="139" t="str">
        <f t="shared" si="120"/>
        <v>L8.0M</v>
      </c>
      <c r="CI538" s="275" t="s">
        <v>2533</v>
      </c>
      <c r="CO538" t="s">
        <v>1293</v>
      </c>
      <c r="CP538" s="133">
        <v>1</v>
      </c>
    </row>
    <row r="539" spans="74:94" x14ac:dyDescent="0.3">
      <c r="BV539" s="30"/>
      <c r="CH539" s="139" t="str">
        <f t="shared" si="120"/>
        <v>L8.Z2</v>
      </c>
      <c r="CI539" s="275" t="s">
        <v>2534</v>
      </c>
      <c r="CO539" t="s">
        <v>1294</v>
      </c>
      <c r="CP539" s="133">
        <v>1</v>
      </c>
    </row>
    <row r="540" spans="74:94" x14ac:dyDescent="0.3">
      <c r="BV540" s="30"/>
      <c r="CH540" s="139" t="str">
        <f t="shared" si="120"/>
        <v>L8.51</v>
      </c>
      <c r="CI540" s="275" t="s">
        <v>2535</v>
      </c>
      <c r="CO540" t="s">
        <v>1295</v>
      </c>
      <c r="CP540" s="133">
        <v>1</v>
      </c>
    </row>
    <row r="541" spans="74:94" x14ac:dyDescent="0.3">
      <c r="BV541" s="30"/>
      <c r="CH541" s="139" t="str">
        <f t="shared" si="120"/>
        <v>L8.0N</v>
      </c>
      <c r="CI541" s="275" t="s">
        <v>2536</v>
      </c>
      <c r="CO541" t="s">
        <v>1296</v>
      </c>
      <c r="CP541" s="133">
        <v>1</v>
      </c>
    </row>
    <row r="542" spans="74:94" x14ac:dyDescent="0.3">
      <c r="BV542" s="30"/>
      <c r="CH542" s="139" t="str">
        <f t="shared" si="120"/>
        <v>L8.NS</v>
      </c>
      <c r="CI542" s="275" t="s">
        <v>2537</v>
      </c>
      <c r="CO542" t="s">
        <v>1297</v>
      </c>
      <c r="CP542" s="133">
        <v>1</v>
      </c>
    </row>
    <row r="543" spans="74:94" x14ac:dyDescent="0.3">
      <c r="BV543" s="30"/>
      <c r="CH543" s="139" t="str">
        <f t="shared" si="120"/>
        <v>L8.86</v>
      </c>
      <c r="CI543" s="275" t="s">
        <v>2538</v>
      </c>
      <c r="CO543" t="s">
        <v>1298</v>
      </c>
      <c r="CP543" s="133">
        <v>1</v>
      </c>
    </row>
    <row r="544" spans="74:94" x14ac:dyDescent="0.3">
      <c r="BV544" s="30"/>
      <c r="CH544" s="139" t="str">
        <f t="shared" ref="CH544:CH607" si="121">CONCATENATE(LEFT(CI544,2),".",RIGHT(CI544,2))</f>
        <v>L8.36</v>
      </c>
      <c r="CI544" s="275" t="s">
        <v>2539</v>
      </c>
      <c r="CO544" t="s">
        <v>1299</v>
      </c>
      <c r="CP544" s="133">
        <v>1</v>
      </c>
    </row>
    <row r="545" spans="74:94" x14ac:dyDescent="0.3">
      <c r="BV545" s="30"/>
      <c r="CH545" s="139" t="str">
        <f t="shared" si="121"/>
        <v>L8.2F</v>
      </c>
      <c r="CI545" s="275" t="s">
        <v>2540</v>
      </c>
      <c r="CO545" t="s">
        <v>1300</v>
      </c>
      <c r="CP545" s="133">
        <v>1</v>
      </c>
    </row>
    <row r="546" spans="74:94" x14ac:dyDescent="0.3">
      <c r="BV546" s="30"/>
      <c r="CH546" s="139" t="str">
        <f t="shared" si="121"/>
        <v>L8.90</v>
      </c>
      <c r="CI546" s="275" t="s">
        <v>2541</v>
      </c>
      <c r="CO546" t="s">
        <v>1301</v>
      </c>
      <c r="CP546" s="133">
        <v>1</v>
      </c>
    </row>
    <row r="547" spans="74:94" x14ac:dyDescent="0.3">
      <c r="BV547" s="30"/>
      <c r="CH547" s="139" t="str">
        <f t="shared" si="121"/>
        <v>L8.68</v>
      </c>
      <c r="CI547" s="275" t="s">
        <v>2542</v>
      </c>
      <c r="CO547" t="s">
        <v>1302</v>
      </c>
      <c r="CP547" s="133">
        <v>1</v>
      </c>
    </row>
    <row r="548" spans="74:94" x14ac:dyDescent="0.3">
      <c r="BV548" s="30"/>
      <c r="CH548" s="139" t="str">
        <f t="shared" si="121"/>
        <v>L8.27</v>
      </c>
      <c r="CI548" s="275" t="s">
        <v>2543</v>
      </c>
      <c r="CO548" t="s">
        <v>1303</v>
      </c>
      <c r="CP548" s="133">
        <v>1</v>
      </c>
    </row>
    <row r="549" spans="74:94" x14ac:dyDescent="0.3">
      <c r="BV549" s="30"/>
      <c r="CH549" s="139" t="str">
        <f t="shared" si="121"/>
        <v>L8.61</v>
      </c>
      <c r="CI549" s="275" t="s">
        <v>2544</v>
      </c>
      <c r="CO549" t="s">
        <v>1304</v>
      </c>
      <c r="CP549" s="133">
        <v>1</v>
      </c>
    </row>
    <row r="550" spans="74:94" x14ac:dyDescent="0.3">
      <c r="BV550" s="30"/>
      <c r="CH550" s="139" t="str">
        <f t="shared" si="121"/>
        <v>L8.81</v>
      </c>
      <c r="CI550" s="275" t="s">
        <v>2545</v>
      </c>
      <c r="CO550" t="s">
        <v>1305</v>
      </c>
      <c r="CP550" s="133">
        <v>1</v>
      </c>
    </row>
    <row r="551" spans="74:94" x14ac:dyDescent="0.3">
      <c r="BV551" s="30"/>
      <c r="CH551" s="139" t="str">
        <f t="shared" si="121"/>
        <v>L8.0T</v>
      </c>
      <c r="CI551" s="275" t="s">
        <v>2546</v>
      </c>
      <c r="CO551" t="s">
        <v>1306</v>
      </c>
      <c r="CP551" s="133">
        <v>1</v>
      </c>
    </row>
    <row r="552" spans="74:94" x14ac:dyDescent="0.3">
      <c r="BV552" s="30"/>
      <c r="CH552" s="139" t="str">
        <f t="shared" si="121"/>
        <v>L8.SO</v>
      </c>
      <c r="CI552" s="275" t="s">
        <v>2547</v>
      </c>
      <c r="CO552" t="s">
        <v>1307</v>
      </c>
      <c r="CP552" s="133">
        <v>1</v>
      </c>
    </row>
    <row r="553" spans="74:94" x14ac:dyDescent="0.3">
      <c r="BV553" s="30"/>
      <c r="CH553" s="139" t="str">
        <f t="shared" si="121"/>
        <v>L8.SY</v>
      </c>
      <c r="CI553" s="275" t="s">
        <v>2548</v>
      </c>
      <c r="CO553" t="s">
        <v>1308</v>
      </c>
      <c r="CP553" s="133">
        <v>1</v>
      </c>
    </row>
    <row r="554" spans="74:94" x14ac:dyDescent="0.3">
      <c r="BV554" s="30"/>
      <c r="CH554" s="139" t="str">
        <f t="shared" si="121"/>
        <v>L8.SL</v>
      </c>
      <c r="CI554" s="275" t="s">
        <v>2549</v>
      </c>
      <c r="CO554" t="s">
        <v>1309</v>
      </c>
      <c r="CP554" s="133">
        <v>1</v>
      </c>
    </row>
    <row r="555" spans="74:94" x14ac:dyDescent="0.3">
      <c r="BV555" s="30"/>
      <c r="CH555" s="139" t="str">
        <f t="shared" si="121"/>
        <v>L8.SM</v>
      </c>
      <c r="CI555" s="275" t="s">
        <v>2550</v>
      </c>
      <c r="CO555" t="s">
        <v>1310</v>
      </c>
      <c r="CP555" s="133">
        <v>1</v>
      </c>
    </row>
    <row r="556" spans="74:94" x14ac:dyDescent="0.3">
      <c r="BV556" s="30"/>
      <c r="CH556" s="139" t="str">
        <f t="shared" si="121"/>
        <v>L8.SN</v>
      </c>
      <c r="CI556" s="275" t="s">
        <v>2551</v>
      </c>
      <c r="CO556" t="s">
        <v>1311</v>
      </c>
      <c r="CP556" s="133">
        <v>1</v>
      </c>
    </row>
    <row r="557" spans="74:94" x14ac:dyDescent="0.3">
      <c r="BV557" s="30"/>
      <c r="CH557" s="139" t="str">
        <f t="shared" si="121"/>
        <v>L8.SP</v>
      </c>
      <c r="CI557" s="275" t="s">
        <v>2552</v>
      </c>
      <c r="CO557" t="s">
        <v>1312</v>
      </c>
      <c r="CP557" s="133">
        <v>1</v>
      </c>
    </row>
    <row r="558" spans="74:94" x14ac:dyDescent="0.3">
      <c r="BV558" s="30"/>
      <c r="CH558" s="139" t="str">
        <f t="shared" si="121"/>
        <v>L8.1V</v>
      </c>
      <c r="CI558" s="275" t="s">
        <v>2553</v>
      </c>
      <c r="CO558" t="s">
        <v>1313</v>
      </c>
      <c r="CP558" s="133">
        <v>1</v>
      </c>
    </row>
    <row r="559" spans="74:94" x14ac:dyDescent="0.3">
      <c r="BV559" s="30"/>
      <c r="CH559" s="139" t="str">
        <f t="shared" si="121"/>
        <v>L8.T5</v>
      </c>
      <c r="CI559" s="275" t="s">
        <v>2554</v>
      </c>
      <c r="CO559" t="s">
        <v>1314</v>
      </c>
      <c r="CP559" s="133">
        <v>1</v>
      </c>
    </row>
    <row r="560" spans="74:94" x14ac:dyDescent="0.3">
      <c r="BV560" s="30"/>
      <c r="CH560" s="139" t="str">
        <f t="shared" si="121"/>
        <v>L8.0S</v>
      </c>
      <c r="CI560" s="275" t="s">
        <v>2555</v>
      </c>
      <c r="CO560" t="s">
        <v>1315</v>
      </c>
      <c r="CP560" s="133">
        <v>1</v>
      </c>
    </row>
    <row r="561" spans="74:94" x14ac:dyDescent="0.3">
      <c r="BV561" s="30"/>
      <c r="CH561" s="139" t="str">
        <f t="shared" si="121"/>
        <v>L8.52</v>
      </c>
      <c r="CI561" s="275" t="s">
        <v>2556</v>
      </c>
      <c r="CO561" t="s">
        <v>1316</v>
      </c>
      <c r="CP561" s="133">
        <v>1</v>
      </c>
    </row>
    <row r="562" spans="74:94" x14ac:dyDescent="0.3">
      <c r="BV562" s="30"/>
      <c r="CH562" s="139" t="str">
        <f t="shared" si="121"/>
        <v>L8.77</v>
      </c>
      <c r="CI562" s="275" t="s">
        <v>2557</v>
      </c>
      <c r="CO562" t="s">
        <v>1317</v>
      </c>
      <c r="CP562" s="133">
        <v>1</v>
      </c>
    </row>
    <row r="563" spans="74:94" x14ac:dyDescent="0.3">
      <c r="BV563" s="30"/>
      <c r="CH563" s="139" t="str">
        <f t="shared" si="121"/>
        <v>L8.Z3</v>
      </c>
      <c r="CI563" s="275" t="s">
        <v>2558</v>
      </c>
      <c r="CO563" t="s">
        <v>1318</v>
      </c>
      <c r="CP563" s="133">
        <v>1</v>
      </c>
    </row>
    <row r="564" spans="74:94" x14ac:dyDescent="0.3">
      <c r="BV564" s="30"/>
      <c r="CH564" s="139" t="str">
        <f t="shared" si="121"/>
        <v>L8.37</v>
      </c>
      <c r="CI564" s="275" t="s">
        <v>2559</v>
      </c>
      <c r="CO564" t="s">
        <v>1319</v>
      </c>
      <c r="CP564" s="133">
        <v>1</v>
      </c>
    </row>
    <row r="565" spans="74:94" x14ac:dyDescent="0.3">
      <c r="BV565" s="30"/>
      <c r="CH565" s="139" t="str">
        <f t="shared" si="121"/>
        <v>L8.2A</v>
      </c>
      <c r="CI565" s="275" t="s">
        <v>2560</v>
      </c>
      <c r="CO565" t="s">
        <v>1320</v>
      </c>
      <c r="CP565" s="133">
        <v>1</v>
      </c>
    </row>
    <row r="566" spans="74:94" x14ac:dyDescent="0.3">
      <c r="BV566" s="30"/>
      <c r="CH566" s="139" t="str">
        <f t="shared" si="121"/>
        <v>L8.T8</v>
      </c>
      <c r="CI566" s="275" t="s">
        <v>2561</v>
      </c>
      <c r="CO566" t="s">
        <v>1321</v>
      </c>
      <c r="CP566" s="133">
        <v>1</v>
      </c>
    </row>
    <row r="567" spans="74:94" x14ac:dyDescent="0.3">
      <c r="BV567" s="30"/>
      <c r="CH567" s="139" t="str">
        <f t="shared" si="121"/>
        <v>L8.1Q</v>
      </c>
      <c r="CI567" s="275" t="s">
        <v>2562</v>
      </c>
      <c r="CO567" t="s">
        <v>1322</v>
      </c>
      <c r="CP567" s="133">
        <v>1</v>
      </c>
    </row>
    <row r="568" spans="74:94" x14ac:dyDescent="0.3">
      <c r="BV568" s="30"/>
      <c r="CH568" s="139" t="str">
        <f t="shared" si="121"/>
        <v>L8.2Q</v>
      </c>
      <c r="CI568" s="275" t="s">
        <v>2563</v>
      </c>
      <c r="CO568" t="s">
        <v>1323</v>
      </c>
      <c r="CP568" s="133">
        <v>1</v>
      </c>
    </row>
    <row r="569" spans="74:94" x14ac:dyDescent="0.3">
      <c r="BV569" s="30"/>
      <c r="CH569" s="139" t="str">
        <f t="shared" si="121"/>
        <v>L8.NM</v>
      </c>
      <c r="CI569" s="275" t="s">
        <v>2564</v>
      </c>
      <c r="CO569" t="s">
        <v>1324</v>
      </c>
      <c r="CP569" s="133">
        <v>1</v>
      </c>
    </row>
    <row r="570" spans="74:94" x14ac:dyDescent="0.3">
      <c r="BV570" s="30"/>
      <c r="CH570" s="139" t="str">
        <f t="shared" si="121"/>
        <v>L8.0F</v>
      </c>
      <c r="CI570" s="275" t="s">
        <v>2565</v>
      </c>
      <c r="CO570" t="s">
        <v>1325</v>
      </c>
      <c r="CP570" s="133">
        <v>1</v>
      </c>
    </row>
    <row r="571" spans="74:94" x14ac:dyDescent="0.3">
      <c r="BV571" s="30"/>
      <c r="CH571" s="139" t="str">
        <f t="shared" si="121"/>
        <v>L8.MC</v>
      </c>
      <c r="CI571" s="275" t="s">
        <v>2566</v>
      </c>
      <c r="CO571" t="s">
        <v>1326</v>
      </c>
      <c r="CP571" s="133">
        <v>1</v>
      </c>
    </row>
    <row r="572" spans="74:94" x14ac:dyDescent="0.3">
      <c r="BV572" s="30"/>
      <c r="CH572" s="139" t="str">
        <f t="shared" si="121"/>
        <v>L8.0P</v>
      </c>
      <c r="CI572" s="275" t="s">
        <v>2567</v>
      </c>
      <c r="CO572" t="s">
        <v>1327</v>
      </c>
      <c r="CP572" s="133">
        <v>1</v>
      </c>
    </row>
    <row r="573" spans="74:94" x14ac:dyDescent="0.3">
      <c r="BV573" s="30"/>
      <c r="CH573" s="139" t="str">
        <f t="shared" si="121"/>
        <v>L8.T9</v>
      </c>
      <c r="CI573" s="275" t="s">
        <v>2568</v>
      </c>
      <c r="CO573" t="s">
        <v>1328</v>
      </c>
      <c r="CP573" s="133">
        <v>1</v>
      </c>
    </row>
    <row r="574" spans="74:94" x14ac:dyDescent="0.3">
      <c r="BV574" s="30"/>
      <c r="CH574" s="139" t="str">
        <f t="shared" si="121"/>
        <v>L8.ZZ</v>
      </c>
      <c r="CI574" s="275" t="s">
        <v>2569</v>
      </c>
      <c r="CO574" t="s">
        <v>1329</v>
      </c>
      <c r="CP574" s="133">
        <v>1</v>
      </c>
    </row>
    <row r="575" spans="74:94" x14ac:dyDescent="0.3">
      <c r="BV575" s="30"/>
      <c r="CH575" s="139" t="str">
        <f t="shared" si="121"/>
        <v>L8.53</v>
      </c>
      <c r="CI575" s="275" t="s">
        <v>2570</v>
      </c>
      <c r="CO575" t="s">
        <v>1330</v>
      </c>
      <c r="CP575" s="133">
        <v>1</v>
      </c>
    </row>
    <row r="576" spans="74:94" x14ac:dyDescent="0.3">
      <c r="BV576" s="30"/>
      <c r="CH576" s="139" t="str">
        <f t="shared" si="121"/>
        <v>L8.AO</v>
      </c>
      <c r="CI576" s="275" t="s">
        <v>2571</v>
      </c>
      <c r="CO576" t="s">
        <v>1331</v>
      </c>
      <c r="CP576" s="133">
        <v>1</v>
      </c>
    </row>
    <row r="577" spans="74:94" x14ac:dyDescent="0.3">
      <c r="BV577" s="30"/>
      <c r="CH577" s="139" t="str">
        <f t="shared" si="121"/>
        <v>L8.AB</v>
      </c>
      <c r="CI577" s="275" t="s">
        <v>2572</v>
      </c>
      <c r="CO577" t="s">
        <v>1332</v>
      </c>
      <c r="CP577" s="133">
        <v>1</v>
      </c>
    </row>
    <row r="578" spans="74:94" x14ac:dyDescent="0.3">
      <c r="BV578" s="30"/>
      <c r="CH578" s="139" t="str">
        <f t="shared" si="121"/>
        <v>L8.50</v>
      </c>
      <c r="CI578" s="275" t="s">
        <v>2573</v>
      </c>
      <c r="CO578" t="s">
        <v>1333</v>
      </c>
      <c r="CP578" s="133">
        <v>1</v>
      </c>
    </row>
    <row r="579" spans="74:94" x14ac:dyDescent="0.3">
      <c r="BV579" s="30"/>
      <c r="CH579" s="139" t="str">
        <f t="shared" si="121"/>
        <v>L8.Z6</v>
      </c>
      <c r="CI579" s="275" t="s">
        <v>2574</v>
      </c>
      <c r="CO579" t="s">
        <v>1334</v>
      </c>
      <c r="CP579" s="133">
        <v>1</v>
      </c>
    </row>
    <row r="580" spans="74:94" x14ac:dyDescent="0.3">
      <c r="BV580" s="30"/>
      <c r="CH580" s="139" t="str">
        <f t="shared" si="121"/>
        <v>L8.0G</v>
      </c>
      <c r="CI580" s="275" t="s">
        <v>2575</v>
      </c>
      <c r="CO580" t="s">
        <v>1335</v>
      </c>
      <c r="CP580" s="133">
        <v>1</v>
      </c>
    </row>
    <row r="581" spans="74:94" x14ac:dyDescent="0.3">
      <c r="BV581" s="30"/>
      <c r="CH581" s="139" t="str">
        <f t="shared" si="121"/>
        <v>L8.BG</v>
      </c>
      <c r="CI581" s="275" t="s">
        <v>2576</v>
      </c>
      <c r="CO581" t="s">
        <v>1336</v>
      </c>
      <c r="CP581" s="133">
        <v>1</v>
      </c>
    </row>
    <row r="582" spans="74:94" x14ac:dyDescent="0.3">
      <c r="BV582" s="30"/>
      <c r="CH582" s="139" t="str">
        <f t="shared" si="121"/>
        <v>L8.0R</v>
      </c>
      <c r="CI582" s="275" t="s">
        <v>2577</v>
      </c>
      <c r="CO582" t="s">
        <v>1337</v>
      </c>
      <c r="CP582" s="133">
        <v>1</v>
      </c>
    </row>
    <row r="583" spans="74:94" x14ac:dyDescent="0.3">
      <c r="BV583" s="30"/>
      <c r="CH583" s="139" t="str">
        <f t="shared" si="121"/>
        <v>L8.89</v>
      </c>
      <c r="CI583" s="275" t="s">
        <v>2578</v>
      </c>
      <c r="CO583" t="s">
        <v>1338</v>
      </c>
      <c r="CP583" s="133">
        <v>1</v>
      </c>
    </row>
    <row r="584" spans="74:94" x14ac:dyDescent="0.3">
      <c r="BV584" s="30"/>
      <c r="CH584" s="139" t="str">
        <f t="shared" si="121"/>
        <v>L8.2P</v>
      </c>
      <c r="CI584" s="275" t="s">
        <v>14957</v>
      </c>
      <c r="CO584" t="s">
        <v>1339</v>
      </c>
      <c r="CP584" s="133">
        <v>1</v>
      </c>
    </row>
    <row r="585" spans="74:94" x14ac:dyDescent="0.3">
      <c r="BV585" s="30"/>
      <c r="CH585" s="139" t="str">
        <f t="shared" si="121"/>
        <v>L8.32</v>
      </c>
      <c r="CI585" s="275" t="s">
        <v>2579</v>
      </c>
      <c r="CO585" t="s">
        <v>1340</v>
      </c>
      <c r="CP585" s="133">
        <v>1</v>
      </c>
    </row>
    <row r="586" spans="74:94" x14ac:dyDescent="0.3">
      <c r="BV586" s="30"/>
      <c r="CH586" s="139" t="str">
        <f t="shared" si="121"/>
        <v>L8.80</v>
      </c>
      <c r="CI586" s="275" t="s">
        <v>2580</v>
      </c>
      <c r="CO586" t="s">
        <v>1341</v>
      </c>
      <c r="CP586" s="133">
        <v>1</v>
      </c>
    </row>
    <row r="587" spans="74:94" x14ac:dyDescent="0.3">
      <c r="BV587" s="30"/>
      <c r="CH587" s="139" t="str">
        <f t="shared" si="121"/>
        <v>L8.46</v>
      </c>
      <c r="CI587" s="275" t="s">
        <v>2581</v>
      </c>
      <c r="CO587" t="s">
        <v>1342</v>
      </c>
      <c r="CP587" s="133">
        <v>1</v>
      </c>
    </row>
    <row r="588" spans="74:94" x14ac:dyDescent="0.3">
      <c r="BV588" s="30"/>
      <c r="CH588" s="139" t="str">
        <f t="shared" si="121"/>
        <v>L8.45</v>
      </c>
      <c r="CI588" s="275" t="s">
        <v>2582</v>
      </c>
      <c r="CO588" t="s">
        <v>1343</v>
      </c>
      <c r="CP588" s="133">
        <v>1</v>
      </c>
    </row>
    <row r="589" spans="74:94" x14ac:dyDescent="0.3">
      <c r="BV589" s="30"/>
      <c r="CH589" s="139" t="str">
        <f t="shared" si="121"/>
        <v>L8.B1</v>
      </c>
      <c r="CI589" s="275" t="s">
        <v>2583</v>
      </c>
      <c r="CO589" t="s">
        <v>1344</v>
      </c>
      <c r="CP589" s="133">
        <v>1</v>
      </c>
    </row>
    <row r="590" spans="74:94" x14ac:dyDescent="0.3">
      <c r="BV590" s="30"/>
      <c r="CH590" s="139" t="str">
        <f t="shared" si="121"/>
        <v>L8.Z4</v>
      </c>
      <c r="CI590" s="275" t="s">
        <v>2584</v>
      </c>
      <c r="CO590" t="s">
        <v>1345</v>
      </c>
      <c r="CP590" s="133">
        <v>1</v>
      </c>
    </row>
    <row r="591" spans="74:94" x14ac:dyDescent="0.3">
      <c r="BV591" s="30"/>
      <c r="CH591" s="139" t="str">
        <f t="shared" si="121"/>
        <v>L8.BN</v>
      </c>
      <c r="CI591" s="275" t="s">
        <v>2585</v>
      </c>
      <c r="CO591" t="s">
        <v>1346</v>
      </c>
      <c r="CP591" s="133">
        <v>1</v>
      </c>
    </row>
    <row r="592" spans="74:94" x14ac:dyDescent="0.3">
      <c r="BV592" s="30"/>
      <c r="CH592" s="139" t="str">
        <f t="shared" si="121"/>
        <v>L8.0C</v>
      </c>
      <c r="CI592" s="275" t="s">
        <v>2586</v>
      </c>
      <c r="CO592" t="s">
        <v>1347</v>
      </c>
      <c r="CP592" s="133">
        <v>1</v>
      </c>
    </row>
    <row r="593" spans="74:94" x14ac:dyDescent="0.3">
      <c r="BV593" s="30"/>
      <c r="CH593" s="139" t="str">
        <f t="shared" si="121"/>
        <v>L8.0Y</v>
      </c>
      <c r="CI593" s="275" t="s">
        <v>2587</v>
      </c>
      <c r="CO593" t="s">
        <v>1348</v>
      </c>
      <c r="CP593" s="133">
        <v>1</v>
      </c>
    </row>
    <row r="594" spans="74:94" x14ac:dyDescent="0.3">
      <c r="BV594" s="30"/>
      <c r="CH594" s="139" t="str">
        <f t="shared" si="121"/>
        <v>L8.0L</v>
      </c>
      <c r="CI594" s="275" t="s">
        <v>2588</v>
      </c>
      <c r="CO594" t="s">
        <v>1349</v>
      </c>
      <c r="CP594" s="133">
        <v>1</v>
      </c>
    </row>
    <row r="595" spans="74:94" x14ac:dyDescent="0.3">
      <c r="BV595" s="30"/>
      <c r="CH595" s="139" t="str">
        <f t="shared" si="121"/>
        <v>L8.87</v>
      </c>
      <c r="CI595" s="275" t="s">
        <v>2589</v>
      </c>
      <c r="CO595" t="s">
        <v>1350</v>
      </c>
      <c r="CP595" s="133">
        <v>1</v>
      </c>
    </row>
    <row r="596" spans="74:94" x14ac:dyDescent="0.3">
      <c r="BV596" s="30"/>
      <c r="CH596" s="139" t="str">
        <f t="shared" si="121"/>
        <v>L8.CP</v>
      </c>
      <c r="CI596" s="275" t="s">
        <v>2590</v>
      </c>
      <c r="CO596" t="s">
        <v>1351</v>
      </c>
      <c r="CP596" s="133">
        <v>1</v>
      </c>
    </row>
    <row r="597" spans="74:94" x14ac:dyDescent="0.3">
      <c r="BV597" s="30"/>
      <c r="CH597" s="139" t="str">
        <f t="shared" si="121"/>
        <v>L8.35</v>
      </c>
      <c r="CI597" s="275" t="s">
        <v>2591</v>
      </c>
      <c r="CO597" t="s">
        <v>1352</v>
      </c>
      <c r="CP597" s="133">
        <v>1</v>
      </c>
    </row>
    <row r="598" spans="74:94" x14ac:dyDescent="0.3">
      <c r="BV598" s="30"/>
      <c r="CH598" s="139" t="str">
        <f t="shared" si="121"/>
        <v>L8.LK</v>
      </c>
      <c r="CI598" s="275" t="s">
        <v>2592</v>
      </c>
      <c r="CO598" t="s">
        <v>1353</v>
      </c>
      <c r="CP598" s="133">
        <v>1</v>
      </c>
    </row>
    <row r="599" spans="74:94" x14ac:dyDescent="0.3">
      <c r="BV599" s="30"/>
      <c r="CH599" s="139" t="str">
        <f t="shared" si="121"/>
        <v>L8.LB</v>
      </c>
      <c r="CI599" s="275" t="s">
        <v>2593</v>
      </c>
      <c r="CO599" t="s">
        <v>1354</v>
      </c>
      <c r="CP599" s="133">
        <v>1</v>
      </c>
    </row>
    <row r="600" spans="74:94" x14ac:dyDescent="0.3">
      <c r="BV600" s="30"/>
      <c r="CH600" s="139" t="str">
        <f t="shared" si="121"/>
        <v>L8.LG</v>
      </c>
      <c r="CI600" s="275" t="s">
        <v>2594</v>
      </c>
      <c r="CO600" t="s">
        <v>1355</v>
      </c>
      <c r="CP600" s="133">
        <v>1</v>
      </c>
    </row>
    <row r="601" spans="74:94" x14ac:dyDescent="0.3">
      <c r="BV601" s="30"/>
      <c r="CH601" s="139" t="str">
        <f t="shared" si="121"/>
        <v>L8.LO</v>
      </c>
      <c r="CI601" s="275" t="s">
        <v>2595</v>
      </c>
      <c r="CO601" t="s">
        <v>1356</v>
      </c>
      <c r="CP601" s="133">
        <v>1</v>
      </c>
    </row>
    <row r="602" spans="74:94" x14ac:dyDescent="0.3">
      <c r="BV602" s="30"/>
      <c r="CH602" s="139" t="str">
        <f t="shared" si="121"/>
        <v>L8.LC</v>
      </c>
      <c r="CI602" s="275" t="s">
        <v>2596</v>
      </c>
      <c r="CO602" t="s">
        <v>1357</v>
      </c>
      <c r="CP602" s="133">
        <v>1</v>
      </c>
    </row>
    <row r="603" spans="74:94" x14ac:dyDescent="0.3">
      <c r="BV603" s="30"/>
      <c r="CH603" s="139" t="str">
        <f t="shared" si="121"/>
        <v>L8.LY</v>
      </c>
      <c r="CI603" s="275" t="s">
        <v>2597</v>
      </c>
      <c r="CO603" t="s">
        <v>1358</v>
      </c>
      <c r="CP603" s="133">
        <v>1</v>
      </c>
    </row>
    <row r="604" spans="74:94" x14ac:dyDescent="0.3">
      <c r="BV604" s="30"/>
      <c r="CH604" s="139" t="str">
        <f t="shared" si="121"/>
        <v>L8.FE</v>
      </c>
      <c r="CI604" s="275" t="s">
        <v>2598</v>
      </c>
      <c r="CO604" t="s">
        <v>1359</v>
      </c>
      <c r="CP604" s="133">
        <v>1</v>
      </c>
    </row>
    <row r="605" spans="74:94" x14ac:dyDescent="0.3">
      <c r="BV605" s="30"/>
      <c r="CH605" s="139" t="str">
        <f t="shared" si="121"/>
        <v>L8.Z5</v>
      </c>
      <c r="CI605" s="275" t="s">
        <v>2599</v>
      </c>
      <c r="CO605" t="s">
        <v>1360</v>
      </c>
      <c r="CP605" s="133">
        <v>1</v>
      </c>
    </row>
    <row r="606" spans="74:94" x14ac:dyDescent="0.3">
      <c r="BV606" s="30"/>
      <c r="CH606" s="139" t="str">
        <f t="shared" si="121"/>
        <v>L8.33</v>
      </c>
      <c r="CI606" s="275" t="s">
        <v>2600</v>
      </c>
      <c r="CO606" t="s">
        <v>1361</v>
      </c>
      <c r="CP606" s="133">
        <v>1</v>
      </c>
    </row>
    <row r="607" spans="74:94" x14ac:dyDescent="0.3">
      <c r="BV607" s="30"/>
      <c r="CH607" s="139" t="str">
        <f t="shared" si="121"/>
        <v>L8.RN</v>
      </c>
      <c r="CI607" s="275" t="s">
        <v>2601</v>
      </c>
      <c r="CO607" t="s">
        <v>1362</v>
      </c>
      <c r="CP607" s="133">
        <v>1</v>
      </c>
    </row>
    <row r="608" spans="74:94" x14ac:dyDescent="0.3">
      <c r="BV608" s="30"/>
      <c r="CH608" s="139" t="str">
        <f t="shared" ref="CH608:CH671" si="122">CONCATENATE(LEFT(CI608,2),".",RIGHT(CI608,2))</f>
        <v>L8.54</v>
      </c>
      <c r="CI608" s="275" t="s">
        <v>2602</v>
      </c>
      <c r="CO608" t="s">
        <v>1363</v>
      </c>
      <c r="CP608" s="133">
        <v>1</v>
      </c>
    </row>
    <row r="609" spans="4:94" x14ac:dyDescent="0.3">
      <c r="BV609" s="30"/>
      <c r="CH609" s="139" t="str">
        <f t="shared" si="122"/>
        <v>L8.HB</v>
      </c>
      <c r="CI609" s="275" t="s">
        <v>14958</v>
      </c>
      <c r="CO609" t="s">
        <v>1364</v>
      </c>
      <c r="CP609" s="133">
        <v>1</v>
      </c>
    </row>
    <row r="610" spans="4:94" x14ac:dyDescent="0.3">
      <c r="O610" s="158"/>
      <c r="P610" s="158"/>
      <c r="Q610" s="158"/>
      <c r="BV610" s="30"/>
      <c r="CH610" s="139" t="str">
        <f t="shared" si="122"/>
        <v>L8.HG</v>
      </c>
      <c r="CI610" s="275" t="s">
        <v>14959</v>
      </c>
      <c r="CO610" t="s">
        <v>1365</v>
      </c>
      <c r="CP610" s="133">
        <v>1</v>
      </c>
    </row>
    <row r="611" spans="4:94" x14ac:dyDescent="0.3">
      <c r="O611" s="158"/>
      <c r="P611" s="158"/>
      <c r="Q611" s="158"/>
      <c r="BV611" s="30"/>
      <c r="CH611" s="139" t="str">
        <f t="shared" si="122"/>
        <v>L8.JB</v>
      </c>
      <c r="CI611" s="275" t="s">
        <v>2603</v>
      </c>
      <c r="CO611" t="s">
        <v>1366</v>
      </c>
      <c r="CP611" s="133">
        <v>1</v>
      </c>
    </row>
    <row r="612" spans="4:94" x14ac:dyDescent="0.3">
      <c r="O612" s="158"/>
      <c r="P612" s="158"/>
      <c r="Q612" s="158"/>
      <c r="BV612" s="30"/>
      <c r="CH612" s="139" t="str">
        <f t="shared" si="122"/>
        <v>L8.JW</v>
      </c>
      <c r="CI612" s="275" t="s">
        <v>14960</v>
      </c>
      <c r="CO612" t="s">
        <v>1367</v>
      </c>
      <c r="CP612" s="133">
        <v>1</v>
      </c>
    </row>
    <row r="613" spans="4:94" x14ac:dyDescent="0.3">
      <c r="O613" s="158"/>
      <c r="P613" s="158"/>
      <c r="Q613" s="158"/>
      <c r="BV613" s="30"/>
      <c r="CH613" s="139" t="str">
        <f t="shared" si="122"/>
        <v>L8.S2</v>
      </c>
      <c r="CI613" s="275" t="s">
        <v>2604</v>
      </c>
      <c r="CO613" t="s">
        <v>1368</v>
      </c>
      <c r="CP613" s="133">
        <v>1</v>
      </c>
    </row>
    <row r="614" spans="4:94" x14ac:dyDescent="0.3">
      <c r="O614" s="158"/>
      <c r="P614" s="158"/>
      <c r="Q614" s="158"/>
      <c r="BV614" s="30"/>
      <c r="CH614" s="139" t="str">
        <f t="shared" si="122"/>
        <v>L8.S1</v>
      </c>
      <c r="CI614" s="275" t="s">
        <v>2605</v>
      </c>
      <c r="CO614" t="s">
        <v>1369</v>
      </c>
      <c r="CP614" s="133">
        <v>1</v>
      </c>
    </row>
    <row r="615" spans="4:94" x14ac:dyDescent="0.3">
      <c r="O615" s="158"/>
      <c r="P615" s="158"/>
      <c r="Q615" s="158"/>
      <c r="BV615" s="30"/>
      <c r="CH615" s="139" t="str">
        <f t="shared" si="122"/>
        <v>L8.L2</v>
      </c>
      <c r="CI615" s="275" t="s">
        <v>2606</v>
      </c>
      <c r="CO615" t="s">
        <v>1370</v>
      </c>
      <c r="CP615" s="133">
        <v>1</v>
      </c>
    </row>
    <row r="616" spans="4:94" x14ac:dyDescent="0.3">
      <c r="O616" s="158"/>
      <c r="P616" s="158"/>
      <c r="Q616" s="158"/>
      <c r="BV616" s="30"/>
      <c r="CH616" s="139" t="str">
        <f t="shared" si="122"/>
        <v>L8.L1</v>
      </c>
      <c r="CI616" s="275" t="s">
        <v>2607</v>
      </c>
      <c r="CO616" t="s">
        <v>1371</v>
      </c>
      <c r="CP616" s="133">
        <v>1</v>
      </c>
    </row>
    <row r="617" spans="4:94" x14ac:dyDescent="0.3">
      <c r="O617" s="158"/>
      <c r="P617" s="158"/>
      <c r="Q617" s="158"/>
      <c r="BV617" s="30"/>
      <c r="CH617" s="139" t="str">
        <f t="shared" si="122"/>
        <v>L8.Z1</v>
      </c>
      <c r="CI617" s="275" t="s">
        <v>2608</v>
      </c>
      <c r="CO617" t="s">
        <v>1372</v>
      </c>
      <c r="CP617" s="133">
        <v>1</v>
      </c>
    </row>
    <row r="618" spans="4:94" x14ac:dyDescent="0.3">
      <c r="O618" s="158"/>
      <c r="P618" s="158"/>
      <c r="Q618" s="158"/>
      <c r="BV618" s="30"/>
      <c r="CH618" s="139" t="str">
        <f t="shared" si="122"/>
        <v>L8.0M</v>
      </c>
      <c r="CI618" s="275" t="s">
        <v>2609</v>
      </c>
      <c r="CO618" t="s">
        <v>1373</v>
      </c>
      <c r="CP618" s="133">
        <v>1</v>
      </c>
    </row>
    <row r="619" spans="4:94" x14ac:dyDescent="0.3">
      <c r="O619" s="158"/>
      <c r="P619" s="158"/>
      <c r="Q619" s="158"/>
      <c r="BV619" s="30"/>
      <c r="CH619" s="139" t="str">
        <f t="shared" si="122"/>
        <v>L8.Z2</v>
      </c>
      <c r="CI619" s="275" t="s">
        <v>2610</v>
      </c>
      <c r="CO619" t="s">
        <v>1374</v>
      </c>
      <c r="CP619" s="133">
        <v>1</v>
      </c>
    </row>
    <row r="620" spans="4:94" x14ac:dyDescent="0.3">
      <c r="E620" s="158"/>
      <c r="O620" s="158"/>
      <c r="P620" s="158"/>
      <c r="Q620" s="158"/>
      <c r="BV620" s="30"/>
      <c r="CH620" s="139" t="str">
        <f t="shared" si="122"/>
        <v>L8.51</v>
      </c>
      <c r="CI620" s="275" t="s">
        <v>2611</v>
      </c>
      <c r="CO620" t="s">
        <v>1375</v>
      </c>
      <c r="CP620" s="133">
        <v>1</v>
      </c>
    </row>
    <row r="621" spans="4:94" x14ac:dyDescent="0.3">
      <c r="E621" s="158"/>
      <c r="O621" s="158"/>
      <c r="P621" s="158"/>
      <c r="Q621" s="158"/>
      <c r="BV621" s="30"/>
      <c r="CH621" s="139" t="str">
        <f t="shared" si="122"/>
        <v>L8.0N</v>
      </c>
      <c r="CI621" s="275" t="s">
        <v>2612</v>
      </c>
      <c r="CO621" t="s">
        <v>1376</v>
      </c>
      <c r="CP621" s="133">
        <v>1</v>
      </c>
    </row>
    <row r="622" spans="4:94" x14ac:dyDescent="0.3">
      <c r="E622" s="158"/>
      <c r="BV622" s="30"/>
      <c r="CH622" s="139" t="str">
        <f t="shared" si="122"/>
        <v>L8.NS</v>
      </c>
      <c r="CI622" s="275" t="s">
        <v>2613</v>
      </c>
      <c r="CO622" t="s">
        <v>1377</v>
      </c>
      <c r="CP622" s="133">
        <v>1</v>
      </c>
    </row>
    <row r="623" spans="4:94" x14ac:dyDescent="0.3">
      <c r="E623" s="158"/>
      <c r="BV623" s="30"/>
      <c r="CH623" s="139" t="str">
        <f t="shared" si="122"/>
        <v>L8.86</v>
      </c>
      <c r="CI623" s="275" t="s">
        <v>2614</v>
      </c>
      <c r="CO623" t="s">
        <v>1378</v>
      </c>
      <c r="CP623" s="133">
        <v>1</v>
      </c>
    </row>
    <row r="624" spans="4:94" x14ac:dyDescent="0.3">
      <c r="D624" s="158"/>
      <c r="E624" s="158"/>
      <c r="BV624" s="30"/>
      <c r="CH624" s="139" t="str">
        <f t="shared" si="122"/>
        <v>L8.36</v>
      </c>
      <c r="CI624" s="275" t="s">
        <v>2615</v>
      </c>
      <c r="CO624" t="s">
        <v>1379</v>
      </c>
      <c r="CP624" s="133">
        <v>1</v>
      </c>
    </row>
    <row r="625" spans="4:94" x14ac:dyDescent="0.3">
      <c r="D625" s="158"/>
      <c r="E625" s="158"/>
      <c r="BV625" s="30"/>
      <c r="CH625" s="139" t="str">
        <f t="shared" si="122"/>
        <v>L8.2F</v>
      </c>
      <c r="CI625" s="275" t="s">
        <v>2616</v>
      </c>
      <c r="CO625" t="s">
        <v>1380</v>
      </c>
      <c r="CP625" s="133">
        <v>1</v>
      </c>
    </row>
    <row r="626" spans="4:94" x14ac:dyDescent="0.3">
      <c r="D626" s="158"/>
      <c r="BV626" s="30"/>
      <c r="CH626" s="139" t="str">
        <f t="shared" si="122"/>
        <v>L8.90</v>
      </c>
      <c r="CI626" s="275" t="s">
        <v>2617</v>
      </c>
      <c r="CO626" t="s">
        <v>1381</v>
      </c>
      <c r="CP626" s="133">
        <v>1</v>
      </c>
    </row>
    <row r="627" spans="4:94" x14ac:dyDescent="0.3">
      <c r="D627" s="158"/>
      <c r="BV627" s="30"/>
      <c r="CH627" s="139" t="str">
        <f t="shared" si="122"/>
        <v>L8.68</v>
      </c>
      <c r="CI627" s="275" t="s">
        <v>2618</v>
      </c>
      <c r="CO627" t="s">
        <v>1382</v>
      </c>
      <c r="CP627" s="133">
        <v>1</v>
      </c>
    </row>
    <row r="628" spans="4:94" x14ac:dyDescent="0.3">
      <c r="D628" s="158"/>
      <c r="BV628" s="30"/>
      <c r="CH628" s="139" t="str">
        <f t="shared" si="122"/>
        <v>L8.27</v>
      </c>
      <c r="CI628" s="275" t="s">
        <v>2619</v>
      </c>
      <c r="CO628" t="s">
        <v>1383</v>
      </c>
      <c r="CP628" s="133">
        <v>1</v>
      </c>
    </row>
    <row r="629" spans="4:94" x14ac:dyDescent="0.3">
      <c r="D629" s="158"/>
      <c r="BV629" s="30"/>
      <c r="CH629" s="139" t="str">
        <f t="shared" si="122"/>
        <v>L8.61</v>
      </c>
      <c r="CI629" s="275" t="s">
        <v>2620</v>
      </c>
      <c r="CO629" t="s">
        <v>1384</v>
      </c>
      <c r="CP629" s="133">
        <v>1</v>
      </c>
    </row>
    <row r="630" spans="4:94" x14ac:dyDescent="0.3">
      <c r="BV630" s="30"/>
      <c r="CH630" s="139" t="str">
        <f t="shared" si="122"/>
        <v>L8.81</v>
      </c>
      <c r="CI630" s="275" t="s">
        <v>2621</v>
      </c>
      <c r="CO630" t="s">
        <v>1385</v>
      </c>
      <c r="CP630" s="133">
        <v>1</v>
      </c>
    </row>
    <row r="631" spans="4:94" x14ac:dyDescent="0.3">
      <c r="BV631" s="30"/>
      <c r="CH631" s="139" t="str">
        <f t="shared" si="122"/>
        <v>L8.0T</v>
      </c>
      <c r="CI631" s="275" t="s">
        <v>2622</v>
      </c>
      <c r="CO631" t="s">
        <v>1386</v>
      </c>
      <c r="CP631" s="133">
        <v>1</v>
      </c>
    </row>
    <row r="632" spans="4:94" x14ac:dyDescent="0.3">
      <c r="BV632" s="30"/>
      <c r="CH632" s="139" t="str">
        <f t="shared" si="122"/>
        <v>L8.SO</v>
      </c>
      <c r="CI632" s="275" t="s">
        <v>2623</v>
      </c>
      <c r="CO632" t="s">
        <v>1387</v>
      </c>
      <c r="CP632" s="133">
        <v>1</v>
      </c>
    </row>
    <row r="633" spans="4:94" x14ac:dyDescent="0.3">
      <c r="BV633" s="30"/>
      <c r="CH633" s="139" t="str">
        <f t="shared" si="122"/>
        <v>L8.SY</v>
      </c>
      <c r="CI633" s="275" t="s">
        <v>2624</v>
      </c>
      <c r="CO633" t="s">
        <v>1388</v>
      </c>
      <c r="CP633" s="133">
        <v>1</v>
      </c>
    </row>
    <row r="634" spans="4:94" x14ac:dyDescent="0.3">
      <c r="BV634" s="30"/>
      <c r="CH634" s="139" t="str">
        <f t="shared" si="122"/>
        <v>L8.SL</v>
      </c>
      <c r="CI634" s="275" t="s">
        <v>2625</v>
      </c>
      <c r="CO634" t="s">
        <v>1389</v>
      </c>
      <c r="CP634" s="133">
        <v>1</v>
      </c>
    </row>
    <row r="635" spans="4:94" x14ac:dyDescent="0.3">
      <c r="BV635" s="30"/>
      <c r="CH635" s="139" t="str">
        <f t="shared" si="122"/>
        <v>L8.SM</v>
      </c>
      <c r="CI635" s="275" t="s">
        <v>2626</v>
      </c>
      <c r="CO635" t="s">
        <v>1390</v>
      </c>
      <c r="CP635" s="133">
        <v>1</v>
      </c>
    </row>
    <row r="636" spans="4:94" x14ac:dyDescent="0.3">
      <c r="BV636" s="30"/>
      <c r="CH636" s="139" t="str">
        <f t="shared" si="122"/>
        <v>L8.SN</v>
      </c>
      <c r="CI636" s="275" t="s">
        <v>2627</v>
      </c>
      <c r="CO636" t="s">
        <v>1391</v>
      </c>
      <c r="CP636" s="133">
        <v>1</v>
      </c>
    </row>
    <row r="637" spans="4:94" x14ac:dyDescent="0.3">
      <c r="BV637" s="30"/>
      <c r="CH637" s="139" t="str">
        <f t="shared" si="122"/>
        <v>L8.SP</v>
      </c>
      <c r="CI637" s="275" t="s">
        <v>2628</v>
      </c>
      <c r="CO637" t="s">
        <v>1392</v>
      </c>
      <c r="CP637" s="133">
        <v>1</v>
      </c>
    </row>
    <row r="638" spans="4:94" x14ac:dyDescent="0.3">
      <c r="BV638" s="30"/>
      <c r="CH638" s="139" t="str">
        <f t="shared" si="122"/>
        <v>L8.1V</v>
      </c>
      <c r="CI638" s="275" t="s">
        <v>2629</v>
      </c>
      <c r="CO638" t="s">
        <v>1393</v>
      </c>
      <c r="CP638" s="133">
        <v>1</v>
      </c>
    </row>
    <row r="639" spans="4:94" x14ac:dyDescent="0.3">
      <c r="BV639" s="30"/>
      <c r="CH639" s="139" t="str">
        <f t="shared" si="122"/>
        <v>L8.T5</v>
      </c>
      <c r="CI639" s="275" t="s">
        <v>2630</v>
      </c>
      <c r="CO639" t="s">
        <v>1394</v>
      </c>
      <c r="CP639" s="133">
        <v>1</v>
      </c>
    </row>
    <row r="640" spans="4:94" x14ac:dyDescent="0.3">
      <c r="BV640" s="30"/>
      <c r="CH640" s="139" t="str">
        <f t="shared" si="122"/>
        <v>L8.0S</v>
      </c>
      <c r="CI640" s="275" t="s">
        <v>2631</v>
      </c>
      <c r="CO640" t="s">
        <v>1395</v>
      </c>
      <c r="CP640" s="133">
        <v>1</v>
      </c>
    </row>
    <row r="641" spans="74:94" x14ac:dyDescent="0.3">
      <c r="BV641" s="30"/>
      <c r="CH641" s="139" t="str">
        <f t="shared" si="122"/>
        <v>L8.52</v>
      </c>
      <c r="CI641" s="275" t="s">
        <v>2632</v>
      </c>
      <c r="CO641" t="s">
        <v>1396</v>
      </c>
      <c r="CP641" s="133">
        <v>1</v>
      </c>
    </row>
    <row r="642" spans="74:94" x14ac:dyDescent="0.3">
      <c r="BV642" s="30"/>
      <c r="CH642" s="139" t="str">
        <f t="shared" si="122"/>
        <v>L8.77</v>
      </c>
      <c r="CI642" s="275" t="s">
        <v>2633</v>
      </c>
      <c r="CO642" t="s">
        <v>1397</v>
      </c>
      <c r="CP642" s="133">
        <v>1</v>
      </c>
    </row>
    <row r="643" spans="74:94" x14ac:dyDescent="0.3">
      <c r="BV643" s="30"/>
      <c r="CH643" s="139" t="str">
        <f t="shared" si="122"/>
        <v>L8.Z3</v>
      </c>
      <c r="CI643" s="275" t="s">
        <v>2634</v>
      </c>
      <c r="CO643" t="s">
        <v>1398</v>
      </c>
      <c r="CP643" s="133">
        <v>1</v>
      </c>
    </row>
    <row r="644" spans="74:94" x14ac:dyDescent="0.3">
      <c r="BV644" s="30"/>
      <c r="CH644" s="139" t="str">
        <f t="shared" si="122"/>
        <v>L8.37</v>
      </c>
      <c r="CI644" s="275" t="s">
        <v>2635</v>
      </c>
      <c r="CO644" t="s">
        <v>1399</v>
      </c>
      <c r="CP644" s="133">
        <v>1</v>
      </c>
    </row>
    <row r="645" spans="74:94" x14ac:dyDescent="0.3">
      <c r="BV645" s="30"/>
      <c r="CH645" s="139" t="str">
        <f t="shared" si="122"/>
        <v>L8.2A</v>
      </c>
      <c r="CI645" s="275" t="s">
        <v>2636</v>
      </c>
      <c r="CO645" t="s">
        <v>1400</v>
      </c>
      <c r="CP645" s="133">
        <v>1</v>
      </c>
    </row>
    <row r="646" spans="74:94" x14ac:dyDescent="0.3">
      <c r="BV646" s="30"/>
      <c r="CH646" s="139" t="str">
        <f t="shared" si="122"/>
        <v>L8.T8</v>
      </c>
      <c r="CI646" s="275" t="s">
        <v>2637</v>
      </c>
      <c r="CO646" t="s">
        <v>1401</v>
      </c>
      <c r="CP646" s="133">
        <v>1</v>
      </c>
    </row>
    <row r="647" spans="74:94" x14ac:dyDescent="0.3">
      <c r="BV647" s="30"/>
      <c r="CH647" s="139" t="str">
        <f t="shared" si="122"/>
        <v>L8.1Q</v>
      </c>
      <c r="CI647" s="275" t="s">
        <v>2638</v>
      </c>
      <c r="CO647" t="s">
        <v>1402</v>
      </c>
      <c r="CP647" s="133">
        <v>1</v>
      </c>
    </row>
    <row r="648" spans="74:94" x14ac:dyDescent="0.3">
      <c r="BV648" s="30"/>
      <c r="CH648" s="139" t="str">
        <f t="shared" si="122"/>
        <v>L8.2Q</v>
      </c>
      <c r="CI648" s="275" t="s">
        <v>2639</v>
      </c>
      <c r="CO648" t="s">
        <v>1403</v>
      </c>
      <c r="CP648" s="133">
        <v>1</v>
      </c>
    </row>
    <row r="649" spans="74:94" x14ac:dyDescent="0.3">
      <c r="BV649" s="30"/>
      <c r="CH649" s="139" t="str">
        <f t="shared" si="122"/>
        <v>L8.NM</v>
      </c>
      <c r="CI649" s="275" t="s">
        <v>2640</v>
      </c>
      <c r="CO649" t="s">
        <v>1404</v>
      </c>
      <c r="CP649" s="133">
        <v>1</v>
      </c>
    </row>
    <row r="650" spans="74:94" x14ac:dyDescent="0.3">
      <c r="BV650" s="30"/>
      <c r="CH650" s="139" t="str">
        <f t="shared" si="122"/>
        <v>L8.0F</v>
      </c>
      <c r="CI650" s="275" t="s">
        <v>2641</v>
      </c>
      <c r="CO650" t="s">
        <v>1405</v>
      </c>
      <c r="CP650" s="133">
        <v>1</v>
      </c>
    </row>
    <row r="651" spans="74:94" x14ac:dyDescent="0.3">
      <c r="BV651" s="30"/>
      <c r="CH651" s="139" t="str">
        <f t="shared" si="122"/>
        <v>L8.MC</v>
      </c>
      <c r="CI651" s="275" t="s">
        <v>2642</v>
      </c>
      <c r="CO651" t="s">
        <v>1406</v>
      </c>
      <c r="CP651" s="133">
        <v>1</v>
      </c>
    </row>
    <row r="652" spans="74:94" x14ac:dyDescent="0.3">
      <c r="BV652" s="30"/>
      <c r="CH652" s="139" t="str">
        <f t="shared" si="122"/>
        <v>L8.0P</v>
      </c>
      <c r="CI652" s="275" t="s">
        <v>2643</v>
      </c>
      <c r="CO652" t="s">
        <v>1407</v>
      </c>
      <c r="CP652" s="133">
        <v>1</v>
      </c>
    </row>
    <row r="653" spans="74:94" x14ac:dyDescent="0.3">
      <c r="BV653" s="30"/>
      <c r="CH653" s="139" t="str">
        <f t="shared" si="122"/>
        <v>L8.T9</v>
      </c>
      <c r="CI653" s="275" t="s">
        <v>2644</v>
      </c>
      <c r="CO653" t="s">
        <v>1408</v>
      </c>
      <c r="CP653" s="133">
        <v>1</v>
      </c>
    </row>
    <row r="654" spans="74:94" x14ac:dyDescent="0.3">
      <c r="BV654" s="30"/>
      <c r="CH654" s="139" t="str">
        <f t="shared" si="122"/>
        <v>L8.ZZ</v>
      </c>
      <c r="CI654" s="275" t="s">
        <v>2645</v>
      </c>
      <c r="CO654" t="s">
        <v>1409</v>
      </c>
      <c r="CP654" s="133">
        <v>1</v>
      </c>
    </row>
    <row r="655" spans="74:94" x14ac:dyDescent="0.3">
      <c r="BV655" s="30"/>
      <c r="CH655" s="139" t="str">
        <f t="shared" si="122"/>
        <v>L8.53</v>
      </c>
      <c r="CI655" s="275" t="s">
        <v>2646</v>
      </c>
      <c r="CO655" t="s">
        <v>1410</v>
      </c>
      <c r="CP655" s="133">
        <v>1</v>
      </c>
    </row>
    <row r="656" spans="74:94" x14ac:dyDescent="0.3">
      <c r="BV656" s="30"/>
      <c r="CH656" s="139" t="str">
        <f t="shared" si="122"/>
        <v>L8.AO</v>
      </c>
      <c r="CI656" s="275" t="s">
        <v>2647</v>
      </c>
      <c r="CO656" t="s">
        <v>1411</v>
      </c>
      <c r="CP656" s="133">
        <v>1</v>
      </c>
    </row>
    <row r="657" spans="74:94" x14ac:dyDescent="0.3">
      <c r="BV657" s="30"/>
      <c r="CH657" s="139" t="str">
        <f t="shared" si="122"/>
        <v>L8.AB</v>
      </c>
      <c r="CI657" s="275" t="s">
        <v>2648</v>
      </c>
      <c r="CO657" t="s">
        <v>1412</v>
      </c>
      <c r="CP657" s="133">
        <v>1</v>
      </c>
    </row>
    <row r="658" spans="74:94" x14ac:dyDescent="0.3">
      <c r="BV658" s="30"/>
      <c r="CH658" s="139" t="str">
        <f t="shared" si="122"/>
        <v>L8.50</v>
      </c>
      <c r="CI658" s="275" t="s">
        <v>2649</v>
      </c>
      <c r="CO658" t="s">
        <v>1413</v>
      </c>
      <c r="CP658" s="133">
        <v>1</v>
      </c>
    </row>
    <row r="659" spans="74:94" x14ac:dyDescent="0.3">
      <c r="BV659" s="30"/>
      <c r="CH659" s="139" t="str">
        <f t="shared" si="122"/>
        <v>L8.Z6</v>
      </c>
      <c r="CI659" s="275" t="s">
        <v>2650</v>
      </c>
      <c r="CO659" t="s">
        <v>1414</v>
      </c>
      <c r="CP659" s="133">
        <v>1</v>
      </c>
    </row>
    <row r="660" spans="74:94" x14ac:dyDescent="0.3">
      <c r="BV660" s="30"/>
      <c r="CH660" s="139" t="str">
        <f t="shared" si="122"/>
        <v>L8.0G</v>
      </c>
      <c r="CI660" s="275" t="s">
        <v>2651</v>
      </c>
      <c r="CO660" t="s">
        <v>1415</v>
      </c>
      <c r="CP660" s="133">
        <v>1</v>
      </c>
    </row>
    <row r="661" spans="74:94" x14ac:dyDescent="0.3">
      <c r="BV661" s="30"/>
      <c r="CH661" s="139" t="str">
        <f t="shared" si="122"/>
        <v>L8.BG</v>
      </c>
      <c r="CI661" s="275" t="s">
        <v>2652</v>
      </c>
      <c r="CO661" t="s">
        <v>1416</v>
      </c>
      <c r="CP661" s="133">
        <v>1</v>
      </c>
    </row>
    <row r="662" spans="74:94" x14ac:dyDescent="0.3">
      <c r="BV662" s="30"/>
      <c r="CH662" s="139" t="str">
        <f t="shared" si="122"/>
        <v>L8.0R</v>
      </c>
      <c r="CI662" s="275" t="s">
        <v>2653</v>
      </c>
      <c r="CO662" t="s">
        <v>1417</v>
      </c>
      <c r="CP662" s="133">
        <v>1</v>
      </c>
    </row>
    <row r="663" spans="74:94" x14ac:dyDescent="0.3">
      <c r="BV663" s="30"/>
      <c r="CH663" s="139" t="str">
        <f t="shared" si="122"/>
        <v>L8.89</v>
      </c>
      <c r="CI663" s="275" t="s">
        <v>2654</v>
      </c>
      <c r="CO663" t="s">
        <v>1418</v>
      </c>
      <c r="CP663" s="133">
        <v>1</v>
      </c>
    </row>
    <row r="664" spans="74:94" x14ac:dyDescent="0.3">
      <c r="BV664" s="30"/>
      <c r="CH664" s="139" t="str">
        <f t="shared" si="122"/>
        <v>L8.2P</v>
      </c>
      <c r="CI664" s="275" t="s">
        <v>14961</v>
      </c>
      <c r="CO664" t="s">
        <v>1419</v>
      </c>
      <c r="CP664" s="133">
        <v>1</v>
      </c>
    </row>
    <row r="665" spans="74:94" x14ac:dyDescent="0.3">
      <c r="BV665" s="30"/>
      <c r="CH665" s="139" t="str">
        <f t="shared" si="122"/>
        <v>L8.32</v>
      </c>
      <c r="CI665" s="275" t="s">
        <v>2655</v>
      </c>
      <c r="CO665" t="s">
        <v>1420</v>
      </c>
      <c r="CP665" s="133">
        <v>1</v>
      </c>
    </row>
    <row r="666" spans="74:94" x14ac:dyDescent="0.3">
      <c r="BV666" s="30"/>
      <c r="CH666" s="139" t="str">
        <f t="shared" si="122"/>
        <v>L8.80</v>
      </c>
      <c r="CI666" s="275" t="s">
        <v>2656</v>
      </c>
      <c r="CO666" t="s">
        <v>1421</v>
      </c>
      <c r="CP666" s="133">
        <v>1</v>
      </c>
    </row>
    <row r="667" spans="74:94" x14ac:dyDescent="0.3">
      <c r="BV667" s="30"/>
      <c r="CH667" s="139" t="str">
        <f t="shared" si="122"/>
        <v>L8.46</v>
      </c>
      <c r="CI667" s="275" t="s">
        <v>2657</v>
      </c>
      <c r="CO667" t="s">
        <v>1422</v>
      </c>
      <c r="CP667" s="133">
        <v>1</v>
      </c>
    </row>
    <row r="668" spans="74:94" x14ac:dyDescent="0.3">
      <c r="BV668" s="30"/>
      <c r="CH668" s="139" t="str">
        <f t="shared" si="122"/>
        <v>L8.45</v>
      </c>
      <c r="CI668" s="275" t="s">
        <v>2658</v>
      </c>
      <c r="CO668" t="s">
        <v>1423</v>
      </c>
      <c r="CP668" s="133">
        <v>1</v>
      </c>
    </row>
    <row r="669" spans="74:94" x14ac:dyDescent="0.3">
      <c r="BV669" s="30"/>
      <c r="CH669" s="139" t="str">
        <f t="shared" si="122"/>
        <v>L8.B1</v>
      </c>
      <c r="CI669" s="275" t="s">
        <v>2659</v>
      </c>
      <c r="CO669" t="s">
        <v>1424</v>
      </c>
      <c r="CP669" s="133">
        <v>1</v>
      </c>
    </row>
    <row r="670" spans="74:94" x14ac:dyDescent="0.3">
      <c r="BV670" s="30"/>
      <c r="CH670" s="139" t="str">
        <f t="shared" si="122"/>
        <v>L8.Z4</v>
      </c>
      <c r="CI670" s="275" t="s">
        <v>2660</v>
      </c>
      <c r="CO670" t="s">
        <v>1425</v>
      </c>
      <c r="CP670" s="133">
        <v>1</v>
      </c>
    </row>
    <row r="671" spans="74:94" x14ac:dyDescent="0.3">
      <c r="BV671" s="30"/>
      <c r="CH671" s="139" t="str">
        <f t="shared" si="122"/>
        <v>L8.BN</v>
      </c>
      <c r="CI671" s="275" t="s">
        <v>2661</v>
      </c>
      <c r="CO671" t="s">
        <v>1426</v>
      </c>
      <c r="CP671" s="133">
        <v>1</v>
      </c>
    </row>
    <row r="672" spans="74:94" x14ac:dyDescent="0.3">
      <c r="BV672" s="30"/>
      <c r="CH672" s="139" t="str">
        <f t="shared" ref="CH672:CH735" si="123">CONCATENATE(LEFT(CI672,2),".",RIGHT(CI672,2))</f>
        <v>L8.0C</v>
      </c>
      <c r="CI672" s="275" t="s">
        <v>2662</v>
      </c>
      <c r="CO672" t="s">
        <v>1427</v>
      </c>
      <c r="CP672" s="133">
        <v>1</v>
      </c>
    </row>
    <row r="673" spans="74:94" x14ac:dyDescent="0.3">
      <c r="BV673" s="30"/>
      <c r="CH673" s="139" t="str">
        <f t="shared" si="123"/>
        <v>L8.0Y</v>
      </c>
      <c r="CI673" s="275" t="s">
        <v>2663</v>
      </c>
      <c r="CO673" t="s">
        <v>1428</v>
      </c>
      <c r="CP673" s="133">
        <v>1</v>
      </c>
    </row>
    <row r="674" spans="74:94" x14ac:dyDescent="0.3">
      <c r="BV674" s="30"/>
      <c r="CH674" s="139" t="str">
        <f t="shared" si="123"/>
        <v>L8.0L</v>
      </c>
      <c r="CI674" s="275" t="s">
        <v>2664</v>
      </c>
      <c r="CO674" t="s">
        <v>1429</v>
      </c>
      <c r="CP674" s="133">
        <v>1</v>
      </c>
    </row>
    <row r="675" spans="74:94" x14ac:dyDescent="0.3">
      <c r="BV675" s="30"/>
      <c r="CH675" s="139" t="str">
        <f t="shared" si="123"/>
        <v>L8.87</v>
      </c>
      <c r="CI675" s="275" t="s">
        <v>2665</v>
      </c>
      <c r="CO675" t="s">
        <v>1430</v>
      </c>
      <c r="CP675" s="133">
        <v>1</v>
      </c>
    </row>
    <row r="676" spans="74:94" x14ac:dyDescent="0.3">
      <c r="BV676" s="30"/>
      <c r="CH676" s="139" t="str">
        <f t="shared" si="123"/>
        <v>L8.CP</v>
      </c>
      <c r="CI676" s="275" t="s">
        <v>2666</v>
      </c>
      <c r="CO676" t="s">
        <v>1431</v>
      </c>
      <c r="CP676" s="133">
        <v>1</v>
      </c>
    </row>
    <row r="677" spans="74:94" x14ac:dyDescent="0.3">
      <c r="BV677" s="30"/>
      <c r="CH677" s="139" t="str">
        <f t="shared" si="123"/>
        <v>L8.35</v>
      </c>
      <c r="CI677" s="275" t="s">
        <v>2667</v>
      </c>
      <c r="CO677" t="s">
        <v>1432</v>
      </c>
      <c r="CP677" s="133">
        <v>1</v>
      </c>
    </row>
    <row r="678" spans="74:94" x14ac:dyDescent="0.3">
      <c r="BV678" s="30"/>
      <c r="CH678" s="139" t="str">
        <f t="shared" si="123"/>
        <v>L8.LK</v>
      </c>
      <c r="CI678" s="275" t="s">
        <v>2668</v>
      </c>
      <c r="CO678" t="s">
        <v>1433</v>
      </c>
      <c r="CP678" s="133">
        <v>1</v>
      </c>
    </row>
    <row r="679" spans="74:94" x14ac:dyDescent="0.3">
      <c r="BV679" s="30"/>
      <c r="CH679" s="139" t="str">
        <f t="shared" si="123"/>
        <v>L8.LB</v>
      </c>
      <c r="CI679" s="275" t="s">
        <v>2669</v>
      </c>
      <c r="CO679" t="s">
        <v>1434</v>
      </c>
      <c r="CP679" s="133">
        <v>1</v>
      </c>
    </row>
    <row r="680" spans="74:94" x14ac:dyDescent="0.3">
      <c r="BV680" s="30"/>
      <c r="CH680" s="139" t="str">
        <f t="shared" si="123"/>
        <v>L8.LG</v>
      </c>
      <c r="CI680" s="275" t="s">
        <v>2670</v>
      </c>
      <c r="CO680" t="s">
        <v>1435</v>
      </c>
      <c r="CP680" s="133">
        <v>1</v>
      </c>
    </row>
    <row r="681" spans="74:94" x14ac:dyDescent="0.3">
      <c r="BV681" s="30"/>
      <c r="CH681" s="139" t="str">
        <f t="shared" si="123"/>
        <v>L8.LO</v>
      </c>
      <c r="CI681" s="275" t="s">
        <v>2671</v>
      </c>
      <c r="CO681" t="s">
        <v>1436</v>
      </c>
      <c r="CP681" s="133">
        <v>1</v>
      </c>
    </row>
    <row r="682" spans="74:94" x14ac:dyDescent="0.3">
      <c r="BV682" s="30"/>
      <c r="CH682" s="139" t="str">
        <f t="shared" si="123"/>
        <v>L8.LC</v>
      </c>
      <c r="CI682" s="275" t="s">
        <v>2672</v>
      </c>
      <c r="CO682" t="s">
        <v>1437</v>
      </c>
      <c r="CP682" s="133">
        <v>1</v>
      </c>
    </row>
    <row r="683" spans="74:94" x14ac:dyDescent="0.3">
      <c r="BV683" s="30"/>
      <c r="CH683" s="139" t="str">
        <f t="shared" si="123"/>
        <v>L8.LY</v>
      </c>
      <c r="CI683" s="275" t="s">
        <v>2673</v>
      </c>
      <c r="CO683" t="s">
        <v>1438</v>
      </c>
      <c r="CP683" s="133">
        <v>1</v>
      </c>
    </row>
    <row r="684" spans="74:94" x14ac:dyDescent="0.3">
      <c r="BV684" s="30"/>
      <c r="CH684" s="139" t="str">
        <f t="shared" si="123"/>
        <v>L8.FE</v>
      </c>
      <c r="CI684" s="275" t="s">
        <v>2674</v>
      </c>
      <c r="CO684" t="s">
        <v>1439</v>
      </c>
      <c r="CP684" s="133">
        <v>1</v>
      </c>
    </row>
    <row r="685" spans="74:94" x14ac:dyDescent="0.3">
      <c r="BV685" s="30"/>
      <c r="CH685" s="139" t="str">
        <f t="shared" si="123"/>
        <v>L8.Z5</v>
      </c>
      <c r="CI685" s="275" t="s">
        <v>2675</v>
      </c>
      <c r="CO685" t="s">
        <v>1440</v>
      </c>
      <c r="CP685" s="133">
        <v>1</v>
      </c>
    </row>
    <row r="686" spans="74:94" x14ac:dyDescent="0.3">
      <c r="BV686" s="30"/>
      <c r="CH686" s="139" t="str">
        <f t="shared" si="123"/>
        <v>L8.33</v>
      </c>
      <c r="CI686" s="275" t="s">
        <v>2676</v>
      </c>
      <c r="CO686" t="s">
        <v>1441</v>
      </c>
      <c r="CP686" s="133">
        <v>1</v>
      </c>
    </row>
    <row r="687" spans="74:94" x14ac:dyDescent="0.3">
      <c r="BV687" s="30"/>
      <c r="CH687" s="139" t="str">
        <f t="shared" si="123"/>
        <v>L8.RN</v>
      </c>
      <c r="CI687" s="275" t="s">
        <v>2677</v>
      </c>
      <c r="CO687" t="s">
        <v>1442</v>
      </c>
      <c r="CP687" s="133">
        <v>1</v>
      </c>
    </row>
    <row r="688" spans="74:94" x14ac:dyDescent="0.3">
      <c r="BV688" s="30"/>
      <c r="CH688" s="139" t="str">
        <f t="shared" si="123"/>
        <v>L8.54</v>
      </c>
      <c r="CI688" s="275" t="s">
        <v>2678</v>
      </c>
      <c r="CO688" t="s">
        <v>1443</v>
      </c>
      <c r="CP688" s="133">
        <v>1</v>
      </c>
    </row>
    <row r="689" spans="74:94" x14ac:dyDescent="0.3">
      <c r="BV689" s="30"/>
      <c r="CH689" s="139" t="str">
        <f t="shared" si="123"/>
        <v>L8.HB</v>
      </c>
      <c r="CI689" s="275" t="s">
        <v>14962</v>
      </c>
      <c r="CO689" t="s">
        <v>1444</v>
      </c>
      <c r="CP689" s="133">
        <v>1</v>
      </c>
    </row>
    <row r="690" spans="74:94" x14ac:dyDescent="0.3">
      <c r="BV690" s="30"/>
      <c r="CH690" s="139" t="str">
        <f t="shared" si="123"/>
        <v>L8.HG</v>
      </c>
      <c r="CI690" s="275" t="s">
        <v>14963</v>
      </c>
      <c r="CO690" t="s">
        <v>1445</v>
      </c>
      <c r="CP690" s="133">
        <v>1</v>
      </c>
    </row>
    <row r="691" spans="74:94" x14ac:dyDescent="0.3">
      <c r="BV691" s="30"/>
      <c r="CH691" s="139" t="str">
        <f t="shared" si="123"/>
        <v>L8.JB</v>
      </c>
      <c r="CI691" s="275" t="s">
        <v>2679</v>
      </c>
      <c r="CO691" t="s">
        <v>1446</v>
      </c>
      <c r="CP691" s="133">
        <v>1</v>
      </c>
    </row>
    <row r="692" spans="74:94" x14ac:dyDescent="0.3">
      <c r="BV692" s="30"/>
      <c r="CH692" s="139" t="str">
        <f t="shared" si="123"/>
        <v>L8.JW</v>
      </c>
      <c r="CI692" s="275" t="s">
        <v>14964</v>
      </c>
      <c r="CO692" t="s">
        <v>1447</v>
      </c>
      <c r="CP692" s="133">
        <v>1</v>
      </c>
    </row>
    <row r="693" spans="74:94" x14ac:dyDescent="0.3">
      <c r="BV693" s="30"/>
      <c r="CH693" s="139" t="str">
        <f t="shared" si="123"/>
        <v>L8.S2</v>
      </c>
      <c r="CI693" s="275" t="s">
        <v>2680</v>
      </c>
      <c r="CO693" t="s">
        <v>1448</v>
      </c>
      <c r="CP693" s="133">
        <v>1</v>
      </c>
    </row>
    <row r="694" spans="74:94" x14ac:dyDescent="0.3">
      <c r="BV694" s="30"/>
      <c r="CH694" s="139" t="str">
        <f t="shared" si="123"/>
        <v>L8.S1</v>
      </c>
      <c r="CI694" s="275" t="s">
        <v>2681</v>
      </c>
      <c r="CO694" t="s">
        <v>1449</v>
      </c>
      <c r="CP694" s="133">
        <v>1</v>
      </c>
    </row>
    <row r="695" spans="74:94" x14ac:dyDescent="0.3">
      <c r="BV695" s="30"/>
      <c r="CH695" s="139" t="str">
        <f t="shared" si="123"/>
        <v>L8.L2</v>
      </c>
      <c r="CI695" s="275" t="s">
        <v>2682</v>
      </c>
      <c r="CO695" t="s">
        <v>1450</v>
      </c>
      <c r="CP695" s="133">
        <v>1</v>
      </c>
    </row>
    <row r="696" spans="74:94" x14ac:dyDescent="0.3">
      <c r="BV696" s="30"/>
      <c r="CH696" s="139" t="str">
        <f t="shared" si="123"/>
        <v>L8.L1</v>
      </c>
      <c r="CI696" s="275" t="s">
        <v>2683</v>
      </c>
      <c r="CO696" t="s">
        <v>1451</v>
      </c>
      <c r="CP696" s="133">
        <v>1</v>
      </c>
    </row>
    <row r="697" spans="74:94" x14ac:dyDescent="0.3">
      <c r="BV697" s="30"/>
      <c r="CH697" s="139" t="str">
        <f t="shared" si="123"/>
        <v>L8.Z1</v>
      </c>
      <c r="CI697" s="275" t="s">
        <v>2684</v>
      </c>
      <c r="CO697" t="s">
        <v>1452</v>
      </c>
      <c r="CP697" s="133">
        <v>1</v>
      </c>
    </row>
    <row r="698" spans="74:94" x14ac:dyDescent="0.3">
      <c r="BV698" s="30"/>
      <c r="CH698" s="139" t="str">
        <f t="shared" si="123"/>
        <v>L8.0M</v>
      </c>
      <c r="CI698" s="275" t="s">
        <v>2685</v>
      </c>
      <c r="CO698" t="s">
        <v>1453</v>
      </c>
      <c r="CP698" s="133">
        <v>1</v>
      </c>
    </row>
    <row r="699" spans="74:94" x14ac:dyDescent="0.3">
      <c r="BV699" s="30"/>
      <c r="CH699" s="139" t="str">
        <f t="shared" si="123"/>
        <v>L8.Z2</v>
      </c>
      <c r="CI699" s="275" t="s">
        <v>2686</v>
      </c>
      <c r="CO699" t="s">
        <v>1454</v>
      </c>
      <c r="CP699" s="133">
        <v>1</v>
      </c>
    </row>
    <row r="700" spans="74:94" x14ac:dyDescent="0.3">
      <c r="BV700" s="30"/>
      <c r="CH700" s="139" t="str">
        <f t="shared" si="123"/>
        <v>L8.51</v>
      </c>
      <c r="CI700" s="275" t="s">
        <v>2687</v>
      </c>
      <c r="CO700" t="s">
        <v>1455</v>
      </c>
      <c r="CP700" s="133">
        <v>1</v>
      </c>
    </row>
    <row r="701" spans="74:94" x14ac:dyDescent="0.3">
      <c r="BV701" s="30"/>
      <c r="CH701" s="139" t="str">
        <f t="shared" si="123"/>
        <v>L8.0N</v>
      </c>
      <c r="CI701" s="275" t="s">
        <v>2688</v>
      </c>
      <c r="CO701" t="s">
        <v>1456</v>
      </c>
      <c r="CP701" s="133">
        <v>1</v>
      </c>
    </row>
    <row r="702" spans="74:94" x14ac:dyDescent="0.3">
      <c r="BV702" s="30"/>
      <c r="CH702" s="139" t="str">
        <f t="shared" si="123"/>
        <v>L8.NS</v>
      </c>
      <c r="CI702" s="275" t="s">
        <v>2689</v>
      </c>
      <c r="CO702" t="s">
        <v>1457</v>
      </c>
      <c r="CP702" s="133">
        <v>1</v>
      </c>
    </row>
    <row r="703" spans="74:94" x14ac:dyDescent="0.3">
      <c r="BV703" s="30"/>
      <c r="CH703" s="139" t="str">
        <f t="shared" si="123"/>
        <v>L8.86</v>
      </c>
      <c r="CI703" s="275" t="s">
        <v>2690</v>
      </c>
      <c r="CO703" t="s">
        <v>1458</v>
      </c>
      <c r="CP703" s="133">
        <v>1</v>
      </c>
    </row>
    <row r="704" spans="74:94" x14ac:dyDescent="0.3">
      <c r="BV704" s="30"/>
      <c r="CH704" s="139" t="str">
        <f t="shared" si="123"/>
        <v>L8.36</v>
      </c>
      <c r="CI704" s="275" t="s">
        <v>2691</v>
      </c>
      <c r="CO704" t="s">
        <v>1459</v>
      </c>
      <c r="CP704" s="133">
        <v>1</v>
      </c>
    </row>
    <row r="705" spans="5:94" x14ac:dyDescent="0.3">
      <c r="BV705" s="30"/>
      <c r="CH705" s="139" t="str">
        <f t="shared" si="123"/>
        <v>L8.2F</v>
      </c>
      <c r="CI705" s="275" t="s">
        <v>2692</v>
      </c>
      <c r="CO705" t="s">
        <v>1460</v>
      </c>
      <c r="CP705" s="133">
        <v>1</v>
      </c>
    </row>
    <row r="706" spans="5:94" x14ac:dyDescent="0.3">
      <c r="BV706" s="30"/>
      <c r="CH706" s="139" t="str">
        <f t="shared" si="123"/>
        <v>L8.90</v>
      </c>
      <c r="CI706" s="275" t="s">
        <v>2693</v>
      </c>
      <c r="CO706" t="s">
        <v>1461</v>
      </c>
      <c r="CP706" s="133">
        <v>1</v>
      </c>
    </row>
    <row r="707" spans="5:94" x14ac:dyDescent="0.3">
      <c r="BV707" s="30"/>
      <c r="CH707" s="139" t="str">
        <f t="shared" si="123"/>
        <v>L8.68</v>
      </c>
      <c r="CI707" s="275" t="s">
        <v>2694</v>
      </c>
      <c r="CO707" t="s">
        <v>1462</v>
      </c>
      <c r="CP707" s="133">
        <v>1</v>
      </c>
    </row>
    <row r="708" spans="5:94" x14ac:dyDescent="0.3">
      <c r="BV708" s="30"/>
      <c r="CH708" s="139" t="str">
        <f t="shared" si="123"/>
        <v>L8.27</v>
      </c>
      <c r="CI708" s="275" t="s">
        <v>2695</v>
      </c>
      <c r="CO708" t="s">
        <v>1463</v>
      </c>
      <c r="CP708" s="133">
        <v>1</v>
      </c>
    </row>
    <row r="709" spans="5:94" x14ac:dyDescent="0.3">
      <c r="BV709" s="30"/>
      <c r="CH709" s="139" t="str">
        <f t="shared" si="123"/>
        <v>L8.61</v>
      </c>
      <c r="CI709" s="275" t="s">
        <v>2696</v>
      </c>
      <c r="CO709" t="s">
        <v>1464</v>
      </c>
      <c r="CP709" s="133">
        <v>1</v>
      </c>
    </row>
    <row r="710" spans="5:94" x14ac:dyDescent="0.3">
      <c r="BV710" s="30"/>
      <c r="CH710" s="139" t="str">
        <f t="shared" si="123"/>
        <v>L8.81</v>
      </c>
      <c r="CI710" s="275" t="s">
        <v>2697</v>
      </c>
      <c r="CO710" t="s">
        <v>1465</v>
      </c>
      <c r="CP710" s="133">
        <v>1</v>
      </c>
    </row>
    <row r="711" spans="5:94" x14ac:dyDescent="0.3">
      <c r="BV711" s="30"/>
      <c r="CH711" s="139" t="str">
        <f t="shared" si="123"/>
        <v>L8.0T</v>
      </c>
      <c r="CI711" s="275" t="s">
        <v>2698</v>
      </c>
      <c r="CO711" t="s">
        <v>1466</v>
      </c>
      <c r="CP711" s="133">
        <v>1</v>
      </c>
    </row>
    <row r="712" spans="5:94" x14ac:dyDescent="0.3">
      <c r="O712" s="163"/>
      <c r="BV712" s="30"/>
      <c r="CH712" s="139" t="str">
        <f t="shared" si="123"/>
        <v>L8.SO</v>
      </c>
      <c r="CI712" s="275" t="s">
        <v>2699</v>
      </c>
      <c r="CO712" t="s">
        <v>1467</v>
      </c>
      <c r="CP712" s="133">
        <v>1</v>
      </c>
    </row>
    <row r="713" spans="5:94" x14ac:dyDescent="0.3">
      <c r="O713" s="163"/>
      <c r="BV713" s="30"/>
      <c r="CH713" s="139" t="str">
        <f t="shared" si="123"/>
        <v>L8.SY</v>
      </c>
      <c r="CI713" s="275" t="s">
        <v>2700</v>
      </c>
      <c r="CO713" t="s">
        <v>1468</v>
      </c>
      <c r="CP713" s="133">
        <v>1</v>
      </c>
    </row>
    <row r="714" spans="5:94" x14ac:dyDescent="0.3">
      <c r="O714" s="163"/>
      <c r="BV714" s="30"/>
      <c r="CH714" s="139" t="str">
        <f t="shared" si="123"/>
        <v>L8.SL</v>
      </c>
      <c r="CI714" s="275" t="s">
        <v>2701</v>
      </c>
      <c r="CO714" t="s">
        <v>1469</v>
      </c>
      <c r="CP714" s="133">
        <v>1</v>
      </c>
    </row>
    <row r="715" spans="5:94" x14ac:dyDescent="0.3">
      <c r="O715" s="163"/>
      <c r="BV715" s="30"/>
      <c r="CH715" s="139" t="str">
        <f t="shared" si="123"/>
        <v>L8.SM</v>
      </c>
      <c r="CI715" s="275" t="s">
        <v>2702</v>
      </c>
      <c r="CO715" t="s">
        <v>1470</v>
      </c>
      <c r="CP715" s="133">
        <v>1</v>
      </c>
    </row>
    <row r="716" spans="5:94" x14ac:dyDescent="0.3">
      <c r="O716" s="163"/>
      <c r="R716" s="158"/>
      <c r="S716" s="158"/>
      <c r="BV716" s="30"/>
      <c r="CH716" s="139" t="str">
        <f t="shared" si="123"/>
        <v>L8.SN</v>
      </c>
      <c r="CI716" s="275" t="s">
        <v>2703</v>
      </c>
      <c r="CO716" t="s">
        <v>1471</v>
      </c>
      <c r="CP716" s="133">
        <v>1</v>
      </c>
    </row>
    <row r="717" spans="5:94" x14ac:dyDescent="0.3">
      <c r="E717" s="158"/>
      <c r="O717" s="163"/>
      <c r="R717" s="158"/>
      <c r="S717" s="158"/>
      <c r="BV717" s="30"/>
      <c r="CH717" s="139" t="str">
        <f t="shared" si="123"/>
        <v>L8.SP</v>
      </c>
      <c r="CI717" s="275" t="s">
        <v>2704</v>
      </c>
      <c r="CO717" t="s">
        <v>1472</v>
      </c>
      <c r="CP717" s="133">
        <v>1</v>
      </c>
    </row>
    <row r="718" spans="5:94" x14ac:dyDescent="0.3">
      <c r="E718" s="158"/>
      <c r="O718" s="163"/>
      <c r="R718" s="158"/>
      <c r="S718" s="158"/>
      <c r="BV718" s="30"/>
      <c r="CH718" s="139" t="str">
        <f t="shared" si="123"/>
        <v>L8.1V</v>
      </c>
      <c r="CI718" s="275" t="s">
        <v>2705</v>
      </c>
      <c r="CO718" t="s">
        <v>1473</v>
      </c>
      <c r="CP718" s="133">
        <v>1</v>
      </c>
    </row>
    <row r="719" spans="5:94" x14ac:dyDescent="0.3">
      <c r="E719" s="158"/>
      <c r="O719" s="163"/>
      <c r="BV719" s="30"/>
      <c r="CH719" s="139" t="str">
        <f t="shared" si="123"/>
        <v>L8.T5</v>
      </c>
      <c r="CI719" s="275" t="s">
        <v>2706</v>
      </c>
      <c r="CO719" t="s">
        <v>1474</v>
      </c>
      <c r="CP719" s="133">
        <v>1</v>
      </c>
    </row>
    <row r="720" spans="5:94" x14ac:dyDescent="0.3">
      <c r="E720" s="158"/>
      <c r="BV720" s="30"/>
      <c r="CH720" s="139" t="str">
        <f t="shared" si="123"/>
        <v>L8.0S</v>
      </c>
      <c r="CI720" s="275" t="s">
        <v>2707</v>
      </c>
      <c r="CO720" t="s">
        <v>1475</v>
      </c>
      <c r="CP720" s="133">
        <v>1</v>
      </c>
    </row>
    <row r="721" spans="4:94" x14ac:dyDescent="0.3">
      <c r="D721" s="158"/>
      <c r="E721" s="158"/>
      <c r="BV721" s="30"/>
      <c r="CH721" s="139" t="str">
        <f t="shared" si="123"/>
        <v>L8.52</v>
      </c>
      <c r="CI721" s="275" t="s">
        <v>2708</v>
      </c>
      <c r="CO721" t="s">
        <v>1476</v>
      </c>
      <c r="CP721" s="133">
        <v>1</v>
      </c>
    </row>
    <row r="722" spans="4:94" x14ac:dyDescent="0.3">
      <c r="D722" s="158"/>
      <c r="E722" s="158"/>
      <c r="BV722" s="30"/>
      <c r="CH722" s="139" t="str">
        <f t="shared" si="123"/>
        <v>L8.77</v>
      </c>
      <c r="CI722" s="275" t="s">
        <v>2709</v>
      </c>
      <c r="CO722" t="s">
        <v>1477</v>
      </c>
      <c r="CP722" s="133">
        <v>1</v>
      </c>
    </row>
    <row r="723" spans="4:94" x14ac:dyDescent="0.3">
      <c r="D723" s="158"/>
      <c r="E723" s="158"/>
      <c r="BV723" s="30"/>
      <c r="CH723" s="139" t="str">
        <f t="shared" si="123"/>
        <v>L8.Z3</v>
      </c>
      <c r="CI723" s="275" t="s">
        <v>2710</v>
      </c>
      <c r="CO723" t="s">
        <v>1478</v>
      </c>
      <c r="CP723" s="133">
        <v>1</v>
      </c>
    </row>
    <row r="724" spans="4:94" x14ac:dyDescent="0.3">
      <c r="D724" s="158"/>
      <c r="E724" s="158"/>
      <c r="BV724" s="30"/>
      <c r="CH724" s="139" t="str">
        <f t="shared" si="123"/>
        <v>L8.37</v>
      </c>
      <c r="CI724" s="275" t="s">
        <v>2711</v>
      </c>
      <c r="CO724" t="s">
        <v>1479</v>
      </c>
      <c r="CP724" s="133">
        <v>1</v>
      </c>
    </row>
    <row r="725" spans="4:94" x14ac:dyDescent="0.3">
      <c r="D725" s="158"/>
      <c r="E725" s="158"/>
      <c r="BV725" s="30"/>
      <c r="CH725" s="139" t="str">
        <f t="shared" si="123"/>
        <v>L8.2A</v>
      </c>
      <c r="CI725" s="275" t="s">
        <v>2712</v>
      </c>
      <c r="CO725" t="s">
        <v>1480</v>
      </c>
      <c r="CP725" s="133">
        <v>1</v>
      </c>
    </row>
    <row r="726" spans="4:94" x14ac:dyDescent="0.3">
      <c r="D726" s="158"/>
      <c r="E726" s="158"/>
      <c r="BV726" s="30"/>
      <c r="CH726" s="139" t="str">
        <f t="shared" si="123"/>
        <v>L8.T8</v>
      </c>
      <c r="CI726" s="275" t="s">
        <v>2713</v>
      </c>
      <c r="CO726" t="s">
        <v>1481</v>
      </c>
      <c r="CP726" s="133">
        <v>1</v>
      </c>
    </row>
    <row r="727" spans="4:94" x14ac:dyDescent="0.3">
      <c r="D727" s="158"/>
      <c r="E727" s="158"/>
      <c r="BV727" s="30"/>
      <c r="CH727" s="139" t="str">
        <f t="shared" si="123"/>
        <v>L8.1Q</v>
      </c>
      <c r="CI727" s="275" t="s">
        <v>2714</v>
      </c>
      <c r="CO727" t="s">
        <v>1482</v>
      </c>
      <c r="CP727" s="133">
        <v>1</v>
      </c>
    </row>
    <row r="728" spans="4:94" x14ac:dyDescent="0.3">
      <c r="D728" s="158"/>
      <c r="E728" s="158"/>
      <c r="BV728" s="30"/>
      <c r="CH728" s="139" t="str">
        <f t="shared" si="123"/>
        <v>L8.2Q</v>
      </c>
      <c r="CI728" s="275" t="s">
        <v>2715</v>
      </c>
      <c r="CO728" t="s">
        <v>1483</v>
      </c>
      <c r="CP728" s="133">
        <v>1</v>
      </c>
    </row>
    <row r="729" spans="4:94" x14ac:dyDescent="0.3">
      <c r="D729" s="158"/>
      <c r="E729" s="158"/>
      <c r="BV729" s="30"/>
      <c r="CH729" s="139" t="str">
        <f t="shared" si="123"/>
        <v>L8.NM</v>
      </c>
      <c r="CI729" s="275" t="s">
        <v>2716</v>
      </c>
      <c r="CO729" t="s">
        <v>1484</v>
      </c>
      <c r="CP729" s="133">
        <v>1</v>
      </c>
    </row>
    <row r="730" spans="4:94" x14ac:dyDescent="0.3">
      <c r="D730" s="158"/>
      <c r="E730" s="158"/>
      <c r="BV730" s="30"/>
      <c r="CH730" s="139" t="str">
        <f t="shared" si="123"/>
        <v>L8.0F</v>
      </c>
      <c r="CI730" s="275" t="s">
        <v>2717</v>
      </c>
      <c r="CO730" t="s">
        <v>1485</v>
      </c>
      <c r="CP730" s="133">
        <v>1</v>
      </c>
    </row>
    <row r="731" spans="4:94" x14ac:dyDescent="0.3">
      <c r="D731" s="158"/>
      <c r="E731" s="158"/>
      <c r="BV731" s="30"/>
      <c r="CH731" s="139" t="str">
        <f t="shared" si="123"/>
        <v>L8.MC</v>
      </c>
      <c r="CI731" s="275" t="s">
        <v>2718</v>
      </c>
      <c r="CO731" t="s">
        <v>1486</v>
      </c>
      <c r="CP731" s="133">
        <v>1</v>
      </c>
    </row>
    <row r="732" spans="4:94" x14ac:dyDescent="0.3">
      <c r="D732" s="158"/>
      <c r="E732" s="158"/>
      <c r="BV732" s="30"/>
      <c r="CH732" s="139" t="str">
        <f t="shared" si="123"/>
        <v>L8.0P</v>
      </c>
      <c r="CI732" s="275" t="s">
        <v>2719</v>
      </c>
      <c r="CO732" t="s">
        <v>1487</v>
      </c>
      <c r="CP732" s="133">
        <v>1</v>
      </c>
    </row>
    <row r="733" spans="4:94" x14ac:dyDescent="0.3">
      <c r="D733" s="158"/>
      <c r="E733" s="158"/>
      <c r="BV733" s="30"/>
      <c r="CH733" s="139" t="str">
        <f t="shared" si="123"/>
        <v>L8.T9</v>
      </c>
      <c r="CI733" s="275" t="s">
        <v>2720</v>
      </c>
      <c r="CO733" t="s">
        <v>1488</v>
      </c>
      <c r="CP733" s="133">
        <v>1</v>
      </c>
    </row>
    <row r="734" spans="4:94" x14ac:dyDescent="0.3">
      <c r="D734" s="158"/>
      <c r="E734" s="158"/>
      <c r="BV734" s="30"/>
      <c r="CH734" s="139" t="str">
        <f t="shared" si="123"/>
        <v>L8.ZZ</v>
      </c>
      <c r="CI734" s="275" t="s">
        <v>2721</v>
      </c>
      <c r="CO734" t="s">
        <v>1489</v>
      </c>
      <c r="CP734" s="133">
        <v>1</v>
      </c>
    </row>
    <row r="735" spans="4:94" x14ac:dyDescent="0.3">
      <c r="D735" s="158"/>
      <c r="BV735" s="30"/>
      <c r="CH735" s="139" t="str">
        <f t="shared" si="123"/>
        <v>L8.53</v>
      </c>
      <c r="CI735" s="275" t="s">
        <v>2722</v>
      </c>
      <c r="CO735" t="s">
        <v>1490</v>
      </c>
      <c r="CP735" s="133">
        <v>1</v>
      </c>
    </row>
    <row r="736" spans="4:94" x14ac:dyDescent="0.3">
      <c r="D736" s="158"/>
      <c r="BV736" s="30"/>
      <c r="CH736" s="139" t="str">
        <f t="shared" ref="CH736:CH799" si="124">CONCATENATE(LEFT(CI736,2),".",RIGHT(CI736,2))</f>
        <v>L8.AO</v>
      </c>
      <c r="CI736" s="275" t="s">
        <v>2723</v>
      </c>
      <c r="CO736" t="s">
        <v>1491</v>
      </c>
      <c r="CP736" s="133">
        <v>1</v>
      </c>
    </row>
    <row r="737" spans="4:94" x14ac:dyDescent="0.3">
      <c r="D737" s="158"/>
      <c r="BV737" s="30"/>
      <c r="CH737" s="139" t="str">
        <f t="shared" si="124"/>
        <v>L8.AB</v>
      </c>
      <c r="CI737" s="275" t="s">
        <v>2724</v>
      </c>
      <c r="CO737" t="s">
        <v>1492</v>
      </c>
      <c r="CP737" s="133">
        <v>1</v>
      </c>
    </row>
    <row r="738" spans="4:94" x14ac:dyDescent="0.3">
      <c r="D738" s="158"/>
      <c r="BV738" s="30"/>
      <c r="CH738" s="139" t="str">
        <f t="shared" si="124"/>
        <v>L8.50</v>
      </c>
      <c r="CI738" s="275" t="s">
        <v>2725</v>
      </c>
      <c r="CO738" t="s">
        <v>1493</v>
      </c>
      <c r="CP738" s="133">
        <v>1</v>
      </c>
    </row>
    <row r="739" spans="4:94" x14ac:dyDescent="0.3">
      <c r="BV739" s="30"/>
      <c r="CH739" s="139" t="str">
        <f t="shared" si="124"/>
        <v>L8.Z6</v>
      </c>
      <c r="CI739" s="275" t="s">
        <v>2726</v>
      </c>
      <c r="CO739" t="s">
        <v>1494</v>
      </c>
      <c r="CP739" s="133">
        <v>1</v>
      </c>
    </row>
    <row r="740" spans="4:94" x14ac:dyDescent="0.3">
      <c r="BV740" s="30"/>
      <c r="CH740" s="139" t="str">
        <f t="shared" si="124"/>
        <v>L8.0G</v>
      </c>
      <c r="CI740" s="275" t="s">
        <v>2727</v>
      </c>
      <c r="CO740" t="s">
        <v>1495</v>
      </c>
      <c r="CP740" s="133">
        <v>1</v>
      </c>
    </row>
    <row r="741" spans="4:94" x14ac:dyDescent="0.3">
      <c r="BV741" s="30"/>
      <c r="CH741" s="139" t="str">
        <f t="shared" si="124"/>
        <v>L8.BG</v>
      </c>
      <c r="CI741" s="275" t="s">
        <v>2728</v>
      </c>
      <c r="CO741" t="s">
        <v>1496</v>
      </c>
      <c r="CP741" s="133">
        <v>1</v>
      </c>
    </row>
    <row r="742" spans="4:94" x14ac:dyDescent="0.3">
      <c r="BV742" s="30"/>
      <c r="CH742" s="139" t="str">
        <f t="shared" si="124"/>
        <v>L8.0R</v>
      </c>
      <c r="CI742" s="275" t="s">
        <v>2729</v>
      </c>
      <c r="CO742" t="s">
        <v>1497</v>
      </c>
      <c r="CP742" s="133">
        <v>1</v>
      </c>
    </row>
    <row r="743" spans="4:94" x14ac:dyDescent="0.3">
      <c r="BV743" s="30"/>
      <c r="CH743" s="139" t="str">
        <f t="shared" si="124"/>
        <v>L8.89</v>
      </c>
      <c r="CI743" s="275" t="s">
        <v>2730</v>
      </c>
      <c r="CO743" t="s">
        <v>1498</v>
      </c>
      <c r="CP743" s="133">
        <v>1</v>
      </c>
    </row>
    <row r="744" spans="4:94" x14ac:dyDescent="0.3">
      <c r="BV744" s="30"/>
      <c r="CH744" s="139" t="str">
        <f t="shared" si="124"/>
        <v>L8.2P</v>
      </c>
      <c r="CI744" s="275" t="s">
        <v>14965</v>
      </c>
      <c r="CO744" t="s">
        <v>1499</v>
      </c>
      <c r="CP744" s="133">
        <v>1</v>
      </c>
    </row>
    <row r="745" spans="4:94" x14ac:dyDescent="0.3">
      <c r="BV745" s="30"/>
      <c r="CH745" s="139" t="str">
        <f t="shared" si="124"/>
        <v>L8.32</v>
      </c>
      <c r="CI745" s="275" t="s">
        <v>2731</v>
      </c>
      <c r="CO745" t="s">
        <v>1500</v>
      </c>
      <c r="CP745" s="133">
        <v>1</v>
      </c>
    </row>
    <row r="746" spans="4:94" x14ac:dyDescent="0.3">
      <c r="BV746" s="30"/>
      <c r="CH746" s="139" t="str">
        <f t="shared" si="124"/>
        <v>L8.80</v>
      </c>
      <c r="CI746" s="275" t="s">
        <v>2732</v>
      </c>
      <c r="CO746" t="s">
        <v>1501</v>
      </c>
      <c r="CP746" s="133">
        <v>1</v>
      </c>
    </row>
    <row r="747" spans="4:94" x14ac:dyDescent="0.3">
      <c r="BV747" s="30"/>
      <c r="CH747" s="139" t="str">
        <f t="shared" si="124"/>
        <v>L8.46</v>
      </c>
      <c r="CI747" s="275" t="s">
        <v>2733</v>
      </c>
      <c r="CO747" t="s">
        <v>1502</v>
      </c>
      <c r="CP747" s="133">
        <v>1</v>
      </c>
    </row>
    <row r="748" spans="4:94" x14ac:dyDescent="0.3">
      <c r="BV748" s="30"/>
      <c r="CH748" s="139" t="str">
        <f t="shared" si="124"/>
        <v>L8.45</v>
      </c>
      <c r="CI748" s="275" t="s">
        <v>2734</v>
      </c>
      <c r="CO748" t="s">
        <v>1503</v>
      </c>
      <c r="CP748" s="133">
        <v>1</v>
      </c>
    </row>
    <row r="749" spans="4:94" x14ac:dyDescent="0.3">
      <c r="BV749" s="30"/>
      <c r="CH749" s="139" t="str">
        <f t="shared" si="124"/>
        <v>L8.B1</v>
      </c>
      <c r="CI749" s="275" t="s">
        <v>2735</v>
      </c>
      <c r="CO749" t="s">
        <v>1504</v>
      </c>
      <c r="CP749" s="133">
        <v>1</v>
      </c>
    </row>
    <row r="750" spans="4:94" x14ac:dyDescent="0.3">
      <c r="BV750" s="30"/>
      <c r="CH750" s="139" t="str">
        <f t="shared" si="124"/>
        <v>L8.Z4</v>
      </c>
      <c r="CI750" s="275" t="s">
        <v>2736</v>
      </c>
      <c r="CO750" t="s">
        <v>1505</v>
      </c>
      <c r="CP750" s="133">
        <v>1</v>
      </c>
    </row>
    <row r="751" spans="4:94" x14ac:dyDescent="0.3">
      <c r="BV751" s="30"/>
      <c r="CH751" s="139" t="str">
        <f t="shared" si="124"/>
        <v>L8.BN</v>
      </c>
      <c r="CI751" s="275" t="s">
        <v>2737</v>
      </c>
      <c r="CO751" t="s">
        <v>1506</v>
      </c>
      <c r="CP751" s="133">
        <v>1</v>
      </c>
    </row>
    <row r="752" spans="4:94" x14ac:dyDescent="0.3">
      <c r="BV752" s="30"/>
      <c r="CH752" s="139" t="str">
        <f t="shared" si="124"/>
        <v>L8.0C</v>
      </c>
      <c r="CI752" s="275" t="s">
        <v>2738</v>
      </c>
      <c r="CO752" t="s">
        <v>1507</v>
      </c>
      <c r="CP752" s="133">
        <v>1</v>
      </c>
    </row>
    <row r="753" spans="74:94" x14ac:dyDescent="0.3">
      <c r="BV753" s="30"/>
      <c r="CH753" s="139" t="str">
        <f t="shared" si="124"/>
        <v>L8.0Y</v>
      </c>
      <c r="CI753" s="275" t="s">
        <v>2739</v>
      </c>
      <c r="CO753" t="s">
        <v>1508</v>
      </c>
      <c r="CP753" s="133">
        <v>1</v>
      </c>
    </row>
    <row r="754" spans="74:94" x14ac:dyDescent="0.3">
      <c r="BV754" s="30"/>
      <c r="CH754" s="139" t="str">
        <f t="shared" si="124"/>
        <v>L8.0L</v>
      </c>
      <c r="CI754" s="275" t="s">
        <v>2740</v>
      </c>
      <c r="CO754" t="s">
        <v>1509</v>
      </c>
      <c r="CP754" s="133">
        <v>1</v>
      </c>
    </row>
    <row r="755" spans="74:94" x14ac:dyDescent="0.3">
      <c r="BV755" s="30"/>
      <c r="CH755" s="139" t="str">
        <f t="shared" si="124"/>
        <v>L8.87</v>
      </c>
      <c r="CI755" s="275" t="s">
        <v>2741</v>
      </c>
      <c r="CO755" t="s">
        <v>1510</v>
      </c>
      <c r="CP755" s="133">
        <v>1</v>
      </c>
    </row>
    <row r="756" spans="74:94" x14ac:dyDescent="0.3">
      <c r="BV756" s="30"/>
      <c r="CH756" s="139" t="str">
        <f t="shared" si="124"/>
        <v>L8.CP</v>
      </c>
      <c r="CI756" s="275" t="s">
        <v>2742</v>
      </c>
      <c r="CO756" t="s">
        <v>1511</v>
      </c>
      <c r="CP756" s="133">
        <v>1</v>
      </c>
    </row>
    <row r="757" spans="74:94" x14ac:dyDescent="0.3">
      <c r="BV757" s="30"/>
      <c r="CH757" s="139" t="str">
        <f t="shared" si="124"/>
        <v>L8.35</v>
      </c>
      <c r="CI757" s="275" t="s">
        <v>2743</v>
      </c>
      <c r="CO757" t="s">
        <v>1512</v>
      </c>
      <c r="CP757" s="133">
        <v>1</v>
      </c>
    </row>
    <row r="758" spans="74:94" x14ac:dyDescent="0.3">
      <c r="BV758" s="30"/>
      <c r="CH758" s="139" t="str">
        <f t="shared" si="124"/>
        <v>L8.LK</v>
      </c>
      <c r="CI758" s="275" t="s">
        <v>2744</v>
      </c>
      <c r="CO758" t="s">
        <v>1513</v>
      </c>
      <c r="CP758" s="133">
        <v>1</v>
      </c>
    </row>
    <row r="759" spans="74:94" x14ac:dyDescent="0.3">
      <c r="BV759" s="30"/>
      <c r="CH759" s="139" t="str">
        <f t="shared" si="124"/>
        <v>L8.LB</v>
      </c>
      <c r="CI759" s="275" t="s">
        <v>2745</v>
      </c>
      <c r="CO759" t="s">
        <v>1514</v>
      </c>
      <c r="CP759" s="133">
        <v>1</v>
      </c>
    </row>
    <row r="760" spans="74:94" x14ac:dyDescent="0.3">
      <c r="BV760" s="30"/>
      <c r="CH760" s="139" t="str">
        <f t="shared" si="124"/>
        <v>L8.LG</v>
      </c>
      <c r="CI760" s="275" t="s">
        <v>2746</v>
      </c>
      <c r="CO760" t="s">
        <v>1515</v>
      </c>
      <c r="CP760" s="133">
        <v>1</v>
      </c>
    </row>
    <row r="761" spans="74:94" x14ac:dyDescent="0.3">
      <c r="BV761" s="30"/>
      <c r="CH761" s="139" t="str">
        <f t="shared" si="124"/>
        <v>L8.LO</v>
      </c>
      <c r="CI761" s="275" t="s">
        <v>2747</v>
      </c>
      <c r="CO761" t="s">
        <v>1516</v>
      </c>
      <c r="CP761" s="133">
        <v>1</v>
      </c>
    </row>
    <row r="762" spans="74:94" x14ac:dyDescent="0.3">
      <c r="BV762" s="30"/>
      <c r="CH762" s="139" t="str">
        <f t="shared" si="124"/>
        <v>L8.LC</v>
      </c>
      <c r="CI762" s="275" t="s">
        <v>2748</v>
      </c>
      <c r="CO762" t="s">
        <v>1517</v>
      </c>
      <c r="CP762" s="133">
        <v>1</v>
      </c>
    </row>
    <row r="763" spans="74:94" x14ac:dyDescent="0.3">
      <c r="BV763" s="30"/>
      <c r="CH763" s="139" t="str">
        <f t="shared" si="124"/>
        <v>L8.LY</v>
      </c>
      <c r="CI763" s="275" t="s">
        <v>2749</v>
      </c>
      <c r="CO763" t="s">
        <v>1518</v>
      </c>
      <c r="CP763" s="133">
        <v>1</v>
      </c>
    </row>
    <row r="764" spans="74:94" x14ac:dyDescent="0.3">
      <c r="BV764" s="30"/>
      <c r="CH764" s="139" t="str">
        <f t="shared" si="124"/>
        <v>L8.FE</v>
      </c>
      <c r="CI764" s="275" t="s">
        <v>2750</v>
      </c>
      <c r="CO764" t="s">
        <v>1519</v>
      </c>
      <c r="CP764" s="133">
        <v>1</v>
      </c>
    </row>
    <row r="765" spans="74:94" x14ac:dyDescent="0.3">
      <c r="BV765" s="30"/>
      <c r="CH765" s="139" t="str">
        <f t="shared" si="124"/>
        <v>L8.Z5</v>
      </c>
      <c r="CI765" s="275" t="s">
        <v>2751</v>
      </c>
      <c r="CO765" t="s">
        <v>1520</v>
      </c>
      <c r="CP765" s="133">
        <v>1</v>
      </c>
    </row>
    <row r="766" spans="74:94" x14ac:dyDescent="0.3">
      <c r="BV766" s="30"/>
      <c r="CH766" s="139" t="str">
        <f t="shared" si="124"/>
        <v>L8.33</v>
      </c>
      <c r="CI766" s="275" t="s">
        <v>2752</v>
      </c>
      <c r="CO766" t="s">
        <v>1521</v>
      </c>
      <c r="CP766" s="133">
        <v>1</v>
      </c>
    </row>
    <row r="767" spans="74:94" x14ac:dyDescent="0.3">
      <c r="BV767" s="30"/>
      <c r="CH767" s="139" t="str">
        <f t="shared" si="124"/>
        <v>L8.RN</v>
      </c>
      <c r="CI767" s="275" t="s">
        <v>2753</v>
      </c>
      <c r="CO767" t="s">
        <v>1522</v>
      </c>
      <c r="CP767" s="133">
        <v>1</v>
      </c>
    </row>
    <row r="768" spans="74:94" x14ac:dyDescent="0.3">
      <c r="BV768" s="30"/>
      <c r="CH768" s="139" t="str">
        <f t="shared" si="124"/>
        <v>L8.54</v>
      </c>
      <c r="CI768" s="275" t="s">
        <v>2754</v>
      </c>
      <c r="CO768" t="s">
        <v>1523</v>
      </c>
      <c r="CP768" s="133">
        <v>1</v>
      </c>
    </row>
    <row r="769" spans="74:94" x14ac:dyDescent="0.3">
      <c r="BV769" s="30"/>
      <c r="CH769" s="139" t="str">
        <f t="shared" si="124"/>
        <v>L8.HB</v>
      </c>
      <c r="CI769" s="275" t="s">
        <v>14966</v>
      </c>
      <c r="CO769" t="s">
        <v>1524</v>
      </c>
      <c r="CP769" s="133">
        <v>1</v>
      </c>
    </row>
    <row r="770" spans="74:94" x14ac:dyDescent="0.3">
      <c r="BV770" s="30"/>
      <c r="CH770" s="139" t="str">
        <f t="shared" si="124"/>
        <v>L8.HG</v>
      </c>
      <c r="CI770" s="275" t="s">
        <v>14967</v>
      </c>
      <c r="CO770" t="s">
        <v>1525</v>
      </c>
      <c r="CP770" s="133">
        <v>1</v>
      </c>
    </row>
    <row r="771" spans="74:94" x14ac:dyDescent="0.3">
      <c r="BV771" s="30"/>
      <c r="CH771" s="139" t="str">
        <f t="shared" si="124"/>
        <v>L8.JB</v>
      </c>
      <c r="CI771" s="275" t="s">
        <v>2755</v>
      </c>
      <c r="CO771" t="s">
        <v>1526</v>
      </c>
      <c r="CP771" s="133">
        <v>1</v>
      </c>
    </row>
    <row r="772" spans="74:94" x14ac:dyDescent="0.3">
      <c r="BV772" s="30"/>
      <c r="CH772" s="139" t="str">
        <f t="shared" si="124"/>
        <v>L8.JW</v>
      </c>
      <c r="CI772" s="275" t="s">
        <v>14968</v>
      </c>
      <c r="CO772" t="s">
        <v>1527</v>
      </c>
      <c r="CP772" s="133">
        <v>1</v>
      </c>
    </row>
    <row r="773" spans="74:94" x14ac:dyDescent="0.3">
      <c r="BV773" s="30"/>
      <c r="CH773" s="139" t="str">
        <f t="shared" si="124"/>
        <v>L8.S2</v>
      </c>
      <c r="CI773" s="275" t="s">
        <v>2756</v>
      </c>
      <c r="CO773" t="s">
        <v>1528</v>
      </c>
      <c r="CP773" s="133">
        <v>1</v>
      </c>
    </row>
    <row r="774" spans="74:94" x14ac:dyDescent="0.3">
      <c r="BV774" s="30"/>
      <c r="CH774" s="139" t="str">
        <f t="shared" si="124"/>
        <v>L8.S1</v>
      </c>
      <c r="CI774" s="275" t="s">
        <v>2757</v>
      </c>
      <c r="CO774" t="s">
        <v>1529</v>
      </c>
      <c r="CP774" s="133">
        <v>1</v>
      </c>
    </row>
    <row r="775" spans="74:94" x14ac:dyDescent="0.3">
      <c r="BV775" s="30"/>
      <c r="CH775" s="139" t="str">
        <f t="shared" si="124"/>
        <v>L8.L2</v>
      </c>
      <c r="CI775" s="275" t="s">
        <v>2758</v>
      </c>
      <c r="CO775" t="s">
        <v>1530</v>
      </c>
      <c r="CP775" s="133">
        <v>1</v>
      </c>
    </row>
    <row r="776" spans="74:94" x14ac:dyDescent="0.3">
      <c r="BV776" s="30"/>
      <c r="CH776" s="139" t="str">
        <f t="shared" si="124"/>
        <v>L8.L1</v>
      </c>
      <c r="CI776" s="275" t="s">
        <v>2759</v>
      </c>
      <c r="CO776" t="s">
        <v>1531</v>
      </c>
      <c r="CP776" s="133">
        <v>1</v>
      </c>
    </row>
    <row r="777" spans="74:94" x14ac:dyDescent="0.3">
      <c r="BV777" s="30"/>
      <c r="CH777" s="139" t="str">
        <f t="shared" si="124"/>
        <v>L8.Z1</v>
      </c>
      <c r="CI777" s="275" t="s">
        <v>2760</v>
      </c>
      <c r="CO777" t="s">
        <v>1532</v>
      </c>
      <c r="CP777" s="133">
        <v>1</v>
      </c>
    </row>
    <row r="778" spans="74:94" x14ac:dyDescent="0.3">
      <c r="BV778" s="30"/>
      <c r="CH778" s="139" t="str">
        <f t="shared" si="124"/>
        <v>L8.0M</v>
      </c>
      <c r="CI778" s="275" t="s">
        <v>2761</v>
      </c>
      <c r="CO778" t="s">
        <v>1533</v>
      </c>
      <c r="CP778" s="133">
        <v>1</v>
      </c>
    </row>
    <row r="779" spans="74:94" x14ac:dyDescent="0.3">
      <c r="BV779" s="30"/>
      <c r="CH779" s="139" t="str">
        <f t="shared" si="124"/>
        <v>L8.Z2</v>
      </c>
      <c r="CI779" s="275" t="s">
        <v>2762</v>
      </c>
      <c r="CO779" t="s">
        <v>1534</v>
      </c>
      <c r="CP779" s="133">
        <v>1</v>
      </c>
    </row>
    <row r="780" spans="74:94" x14ac:dyDescent="0.3">
      <c r="BV780" s="30"/>
      <c r="CH780" s="139" t="str">
        <f t="shared" si="124"/>
        <v>L8.51</v>
      </c>
      <c r="CI780" s="275" t="s">
        <v>2763</v>
      </c>
      <c r="CO780" t="s">
        <v>1535</v>
      </c>
      <c r="CP780" s="133">
        <v>1</v>
      </c>
    </row>
    <row r="781" spans="74:94" x14ac:dyDescent="0.3">
      <c r="BV781" s="30"/>
      <c r="CH781" s="139" t="str">
        <f t="shared" si="124"/>
        <v>L8.0N</v>
      </c>
      <c r="CI781" s="275" t="s">
        <v>2764</v>
      </c>
      <c r="CO781" t="s">
        <v>1536</v>
      </c>
      <c r="CP781" s="133">
        <v>1</v>
      </c>
    </row>
    <row r="782" spans="74:94" x14ac:dyDescent="0.3">
      <c r="BV782" s="30"/>
      <c r="CH782" s="139" t="str">
        <f t="shared" si="124"/>
        <v>L8.NS</v>
      </c>
      <c r="CI782" s="275" t="s">
        <v>2765</v>
      </c>
      <c r="CO782" t="s">
        <v>1537</v>
      </c>
      <c r="CP782" s="133">
        <v>1</v>
      </c>
    </row>
    <row r="783" spans="74:94" x14ac:dyDescent="0.3">
      <c r="BV783" s="30"/>
      <c r="CH783" s="139" t="str">
        <f t="shared" si="124"/>
        <v>L8.86</v>
      </c>
      <c r="CI783" s="275" t="s">
        <v>2766</v>
      </c>
      <c r="CO783" t="s">
        <v>1538</v>
      </c>
      <c r="CP783" s="133">
        <v>1</v>
      </c>
    </row>
    <row r="784" spans="74:94" x14ac:dyDescent="0.3">
      <c r="BV784" s="30"/>
      <c r="CH784" s="139" t="str">
        <f t="shared" si="124"/>
        <v>L8.36</v>
      </c>
      <c r="CI784" s="275" t="s">
        <v>2767</v>
      </c>
      <c r="CO784" t="s">
        <v>1539</v>
      </c>
      <c r="CP784" s="133">
        <v>1</v>
      </c>
    </row>
    <row r="785" spans="3:94" x14ac:dyDescent="0.3">
      <c r="BV785" s="30"/>
      <c r="CH785" s="139" t="str">
        <f t="shared" si="124"/>
        <v>L8.2F</v>
      </c>
      <c r="CI785" s="275" t="s">
        <v>2768</v>
      </c>
      <c r="CO785" t="s">
        <v>1540</v>
      </c>
      <c r="CP785" s="133">
        <v>1</v>
      </c>
    </row>
    <row r="786" spans="3:94" x14ac:dyDescent="0.3">
      <c r="BV786" s="30"/>
      <c r="CH786" s="139" t="str">
        <f t="shared" si="124"/>
        <v>L8.90</v>
      </c>
      <c r="CI786" s="275" t="s">
        <v>2769</v>
      </c>
      <c r="CO786" t="s">
        <v>1541</v>
      </c>
      <c r="CP786" s="133">
        <v>1</v>
      </c>
    </row>
    <row r="787" spans="3:94" x14ac:dyDescent="0.3">
      <c r="BV787" s="30"/>
      <c r="CH787" s="139" t="str">
        <f t="shared" si="124"/>
        <v>L8.68</v>
      </c>
      <c r="CI787" s="275" t="s">
        <v>2770</v>
      </c>
      <c r="CO787" t="s">
        <v>1542</v>
      </c>
      <c r="CP787" s="133">
        <v>1</v>
      </c>
    </row>
    <row r="788" spans="3:94" x14ac:dyDescent="0.3">
      <c r="BV788" s="30"/>
      <c r="CH788" s="139" t="str">
        <f t="shared" si="124"/>
        <v>L8.27</v>
      </c>
      <c r="CI788" s="275" t="s">
        <v>2771</v>
      </c>
      <c r="CO788" t="s">
        <v>1543</v>
      </c>
      <c r="CP788" s="133">
        <v>1</v>
      </c>
    </row>
    <row r="789" spans="3:94" x14ac:dyDescent="0.3">
      <c r="BV789" s="30"/>
      <c r="CH789" s="139" t="str">
        <f t="shared" si="124"/>
        <v>L8.61</v>
      </c>
      <c r="CI789" s="275" t="s">
        <v>2772</v>
      </c>
      <c r="CO789" t="s">
        <v>1544</v>
      </c>
      <c r="CP789" s="133">
        <v>1</v>
      </c>
    </row>
    <row r="790" spans="3:94" x14ac:dyDescent="0.3">
      <c r="BV790" s="30"/>
      <c r="CH790" s="139" t="str">
        <f t="shared" si="124"/>
        <v>L8.81</v>
      </c>
      <c r="CI790" s="275" t="s">
        <v>2773</v>
      </c>
      <c r="CO790" t="s">
        <v>1545</v>
      </c>
      <c r="CP790" s="133">
        <v>1</v>
      </c>
    </row>
    <row r="791" spans="3:94" x14ac:dyDescent="0.3">
      <c r="BV791" s="30"/>
      <c r="CH791" s="139" t="str">
        <f t="shared" si="124"/>
        <v>L8.0T</v>
      </c>
      <c r="CI791" s="275" t="s">
        <v>2774</v>
      </c>
      <c r="CO791" t="s">
        <v>1546</v>
      </c>
      <c r="CP791" s="133">
        <v>1</v>
      </c>
    </row>
    <row r="792" spans="3:94" x14ac:dyDescent="0.3">
      <c r="BV792" s="30"/>
      <c r="CH792" s="139" t="str">
        <f t="shared" si="124"/>
        <v>L8.SO</v>
      </c>
      <c r="CI792" s="275" t="s">
        <v>2775</v>
      </c>
      <c r="CO792" t="s">
        <v>1547</v>
      </c>
      <c r="CP792" s="133">
        <v>1</v>
      </c>
    </row>
    <row r="793" spans="3:94" x14ac:dyDescent="0.3">
      <c r="BV793" s="30"/>
      <c r="CH793" s="139" t="str">
        <f t="shared" si="124"/>
        <v>L8.SY</v>
      </c>
      <c r="CI793" s="275" t="s">
        <v>2776</v>
      </c>
      <c r="CO793" t="s">
        <v>1548</v>
      </c>
      <c r="CP793" s="133">
        <v>1</v>
      </c>
    </row>
    <row r="794" spans="3:94" x14ac:dyDescent="0.3">
      <c r="BV794" s="30"/>
      <c r="CH794" s="139" t="str">
        <f t="shared" si="124"/>
        <v>L8.SL</v>
      </c>
      <c r="CI794" s="275" t="s">
        <v>2777</v>
      </c>
      <c r="CO794" t="s">
        <v>1549</v>
      </c>
      <c r="CP794" s="133">
        <v>1</v>
      </c>
    </row>
    <row r="795" spans="3:94" x14ac:dyDescent="0.3">
      <c r="BV795" s="30"/>
      <c r="CH795" s="139" t="str">
        <f t="shared" si="124"/>
        <v>L8.SM</v>
      </c>
      <c r="CI795" s="275" t="s">
        <v>2778</v>
      </c>
      <c r="CO795" t="s">
        <v>1550</v>
      </c>
      <c r="CP795" s="133">
        <v>1</v>
      </c>
    </row>
    <row r="796" spans="3:94" x14ac:dyDescent="0.3">
      <c r="BV796" s="30"/>
      <c r="CH796" s="139" t="str">
        <f t="shared" si="124"/>
        <v>L8.SN</v>
      </c>
      <c r="CI796" s="275" t="s">
        <v>2779</v>
      </c>
      <c r="CO796" t="s">
        <v>1551</v>
      </c>
      <c r="CP796" s="133">
        <v>1</v>
      </c>
    </row>
    <row r="797" spans="3:94" x14ac:dyDescent="0.3">
      <c r="BV797" s="30"/>
      <c r="CH797" s="139" t="str">
        <f t="shared" si="124"/>
        <v>L8.SP</v>
      </c>
      <c r="CI797" s="275" t="s">
        <v>2780</v>
      </c>
      <c r="CO797" t="s">
        <v>1552</v>
      </c>
      <c r="CP797" s="133">
        <v>1</v>
      </c>
    </row>
    <row r="798" spans="3:94" x14ac:dyDescent="0.3">
      <c r="BV798" s="30"/>
      <c r="CH798" s="139" t="str">
        <f t="shared" si="124"/>
        <v>L8.1V</v>
      </c>
      <c r="CI798" s="275" t="s">
        <v>2781</v>
      </c>
      <c r="CO798" t="s">
        <v>1553</v>
      </c>
      <c r="CP798" s="133">
        <v>1</v>
      </c>
    </row>
    <row r="799" spans="3:94" x14ac:dyDescent="0.3">
      <c r="BV799" s="30"/>
      <c r="CH799" s="139" t="str">
        <f t="shared" si="124"/>
        <v>L8.T5</v>
      </c>
      <c r="CI799" s="275" t="s">
        <v>2782</v>
      </c>
      <c r="CO799" t="s">
        <v>1554</v>
      </c>
      <c r="CP799" s="133">
        <v>1</v>
      </c>
    </row>
    <row r="800" spans="3:94" ht="18" x14ac:dyDescent="0.35">
      <c r="C800" s="172"/>
      <c r="BV800" s="30"/>
      <c r="CH800" s="139" t="str">
        <f t="shared" ref="CH800:CH863" si="125">CONCATENATE(LEFT(CI800,2),".",RIGHT(CI800,2))</f>
        <v>L8.0S</v>
      </c>
      <c r="CI800" s="275" t="s">
        <v>2783</v>
      </c>
      <c r="CO800" t="s">
        <v>1555</v>
      </c>
      <c r="CP800" s="133">
        <v>1</v>
      </c>
    </row>
    <row r="801" spans="74:94" x14ac:dyDescent="0.3">
      <c r="BV801" s="30"/>
      <c r="CH801" s="139" t="str">
        <f t="shared" si="125"/>
        <v>L8.52</v>
      </c>
      <c r="CI801" s="275" t="s">
        <v>2784</v>
      </c>
      <c r="CO801" t="s">
        <v>1556</v>
      </c>
      <c r="CP801" s="133">
        <v>1</v>
      </c>
    </row>
    <row r="802" spans="74:94" x14ac:dyDescent="0.3">
      <c r="BV802" s="30"/>
      <c r="CH802" s="139" t="str">
        <f t="shared" si="125"/>
        <v>L8.77</v>
      </c>
      <c r="CI802" s="275" t="s">
        <v>2785</v>
      </c>
      <c r="CO802" t="s">
        <v>1557</v>
      </c>
      <c r="CP802" s="133">
        <v>1</v>
      </c>
    </row>
    <row r="803" spans="74:94" x14ac:dyDescent="0.3">
      <c r="BV803" s="30"/>
      <c r="CH803" s="139" t="str">
        <f t="shared" si="125"/>
        <v>L8.Z3</v>
      </c>
      <c r="CI803" s="275" t="s">
        <v>2786</v>
      </c>
      <c r="CO803" t="s">
        <v>1558</v>
      </c>
      <c r="CP803" s="133">
        <v>1</v>
      </c>
    </row>
    <row r="804" spans="74:94" x14ac:dyDescent="0.3">
      <c r="BV804" s="30"/>
      <c r="CH804" s="139" t="str">
        <f t="shared" si="125"/>
        <v>L8.37</v>
      </c>
      <c r="CI804" s="275" t="s">
        <v>2787</v>
      </c>
      <c r="CO804" t="s">
        <v>1559</v>
      </c>
      <c r="CP804" s="133">
        <v>1</v>
      </c>
    </row>
    <row r="805" spans="74:94" x14ac:dyDescent="0.3">
      <c r="BV805" s="30"/>
      <c r="CH805" s="139" t="str">
        <f t="shared" si="125"/>
        <v>L8.2A</v>
      </c>
      <c r="CI805" s="275" t="s">
        <v>2788</v>
      </c>
      <c r="CO805" t="s">
        <v>1560</v>
      </c>
      <c r="CP805" s="133">
        <v>1</v>
      </c>
    </row>
    <row r="806" spans="74:94" x14ac:dyDescent="0.3">
      <c r="BV806" s="30"/>
      <c r="CH806" s="139" t="str">
        <f t="shared" si="125"/>
        <v>L8.T8</v>
      </c>
      <c r="CI806" s="275" t="s">
        <v>2789</v>
      </c>
      <c r="CO806" t="s">
        <v>1561</v>
      </c>
      <c r="CP806" s="133">
        <v>1</v>
      </c>
    </row>
    <row r="807" spans="74:94" x14ac:dyDescent="0.3">
      <c r="BV807" s="30"/>
      <c r="CH807" s="139" t="str">
        <f t="shared" si="125"/>
        <v>L8.1Q</v>
      </c>
      <c r="CI807" s="275" t="s">
        <v>2790</v>
      </c>
      <c r="CO807" t="s">
        <v>1562</v>
      </c>
      <c r="CP807" s="133">
        <v>1</v>
      </c>
    </row>
    <row r="808" spans="74:94" x14ac:dyDescent="0.3">
      <c r="BV808" s="30"/>
      <c r="CH808" s="139" t="str">
        <f t="shared" si="125"/>
        <v>L8.2Q</v>
      </c>
      <c r="CI808" s="275" t="s">
        <v>2791</v>
      </c>
      <c r="CO808" t="s">
        <v>1563</v>
      </c>
      <c r="CP808" s="133">
        <v>1</v>
      </c>
    </row>
    <row r="809" spans="74:94" x14ac:dyDescent="0.3">
      <c r="BV809" s="30"/>
      <c r="CH809" s="139" t="str">
        <f t="shared" si="125"/>
        <v>L8.NM</v>
      </c>
      <c r="CI809" s="275" t="s">
        <v>2792</v>
      </c>
      <c r="CO809" t="s">
        <v>1564</v>
      </c>
      <c r="CP809" s="133">
        <v>1</v>
      </c>
    </row>
    <row r="810" spans="74:94" x14ac:dyDescent="0.3">
      <c r="BV810" s="30"/>
      <c r="CH810" s="139" t="str">
        <f t="shared" si="125"/>
        <v>L8.0F</v>
      </c>
      <c r="CI810" s="275" t="s">
        <v>2793</v>
      </c>
      <c r="CO810" t="s">
        <v>1565</v>
      </c>
      <c r="CP810" s="133">
        <v>1</v>
      </c>
    </row>
    <row r="811" spans="74:94" x14ac:dyDescent="0.3">
      <c r="BV811" s="30"/>
      <c r="CH811" s="139" t="str">
        <f t="shared" si="125"/>
        <v>L8.MC</v>
      </c>
      <c r="CI811" s="275" t="s">
        <v>2794</v>
      </c>
      <c r="CO811" t="s">
        <v>1566</v>
      </c>
      <c r="CP811" s="133">
        <v>1</v>
      </c>
    </row>
    <row r="812" spans="74:94" x14ac:dyDescent="0.3">
      <c r="BV812" s="30"/>
      <c r="CH812" s="139" t="str">
        <f t="shared" si="125"/>
        <v>L8.0P</v>
      </c>
      <c r="CI812" s="275" t="s">
        <v>2795</v>
      </c>
      <c r="CO812" t="s">
        <v>1567</v>
      </c>
      <c r="CP812" s="133">
        <v>1</v>
      </c>
    </row>
    <row r="813" spans="74:94" x14ac:dyDescent="0.3">
      <c r="BV813" s="30"/>
      <c r="CH813" s="139" t="str">
        <f t="shared" si="125"/>
        <v>L8.T9</v>
      </c>
      <c r="CI813" s="275" t="s">
        <v>2796</v>
      </c>
      <c r="CO813" t="s">
        <v>1568</v>
      </c>
      <c r="CP813" s="133">
        <v>1</v>
      </c>
    </row>
    <row r="814" spans="74:94" x14ac:dyDescent="0.3">
      <c r="BV814" s="30"/>
      <c r="CH814" s="139" t="str">
        <f t="shared" si="125"/>
        <v>L8.ZZ</v>
      </c>
      <c r="CI814" s="275" t="s">
        <v>2797</v>
      </c>
      <c r="CO814" t="s">
        <v>1569</v>
      </c>
      <c r="CP814" s="133">
        <v>1</v>
      </c>
    </row>
    <row r="815" spans="74:94" x14ac:dyDescent="0.3">
      <c r="BV815" s="30"/>
      <c r="CH815" s="139" t="str">
        <f t="shared" si="125"/>
        <v>L8.53</v>
      </c>
      <c r="CI815" s="275" t="s">
        <v>2798</v>
      </c>
      <c r="CO815" t="s">
        <v>1570</v>
      </c>
      <c r="CP815" s="133">
        <v>1</v>
      </c>
    </row>
    <row r="816" spans="74:94" x14ac:dyDescent="0.3">
      <c r="BV816" s="30"/>
      <c r="CH816" s="139" t="str">
        <f t="shared" si="125"/>
        <v>L8.AO</v>
      </c>
      <c r="CI816" s="275" t="s">
        <v>2799</v>
      </c>
      <c r="CO816" t="s">
        <v>1571</v>
      </c>
      <c r="CP816" s="133">
        <v>1</v>
      </c>
    </row>
    <row r="817" spans="3:94" x14ac:dyDescent="0.3">
      <c r="BV817" s="30"/>
      <c r="CH817" s="139" t="str">
        <f t="shared" si="125"/>
        <v>L8.AB</v>
      </c>
      <c r="CI817" s="275" t="s">
        <v>2800</v>
      </c>
      <c r="CO817" t="s">
        <v>1572</v>
      </c>
      <c r="CP817" s="133">
        <v>1</v>
      </c>
    </row>
    <row r="818" spans="3:94" x14ac:dyDescent="0.3">
      <c r="BV818" s="30"/>
      <c r="CH818" s="139" t="str">
        <f t="shared" si="125"/>
        <v>L8.50</v>
      </c>
      <c r="CI818" s="275" t="s">
        <v>2801</v>
      </c>
      <c r="CO818" t="s">
        <v>1573</v>
      </c>
      <c r="CP818" s="133">
        <v>1</v>
      </c>
    </row>
    <row r="819" spans="3:94" x14ac:dyDescent="0.3">
      <c r="BV819" s="30"/>
      <c r="CH819" s="139" t="str">
        <f t="shared" si="125"/>
        <v>L8.Z6</v>
      </c>
      <c r="CI819" s="275" t="s">
        <v>2802</v>
      </c>
      <c r="CO819" t="s">
        <v>1574</v>
      </c>
      <c r="CP819" s="133">
        <v>1</v>
      </c>
    </row>
    <row r="820" spans="3:94" x14ac:dyDescent="0.3">
      <c r="BV820" s="30"/>
      <c r="CH820" s="139" t="str">
        <f t="shared" si="125"/>
        <v>L8.0G</v>
      </c>
      <c r="CI820" s="275" t="s">
        <v>2803</v>
      </c>
      <c r="CO820" t="s">
        <v>1575</v>
      </c>
      <c r="CP820" s="133">
        <v>1</v>
      </c>
    </row>
    <row r="821" spans="3:94" x14ac:dyDescent="0.3">
      <c r="BV821" s="30"/>
      <c r="CH821" s="139" t="str">
        <f t="shared" si="125"/>
        <v>L8.BG</v>
      </c>
      <c r="CI821" s="275" t="s">
        <v>2804</v>
      </c>
      <c r="CO821" t="s">
        <v>1576</v>
      </c>
      <c r="CP821" s="133">
        <v>1</v>
      </c>
    </row>
    <row r="822" spans="3:94" x14ac:dyDescent="0.3">
      <c r="BV822" s="30"/>
      <c r="CH822" s="139" t="str">
        <f t="shared" si="125"/>
        <v>L8.0R</v>
      </c>
      <c r="CI822" s="275" t="s">
        <v>2805</v>
      </c>
      <c r="CO822" t="s">
        <v>1577</v>
      </c>
      <c r="CP822" s="133">
        <v>1</v>
      </c>
    </row>
    <row r="823" spans="3:94" x14ac:dyDescent="0.3">
      <c r="BV823" s="30"/>
      <c r="CH823" s="139" t="str">
        <f t="shared" si="125"/>
        <v>L8.89</v>
      </c>
      <c r="CI823" s="275" t="s">
        <v>2806</v>
      </c>
      <c r="CO823" t="s">
        <v>1578</v>
      </c>
      <c r="CP823" s="133">
        <v>1</v>
      </c>
    </row>
    <row r="824" spans="3:94" x14ac:dyDescent="0.3">
      <c r="P824" s="466"/>
      <c r="Q824" s="466"/>
      <c r="R824" s="466"/>
      <c r="S824" s="466"/>
      <c r="T824" s="466"/>
      <c r="U824" s="175"/>
      <c r="V824" s="175"/>
      <c r="W824" s="175"/>
      <c r="X824" s="175"/>
      <c r="Y824" s="175"/>
      <c r="Z824" s="175"/>
      <c r="AA824" s="175"/>
      <c r="AB824" s="175"/>
      <c r="AC824" s="175"/>
      <c r="AD824" s="175"/>
      <c r="AE824" s="175"/>
      <c r="AF824" s="175"/>
      <c r="AG824" s="175"/>
      <c r="BV824" s="30"/>
      <c r="CH824" s="139" t="str">
        <f t="shared" si="125"/>
        <v>L8.2P</v>
      </c>
      <c r="CI824" s="275" t="s">
        <v>14969</v>
      </c>
      <c r="CO824" t="s">
        <v>1579</v>
      </c>
      <c r="CP824" s="133">
        <v>1</v>
      </c>
    </row>
    <row r="825" spans="3:94" ht="21" x14ac:dyDescent="0.4">
      <c r="G825" s="176"/>
      <c r="P825" s="466"/>
      <c r="Q825" s="466"/>
      <c r="R825" s="466"/>
      <c r="S825" s="466"/>
      <c r="T825" s="466"/>
      <c r="U825" s="175"/>
      <c r="V825" s="175"/>
      <c r="W825" s="175"/>
      <c r="X825" s="175"/>
      <c r="Y825" s="175"/>
      <c r="Z825" s="175"/>
      <c r="AA825" s="175"/>
      <c r="AB825" s="175"/>
      <c r="AC825" s="175"/>
      <c r="AD825" s="175"/>
      <c r="AE825" s="175"/>
      <c r="AF825" s="175"/>
      <c r="AG825" s="175"/>
      <c r="BV825" s="30"/>
      <c r="CH825" s="139" t="str">
        <f t="shared" si="125"/>
        <v>L8.32</v>
      </c>
      <c r="CI825" s="275" t="s">
        <v>2807</v>
      </c>
      <c r="CO825" t="s">
        <v>1580</v>
      </c>
      <c r="CP825" s="133">
        <v>1</v>
      </c>
    </row>
    <row r="826" spans="3:94" x14ac:dyDescent="0.3">
      <c r="P826" s="466"/>
      <c r="Q826" s="466"/>
      <c r="R826" s="466"/>
      <c r="S826" s="466"/>
      <c r="T826" s="466"/>
      <c r="U826" s="175"/>
      <c r="V826" s="175"/>
      <c r="W826" s="175"/>
      <c r="X826" s="175"/>
      <c r="Y826" s="175"/>
      <c r="Z826" s="175"/>
      <c r="AA826" s="175"/>
      <c r="AB826" s="175"/>
      <c r="AC826" s="175"/>
      <c r="AD826" s="175"/>
      <c r="AE826" s="175"/>
      <c r="AF826" s="175"/>
      <c r="AG826" s="175"/>
      <c r="BV826" s="30"/>
      <c r="CH826" s="139" t="str">
        <f t="shared" si="125"/>
        <v>L8.80</v>
      </c>
      <c r="CI826" s="275" t="s">
        <v>2808</v>
      </c>
      <c r="CO826" t="s">
        <v>1581</v>
      </c>
      <c r="CP826" s="133">
        <v>1</v>
      </c>
    </row>
    <row r="827" spans="3:94" ht="21" x14ac:dyDescent="0.4">
      <c r="E827" s="176"/>
      <c r="F827" s="176"/>
      <c r="P827" s="466"/>
      <c r="Q827" s="466"/>
      <c r="R827" s="466"/>
      <c r="S827" s="466"/>
      <c r="T827" s="466"/>
      <c r="U827" s="175"/>
      <c r="V827" s="175"/>
      <c r="W827" s="175"/>
      <c r="X827" s="175"/>
      <c r="Y827" s="175"/>
      <c r="Z827" s="175"/>
      <c r="AA827" s="175"/>
      <c r="AB827" s="175"/>
      <c r="AC827" s="175"/>
      <c r="AD827" s="175"/>
      <c r="AE827" s="175"/>
      <c r="AF827" s="175"/>
      <c r="AG827" s="175"/>
      <c r="BV827" s="30"/>
      <c r="CH827" s="139" t="str">
        <f t="shared" si="125"/>
        <v>L8.46</v>
      </c>
      <c r="CI827" s="275" t="s">
        <v>2809</v>
      </c>
      <c r="CO827" t="s">
        <v>1582</v>
      </c>
      <c r="CP827" s="133">
        <v>1</v>
      </c>
    </row>
    <row r="828" spans="3:94" x14ac:dyDescent="0.3">
      <c r="BV828" s="30"/>
      <c r="CH828" s="139" t="str">
        <f t="shared" si="125"/>
        <v>L8.45</v>
      </c>
      <c r="CI828" s="275" t="s">
        <v>2810</v>
      </c>
      <c r="CO828" t="s">
        <v>1583</v>
      </c>
      <c r="CP828" s="133">
        <v>1</v>
      </c>
    </row>
    <row r="829" spans="3:94" x14ac:dyDescent="0.3">
      <c r="BV829" s="30"/>
      <c r="CH829" s="139" t="str">
        <f t="shared" si="125"/>
        <v>L8.B1</v>
      </c>
      <c r="CI829" s="275" t="s">
        <v>2811</v>
      </c>
      <c r="CO829" t="s">
        <v>1584</v>
      </c>
      <c r="CP829" s="133">
        <v>1</v>
      </c>
    </row>
    <row r="830" spans="3:94" x14ac:dyDescent="0.3">
      <c r="BV830" s="30"/>
      <c r="CH830" s="139" t="str">
        <f t="shared" si="125"/>
        <v>L8.Z4</v>
      </c>
      <c r="CI830" s="275" t="s">
        <v>2812</v>
      </c>
      <c r="CO830" t="s">
        <v>1585</v>
      </c>
      <c r="CP830" s="133">
        <v>1</v>
      </c>
    </row>
    <row r="831" spans="3:94" ht="21" x14ac:dyDescent="0.4">
      <c r="C831" s="176"/>
      <c r="D831" s="176"/>
      <c r="BV831" s="30"/>
      <c r="CH831" s="139" t="str">
        <f t="shared" si="125"/>
        <v>L8.BN</v>
      </c>
      <c r="CI831" s="275" t="s">
        <v>2813</v>
      </c>
      <c r="CO831" t="s">
        <v>1586</v>
      </c>
      <c r="CP831" s="133">
        <v>1</v>
      </c>
    </row>
    <row r="832" spans="3:94" x14ac:dyDescent="0.3">
      <c r="BV832" s="30"/>
      <c r="CH832" s="139" t="str">
        <f t="shared" si="125"/>
        <v>L8.0C</v>
      </c>
      <c r="CI832" s="275" t="s">
        <v>2814</v>
      </c>
      <c r="CO832" t="s">
        <v>1587</v>
      </c>
      <c r="CP832" s="133">
        <v>1</v>
      </c>
    </row>
    <row r="833" spans="74:94" x14ac:dyDescent="0.3">
      <c r="BV833" s="30"/>
      <c r="CH833" s="139" t="str">
        <f t="shared" si="125"/>
        <v>L8.0Y</v>
      </c>
      <c r="CI833" s="275" t="s">
        <v>2815</v>
      </c>
      <c r="CO833" t="s">
        <v>1588</v>
      </c>
      <c r="CP833" s="133">
        <v>1</v>
      </c>
    </row>
    <row r="834" spans="74:94" x14ac:dyDescent="0.3">
      <c r="BV834" s="30"/>
      <c r="CH834" s="139" t="str">
        <f t="shared" si="125"/>
        <v>L8.0L</v>
      </c>
      <c r="CI834" s="275" t="s">
        <v>2816</v>
      </c>
      <c r="CO834" t="s">
        <v>1589</v>
      </c>
      <c r="CP834" s="133">
        <v>1</v>
      </c>
    </row>
    <row r="835" spans="74:94" x14ac:dyDescent="0.3">
      <c r="BV835" s="30"/>
      <c r="CH835" s="139" t="str">
        <f t="shared" si="125"/>
        <v>L8.87</v>
      </c>
      <c r="CI835" s="275" t="s">
        <v>2817</v>
      </c>
      <c r="CO835" t="s">
        <v>1590</v>
      </c>
      <c r="CP835" s="133">
        <v>1</v>
      </c>
    </row>
    <row r="836" spans="74:94" x14ac:dyDescent="0.3">
      <c r="BV836" s="30"/>
      <c r="CH836" s="139" t="str">
        <f t="shared" si="125"/>
        <v>L8.CP</v>
      </c>
      <c r="CI836" s="275" t="s">
        <v>2818</v>
      </c>
      <c r="CO836" t="s">
        <v>1591</v>
      </c>
      <c r="CP836" s="133">
        <v>1</v>
      </c>
    </row>
    <row r="837" spans="74:94" x14ac:dyDescent="0.3">
      <c r="BV837" s="30"/>
      <c r="CH837" s="139" t="str">
        <f t="shared" si="125"/>
        <v>L8.35</v>
      </c>
      <c r="CI837" s="275" t="s">
        <v>2819</v>
      </c>
      <c r="CO837" t="s">
        <v>1592</v>
      </c>
      <c r="CP837" s="133">
        <v>1</v>
      </c>
    </row>
    <row r="838" spans="74:94" x14ac:dyDescent="0.3">
      <c r="BV838" s="30"/>
      <c r="CH838" s="139" t="str">
        <f t="shared" si="125"/>
        <v>L8.LK</v>
      </c>
      <c r="CI838" s="275" t="s">
        <v>2820</v>
      </c>
      <c r="CO838" t="s">
        <v>1593</v>
      </c>
      <c r="CP838" s="133">
        <v>1</v>
      </c>
    </row>
    <row r="839" spans="74:94" x14ac:dyDescent="0.3">
      <c r="BV839" s="30"/>
      <c r="CH839" s="139" t="str">
        <f t="shared" si="125"/>
        <v>L8.LB</v>
      </c>
      <c r="CI839" s="275" t="s">
        <v>2821</v>
      </c>
      <c r="CO839" t="s">
        <v>1594</v>
      </c>
      <c r="CP839" s="133">
        <v>1</v>
      </c>
    </row>
    <row r="840" spans="74:94" x14ac:dyDescent="0.3">
      <c r="BV840" s="30"/>
      <c r="CH840" s="139" t="str">
        <f t="shared" si="125"/>
        <v>L8.LG</v>
      </c>
      <c r="CI840" s="275" t="s">
        <v>2822</v>
      </c>
      <c r="CO840" t="s">
        <v>1595</v>
      </c>
      <c r="CP840" s="133">
        <v>1</v>
      </c>
    </row>
    <row r="841" spans="74:94" x14ac:dyDescent="0.3">
      <c r="BV841" s="30"/>
      <c r="CH841" s="139" t="str">
        <f t="shared" si="125"/>
        <v>L8.LO</v>
      </c>
      <c r="CI841" s="275" t="s">
        <v>2823</v>
      </c>
      <c r="CO841" t="s">
        <v>1596</v>
      </c>
      <c r="CP841" s="133">
        <v>1</v>
      </c>
    </row>
    <row r="842" spans="74:94" x14ac:dyDescent="0.3">
      <c r="BV842" s="30"/>
      <c r="CH842" s="139" t="str">
        <f t="shared" si="125"/>
        <v>L8.LC</v>
      </c>
      <c r="CI842" s="275" t="s">
        <v>2824</v>
      </c>
      <c r="CO842" t="s">
        <v>1597</v>
      </c>
      <c r="CP842" s="133">
        <v>1</v>
      </c>
    </row>
    <row r="843" spans="74:94" x14ac:dyDescent="0.3">
      <c r="BV843" s="30"/>
      <c r="CH843" s="139" t="str">
        <f t="shared" si="125"/>
        <v>L8.LY</v>
      </c>
      <c r="CI843" s="275" t="s">
        <v>2825</v>
      </c>
      <c r="CO843" t="s">
        <v>1598</v>
      </c>
      <c r="CP843" s="133">
        <v>1</v>
      </c>
    </row>
    <row r="844" spans="74:94" x14ac:dyDescent="0.3">
      <c r="BV844" s="30"/>
      <c r="CH844" s="139" t="str">
        <f t="shared" si="125"/>
        <v>L8.FE</v>
      </c>
      <c r="CI844" s="275" t="s">
        <v>2826</v>
      </c>
      <c r="CO844" t="s">
        <v>1599</v>
      </c>
      <c r="CP844" s="133">
        <v>1</v>
      </c>
    </row>
    <row r="845" spans="74:94" x14ac:dyDescent="0.3">
      <c r="BV845" s="30"/>
      <c r="CH845" s="139" t="str">
        <f t="shared" si="125"/>
        <v>L8.Z5</v>
      </c>
      <c r="CI845" s="275" t="s">
        <v>2827</v>
      </c>
      <c r="CO845" t="s">
        <v>1600</v>
      </c>
      <c r="CP845" s="133">
        <v>1</v>
      </c>
    </row>
    <row r="846" spans="74:94" x14ac:dyDescent="0.3">
      <c r="BV846" s="30"/>
      <c r="CH846" s="139" t="str">
        <f t="shared" si="125"/>
        <v>L8.33</v>
      </c>
      <c r="CI846" s="275" t="s">
        <v>2828</v>
      </c>
      <c r="CO846" t="s">
        <v>1601</v>
      </c>
      <c r="CP846" s="133">
        <v>1</v>
      </c>
    </row>
    <row r="847" spans="74:94" x14ac:dyDescent="0.3">
      <c r="BV847" s="30"/>
      <c r="CH847" s="139" t="str">
        <f t="shared" si="125"/>
        <v>L8.RN</v>
      </c>
      <c r="CI847" s="275" t="s">
        <v>2829</v>
      </c>
      <c r="CO847" t="s">
        <v>1602</v>
      </c>
      <c r="CP847" s="133">
        <v>1</v>
      </c>
    </row>
    <row r="848" spans="74:94" x14ac:dyDescent="0.3">
      <c r="BV848" s="30"/>
      <c r="CH848" s="139" t="str">
        <f t="shared" si="125"/>
        <v>L8.54</v>
      </c>
      <c r="CI848" s="275" t="s">
        <v>2830</v>
      </c>
      <c r="CO848" t="s">
        <v>1603</v>
      </c>
      <c r="CP848" s="133">
        <v>1</v>
      </c>
    </row>
    <row r="849" spans="74:94" x14ac:dyDescent="0.3">
      <c r="BV849" s="30"/>
      <c r="CH849" s="139" t="str">
        <f t="shared" si="125"/>
        <v>L8.HB</v>
      </c>
      <c r="CI849" s="275" t="s">
        <v>14970</v>
      </c>
      <c r="CO849" t="s">
        <v>1604</v>
      </c>
      <c r="CP849" s="133">
        <v>1</v>
      </c>
    </row>
    <row r="850" spans="74:94" x14ac:dyDescent="0.3">
      <c r="BV850" s="30"/>
      <c r="CH850" s="139" t="str">
        <f t="shared" si="125"/>
        <v>L8.HG</v>
      </c>
      <c r="CI850" s="275" t="s">
        <v>14971</v>
      </c>
      <c r="CO850" t="s">
        <v>1605</v>
      </c>
      <c r="CP850" s="133">
        <v>1</v>
      </c>
    </row>
    <row r="851" spans="74:94" x14ac:dyDescent="0.3">
      <c r="BV851" s="30"/>
      <c r="CH851" s="139" t="str">
        <f t="shared" si="125"/>
        <v>L8.JB</v>
      </c>
      <c r="CI851" s="275" t="s">
        <v>2831</v>
      </c>
      <c r="CO851" t="s">
        <v>1606</v>
      </c>
      <c r="CP851" s="133">
        <v>1</v>
      </c>
    </row>
    <row r="852" spans="74:94" x14ac:dyDescent="0.3">
      <c r="BV852" s="30"/>
      <c r="CH852" s="139" t="str">
        <f t="shared" si="125"/>
        <v>L8.JW</v>
      </c>
      <c r="CI852" s="275" t="s">
        <v>14972</v>
      </c>
      <c r="CO852" t="s">
        <v>1607</v>
      </c>
      <c r="CP852" s="133">
        <v>1</v>
      </c>
    </row>
    <row r="853" spans="74:94" x14ac:dyDescent="0.3">
      <c r="BV853" s="30"/>
      <c r="CH853" s="139" t="str">
        <f t="shared" si="125"/>
        <v>L8.S2</v>
      </c>
      <c r="CI853" s="275" t="s">
        <v>2832</v>
      </c>
      <c r="CO853" t="s">
        <v>1608</v>
      </c>
      <c r="CP853" s="133">
        <v>1</v>
      </c>
    </row>
    <row r="854" spans="74:94" x14ac:dyDescent="0.3">
      <c r="BV854" s="30"/>
      <c r="CH854" s="139" t="str">
        <f t="shared" si="125"/>
        <v>L8.S1</v>
      </c>
      <c r="CI854" s="275" t="s">
        <v>2833</v>
      </c>
      <c r="CO854" t="s">
        <v>1609</v>
      </c>
      <c r="CP854" s="133">
        <v>1</v>
      </c>
    </row>
    <row r="855" spans="74:94" x14ac:dyDescent="0.3">
      <c r="BV855" s="30"/>
      <c r="CH855" s="139" t="str">
        <f t="shared" si="125"/>
        <v>L8.L2</v>
      </c>
      <c r="CI855" s="275" t="s">
        <v>2834</v>
      </c>
      <c r="CO855" t="s">
        <v>1610</v>
      </c>
      <c r="CP855" s="133">
        <v>1</v>
      </c>
    </row>
    <row r="856" spans="74:94" x14ac:dyDescent="0.3">
      <c r="BV856" s="30"/>
      <c r="CH856" s="139" t="str">
        <f t="shared" si="125"/>
        <v>L8.L1</v>
      </c>
      <c r="CI856" s="275" t="s">
        <v>2835</v>
      </c>
      <c r="CO856" t="s">
        <v>1611</v>
      </c>
      <c r="CP856" s="133">
        <v>1</v>
      </c>
    </row>
    <row r="857" spans="74:94" x14ac:dyDescent="0.3">
      <c r="BV857" s="30"/>
      <c r="CH857" s="139" t="str">
        <f t="shared" si="125"/>
        <v>L8.Z1</v>
      </c>
      <c r="CI857" s="275" t="s">
        <v>2836</v>
      </c>
      <c r="CO857" t="s">
        <v>1612</v>
      </c>
      <c r="CP857" s="133">
        <v>1</v>
      </c>
    </row>
    <row r="858" spans="74:94" x14ac:dyDescent="0.3">
      <c r="BV858" s="30"/>
      <c r="CH858" s="139" t="str">
        <f t="shared" si="125"/>
        <v>L8.0M</v>
      </c>
      <c r="CI858" s="275" t="s">
        <v>2837</v>
      </c>
      <c r="CO858" t="s">
        <v>1613</v>
      </c>
      <c r="CP858" s="133">
        <v>1</v>
      </c>
    </row>
    <row r="859" spans="74:94" x14ac:dyDescent="0.3">
      <c r="BV859" s="30"/>
      <c r="CH859" s="139" t="str">
        <f t="shared" si="125"/>
        <v>L8.Z2</v>
      </c>
      <c r="CI859" s="275" t="s">
        <v>2838</v>
      </c>
      <c r="CO859" t="s">
        <v>1614</v>
      </c>
      <c r="CP859" s="133">
        <v>1</v>
      </c>
    </row>
    <row r="860" spans="74:94" x14ac:dyDescent="0.3">
      <c r="BV860" s="30"/>
      <c r="CH860" s="139" t="str">
        <f t="shared" si="125"/>
        <v>L8.51</v>
      </c>
      <c r="CI860" s="275" t="s">
        <v>2839</v>
      </c>
      <c r="CO860" t="s">
        <v>1615</v>
      </c>
      <c r="CP860" s="133">
        <v>1</v>
      </c>
    </row>
    <row r="861" spans="74:94" x14ac:dyDescent="0.3">
      <c r="BV861" s="30"/>
      <c r="CH861" s="139" t="str">
        <f t="shared" si="125"/>
        <v>L8.0N</v>
      </c>
      <c r="CI861" s="275" t="s">
        <v>2840</v>
      </c>
      <c r="CO861" t="s">
        <v>1616</v>
      </c>
      <c r="CP861" s="133">
        <v>1</v>
      </c>
    </row>
    <row r="862" spans="74:94" x14ac:dyDescent="0.3">
      <c r="BV862" s="30"/>
      <c r="CH862" s="139" t="str">
        <f t="shared" si="125"/>
        <v>L8.NS</v>
      </c>
      <c r="CI862" s="275" t="s">
        <v>2841</v>
      </c>
      <c r="CO862" t="s">
        <v>1617</v>
      </c>
      <c r="CP862" s="133">
        <v>1</v>
      </c>
    </row>
    <row r="863" spans="74:94" x14ac:dyDescent="0.3">
      <c r="BV863" s="30"/>
      <c r="CH863" s="139" t="str">
        <f t="shared" si="125"/>
        <v>L8.86</v>
      </c>
      <c r="CI863" s="275" t="s">
        <v>2842</v>
      </c>
      <c r="CO863" t="s">
        <v>1618</v>
      </c>
      <c r="CP863" s="133">
        <v>1</v>
      </c>
    </row>
    <row r="864" spans="74:94" x14ac:dyDescent="0.3">
      <c r="BV864" s="30"/>
      <c r="CH864" s="139" t="str">
        <f t="shared" ref="CH864:CH927" si="126">CONCATENATE(LEFT(CI864,2),".",RIGHT(CI864,2))</f>
        <v>L8.36</v>
      </c>
      <c r="CI864" s="275" t="s">
        <v>2843</v>
      </c>
      <c r="CO864" t="s">
        <v>1619</v>
      </c>
      <c r="CP864" s="133">
        <v>1</v>
      </c>
    </row>
    <row r="865" spans="74:94" x14ac:dyDescent="0.3">
      <c r="BV865" s="30"/>
      <c r="CH865" s="139" t="str">
        <f t="shared" si="126"/>
        <v>L8.2F</v>
      </c>
      <c r="CI865" s="275" t="s">
        <v>2844</v>
      </c>
      <c r="CO865" t="s">
        <v>1620</v>
      </c>
      <c r="CP865" s="133">
        <v>1</v>
      </c>
    </row>
    <row r="866" spans="74:94" x14ac:dyDescent="0.3">
      <c r="BV866" s="30"/>
      <c r="CH866" s="139" t="str">
        <f t="shared" si="126"/>
        <v>L8.90</v>
      </c>
      <c r="CI866" s="275" t="s">
        <v>2845</v>
      </c>
      <c r="CO866" t="s">
        <v>1621</v>
      </c>
      <c r="CP866" s="133">
        <v>1</v>
      </c>
    </row>
    <row r="867" spans="74:94" x14ac:dyDescent="0.3">
      <c r="BV867" s="30"/>
      <c r="CH867" s="139" t="str">
        <f t="shared" si="126"/>
        <v>L8.68</v>
      </c>
      <c r="CI867" s="275" t="s">
        <v>2846</v>
      </c>
      <c r="CO867" t="s">
        <v>1622</v>
      </c>
      <c r="CP867" s="133">
        <v>1</v>
      </c>
    </row>
    <row r="868" spans="74:94" x14ac:dyDescent="0.3">
      <c r="BV868" s="30"/>
      <c r="CH868" s="139" t="str">
        <f t="shared" si="126"/>
        <v>L8.27</v>
      </c>
      <c r="CI868" s="275" t="s">
        <v>2847</v>
      </c>
      <c r="CO868" t="s">
        <v>1623</v>
      </c>
      <c r="CP868" s="133">
        <v>1</v>
      </c>
    </row>
    <row r="869" spans="74:94" x14ac:dyDescent="0.3">
      <c r="BV869" s="30"/>
      <c r="CH869" s="139" t="str">
        <f t="shared" si="126"/>
        <v>L8.61</v>
      </c>
      <c r="CI869" s="275" t="s">
        <v>2848</v>
      </c>
      <c r="CO869" t="s">
        <v>1624</v>
      </c>
      <c r="CP869" s="133">
        <v>1</v>
      </c>
    </row>
    <row r="870" spans="74:94" x14ac:dyDescent="0.3">
      <c r="BV870" s="30"/>
      <c r="CH870" s="139" t="str">
        <f t="shared" si="126"/>
        <v>L8.81</v>
      </c>
      <c r="CI870" s="275" t="s">
        <v>2849</v>
      </c>
      <c r="CO870" t="s">
        <v>1625</v>
      </c>
      <c r="CP870" s="133">
        <v>1</v>
      </c>
    </row>
    <row r="871" spans="74:94" x14ac:dyDescent="0.3">
      <c r="BV871" s="30"/>
      <c r="CH871" s="139" t="str">
        <f t="shared" si="126"/>
        <v>L8.0T</v>
      </c>
      <c r="CI871" s="275" t="s">
        <v>2850</v>
      </c>
      <c r="CO871" t="s">
        <v>1626</v>
      </c>
      <c r="CP871" s="133">
        <v>1</v>
      </c>
    </row>
    <row r="872" spans="74:94" x14ac:dyDescent="0.3">
      <c r="BV872" s="30"/>
      <c r="CH872" s="139" t="str">
        <f t="shared" si="126"/>
        <v>L8.SO</v>
      </c>
      <c r="CI872" s="275" t="s">
        <v>2851</v>
      </c>
      <c r="CO872" t="s">
        <v>1627</v>
      </c>
      <c r="CP872" s="133">
        <v>1</v>
      </c>
    </row>
    <row r="873" spans="74:94" x14ac:dyDescent="0.3">
      <c r="BV873" s="30"/>
      <c r="CH873" s="139" t="str">
        <f t="shared" si="126"/>
        <v>L8.SY</v>
      </c>
      <c r="CI873" s="275" t="s">
        <v>2852</v>
      </c>
      <c r="CO873" t="s">
        <v>1628</v>
      </c>
      <c r="CP873" s="133">
        <v>1</v>
      </c>
    </row>
    <row r="874" spans="74:94" x14ac:dyDescent="0.3">
      <c r="BV874" s="30"/>
      <c r="CH874" s="139" t="str">
        <f t="shared" si="126"/>
        <v>L8.SL</v>
      </c>
      <c r="CI874" s="275" t="s">
        <v>2853</v>
      </c>
      <c r="CO874" t="s">
        <v>1629</v>
      </c>
      <c r="CP874" s="133">
        <v>1</v>
      </c>
    </row>
    <row r="875" spans="74:94" x14ac:dyDescent="0.3">
      <c r="BV875" s="30"/>
      <c r="CH875" s="139" t="str">
        <f t="shared" si="126"/>
        <v>L8.SM</v>
      </c>
      <c r="CI875" s="275" t="s">
        <v>2854</v>
      </c>
      <c r="CO875" t="s">
        <v>1630</v>
      </c>
      <c r="CP875" s="133">
        <v>1</v>
      </c>
    </row>
    <row r="876" spans="74:94" x14ac:dyDescent="0.3">
      <c r="BV876" s="30"/>
      <c r="CH876" s="139" t="str">
        <f t="shared" si="126"/>
        <v>L8.SN</v>
      </c>
      <c r="CI876" s="275" t="s">
        <v>2855</v>
      </c>
      <c r="CO876" t="s">
        <v>1631</v>
      </c>
      <c r="CP876" s="133">
        <v>1</v>
      </c>
    </row>
    <row r="877" spans="74:94" x14ac:dyDescent="0.3">
      <c r="BV877" s="30"/>
      <c r="CH877" s="139" t="str">
        <f t="shared" si="126"/>
        <v>L8.SP</v>
      </c>
      <c r="CI877" s="275" t="s">
        <v>2856</v>
      </c>
      <c r="CO877" t="s">
        <v>1632</v>
      </c>
      <c r="CP877" s="133">
        <v>1</v>
      </c>
    </row>
    <row r="878" spans="74:94" x14ac:dyDescent="0.3">
      <c r="BV878" s="30"/>
      <c r="CH878" s="139" t="str">
        <f t="shared" si="126"/>
        <v>L8.1V</v>
      </c>
      <c r="CI878" s="275" t="s">
        <v>2857</v>
      </c>
      <c r="CO878" t="s">
        <v>1633</v>
      </c>
      <c r="CP878" s="133">
        <v>1</v>
      </c>
    </row>
    <row r="879" spans="74:94" x14ac:dyDescent="0.3">
      <c r="BV879" s="30"/>
      <c r="CH879" s="139" t="str">
        <f t="shared" si="126"/>
        <v>L8.T5</v>
      </c>
      <c r="CI879" s="275" t="s">
        <v>2858</v>
      </c>
      <c r="CO879" t="s">
        <v>1634</v>
      </c>
      <c r="CP879" s="133">
        <v>1</v>
      </c>
    </row>
    <row r="880" spans="74:94" x14ac:dyDescent="0.3">
      <c r="BV880" s="30"/>
      <c r="CH880" s="139" t="str">
        <f t="shared" si="126"/>
        <v>L8.0S</v>
      </c>
      <c r="CI880" s="275" t="s">
        <v>2859</v>
      </c>
      <c r="CO880" t="s">
        <v>1635</v>
      </c>
      <c r="CP880" s="133">
        <v>1</v>
      </c>
    </row>
    <row r="881" spans="74:94" x14ac:dyDescent="0.3">
      <c r="BV881" s="30"/>
      <c r="CH881" s="139" t="str">
        <f t="shared" si="126"/>
        <v>L8.52</v>
      </c>
      <c r="CI881" s="275" t="s">
        <v>2860</v>
      </c>
      <c r="CO881" t="s">
        <v>1636</v>
      </c>
      <c r="CP881" s="133">
        <v>1</v>
      </c>
    </row>
    <row r="882" spans="74:94" x14ac:dyDescent="0.3">
      <c r="BV882" s="30"/>
      <c r="CH882" s="139" t="str">
        <f t="shared" si="126"/>
        <v>L8.77</v>
      </c>
      <c r="CI882" s="275" t="s">
        <v>2861</v>
      </c>
      <c r="CO882" t="s">
        <v>1637</v>
      </c>
      <c r="CP882" s="133">
        <v>1</v>
      </c>
    </row>
    <row r="883" spans="74:94" x14ac:dyDescent="0.3">
      <c r="BV883" s="30"/>
      <c r="CH883" s="139" t="str">
        <f t="shared" si="126"/>
        <v>L8.Z3</v>
      </c>
      <c r="CI883" s="275" t="s">
        <v>2862</v>
      </c>
      <c r="CO883" t="s">
        <v>1638</v>
      </c>
      <c r="CP883" s="133">
        <v>1</v>
      </c>
    </row>
    <row r="884" spans="74:94" x14ac:dyDescent="0.3">
      <c r="BV884" s="30"/>
      <c r="CH884" s="139" t="str">
        <f t="shared" si="126"/>
        <v>L8.37</v>
      </c>
      <c r="CI884" s="275" t="s">
        <v>2863</v>
      </c>
      <c r="CO884" t="s">
        <v>1639</v>
      </c>
      <c r="CP884" s="133">
        <v>1</v>
      </c>
    </row>
    <row r="885" spans="74:94" x14ac:dyDescent="0.3">
      <c r="BV885" s="30"/>
      <c r="CH885" s="139" t="str">
        <f t="shared" si="126"/>
        <v>L8.2A</v>
      </c>
      <c r="CI885" s="275" t="s">
        <v>2864</v>
      </c>
      <c r="CO885" t="s">
        <v>1640</v>
      </c>
      <c r="CP885" s="133">
        <v>1</v>
      </c>
    </row>
    <row r="886" spans="74:94" x14ac:dyDescent="0.3">
      <c r="BV886" s="30"/>
      <c r="CH886" s="139" t="str">
        <f t="shared" si="126"/>
        <v>L8.T8</v>
      </c>
      <c r="CI886" s="275" t="s">
        <v>2865</v>
      </c>
      <c r="CO886" t="s">
        <v>1641</v>
      </c>
      <c r="CP886" s="133">
        <v>1</v>
      </c>
    </row>
    <row r="887" spans="74:94" x14ac:dyDescent="0.3">
      <c r="BV887" s="30"/>
      <c r="CH887" s="139" t="str">
        <f t="shared" si="126"/>
        <v>L8.1Q</v>
      </c>
      <c r="CI887" s="275" t="s">
        <v>2866</v>
      </c>
      <c r="CO887" t="s">
        <v>1642</v>
      </c>
      <c r="CP887" s="133">
        <v>1</v>
      </c>
    </row>
    <row r="888" spans="74:94" x14ac:dyDescent="0.3">
      <c r="BV888" s="30"/>
      <c r="CH888" s="139" t="str">
        <f t="shared" si="126"/>
        <v>L8.2Q</v>
      </c>
      <c r="CI888" s="275" t="s">
        <v>2867</v>
      </c>
      <c r="CO888" t="s">
        <v>1643</v>
      </c>
      <c r="CP888" s="133">
        <v>1</v>
      </c>
    </row>
    <row r="889" spans="74:94" x14ac:dyDescent="0.3">
      <c r="BV889" s="30"/>
      <c r="CH889" s="139" t="str">
        <f t="shared" si="126"/>
        <v>L8.NM</v>
      </c>
      <c r="CI889" s="275" t="s">
        <v>2868</v>
      </c>
      <c r="CO889" t="s">
        <v>1644</v>
      </c>
      <c r="CP889" s="133">
        <v>1</v>
      </c>
    </row>
    <row r="890" spans="74:94" x14ac:dyDescent="0.3">
      <c r="BV890" s="30"/>
      <c r="CH890" s="139" t="str">
        <f t="shared" si="126"/>
        <v>L8.0F</v>
      </c>
      <c r="CI890" s="275" t="s">
        <v>2869</v>
      </c>
      <c r="CO890" t="s">
        <v>1645</v>
      </c>
      <c r="CP890" s="133">
        <v>1</v>
      </c>
    </row>
    <row r="891" spans="74:94" x14ac:dyDescent="0.3">
      <c r="BV891" s="30"/>
      <c r="CH891" s="139" t="str">
        <f t="shared" si="126"/>
        <v>L8.MC</v>
      </c>
      <c r="CI891" s="275" t="s">
        <v>2870</v>
      </c>
      <c r="CO891" t="s">
        <v>1646</v>
      </c>
      <c r="CP891" s="133">
        <v>1</v>
      </c>
    </row>
    <row r="892" spans="74:94" x14ac:dyDescent="0.3">
      <c r="BV892" s="30"/>
      <c r="CH892" s="139" t="str">
        <f t="shared" si="126"/>
        <v>L8.0P</v>
      </c>
      <c r="CI892" s="275" t="s">
        <v>2871</v>
      </c>
      <c r="CO892" t="s">
        <v>1647</v>
      </c>
      <c r="CP892" s="133">
        <v>1</v>
      </c>
    </row>
    <row r="893" spans="74:94" x14ac:dyDescent="0.3">
      <c r="BV893" s="30"/>
      <c r="CH893" s="139" t="str">
        <f t="shared" si="126"/>
        <v>L8.T9</v>
      </c>
      <c r="CI893" s="275" t="s">
        <v>2872</v>
      </c>
      <c r="CO893" t="s">
        <v>1648</v>
      </c>
      <c r="CP893" s="133">
        <v>1</v>
      </c>
    </row>
    <row r="894" spans="74:94" x14ac:dyDescent="0.3">
      <c r="BV894" s="30"/>
      <c r="CH894" s="139" t="str">
        <f t="shared" si="126"/>
        <v>L8.ZZ</v>
      </c>
      <c r="CI894" s="275" t="s">
        <v>2873</v>
      </c>
      <c r="CO894" t="s">
        <v>1649</v>
      </c>
      <c r="CP894" s="133">
        <v>1</v>
      </c>
    </row>
    <row r="895" spans="74:94" x14ac:dyDescent="0.3">
      <c r="BV895" s="30"/>
      <c r="CH895" s="139" t="str">
        <f t="shared" si="126"/>
        <v>L8.53</v>
      </c>
      <c r="CI895" s="275" t="s">
        <v>2874</v>
      </c>
      <c r="CO895" t="s">
        <v>1650</v>
      </c>
      <c r="CP895" s="133">
        <v>1</v>
      </c>
    </row>
    <row r="896" spans="74:94" x14ac:dyDescent="0.3">
      <c r="BV896" s="30"/>
      <c r="CH896" s="139" t="str">
        <f t="shared" si="126"/>
        <v>L8.AO</v>
      </c>
      <c r="CI896" s="275" t="s">
        <v>2875</v>
      </c>
      <c r="CO896" t="s">
        <v>1651</v>
      </c>
      <c r="CP896" s="133">
        <v>1</v>
      </c>
    </row>
    <row r="897" spans="74:94" x14ac:dyDescent="0.3">
      <c r="BV897" s="30"/>
      <c r="CH897" s="139" t="str">
        <f t="shared" si="126"/>
        <v>L8.AB</v>
      </c>
      <c r="CI897" s="275" t="s">
        <v>2876</v>
      </c>
      <c r="CO897" t="s">
        <v>1652</v>
      </c>
      <c r="CP897" s="133">
        <v>1</v>
      </c>
    </row>
    <row r="898" spans="74:94" x14ac:dyDescent="0.3">
      <c r="BV898" s="30"/>
      <c r="CH898" s="139" t="str">
        <f t="shared" si="126"/>
        <v>L8.50</v>
      </c>
      <c r="CI898" s="275" t="s">
        <v>2877</v>
      </c>
      <c r="CO898" t="s">
        <v>1653</v>
      </c>
      <c r="CP898" s="133">
        <v>1</v>
      </c>
    </row>
    <row r="899" spans="74:94" x14ac:dyDescent="0.3">
      <c r="BV899" s="30"/>
      <c r="CH899" s="139" t="str">
        <f t="shared" si="126"/>
        <v>L8.Z6</v>
      </c>
      <c r="CI899" s="275" t="s">
        <v>2878</v>
      </c>
      <c r="CO899" t="s">
        <v>1654</v>
      </c>
      <c r="CP899" s="133">
        <v>1</v>
      </c>
    </row>
    <row r="900" spans="74:94" x14ac:dyDescent="0.3">
      <c r="BV900" s="30"/>
      <c r="CH900" s="139" t="str">
        <f t="shared" si="126"/>
        <v>L8.0G</v>
      </c>
      <c r="CI900" s="275" t="s">
        <v>2879</v>
      </c>
      <c r="CO900" t="s">
        <v>1655</v>
      </c>
      <c r="CP900" s="133">
        <v>1</v>
      </c>
    </row>
    <row r="901" spans="74:94" x14ac:dyDescent="0.3">
      <c r="BV901" s="30"/>
      <c r="CH901" s="139" t="str">
        <f t="shared" si="126"/>
        <v>L8.BG</v>
      </c>
      <c r="CI901" s="275" t="s">
        <v>2880</v>
      </c>
      <c r="CO901" t="s">
        <v>1656</v>
      </c>
      <c r="CP901" s="133">
        <v>1</v>
      </c>
    </row>
    <row r="902" spans="74:94" x14ac:dyDescent="0.3">
      <c r="BV902" s="30"/>
      <c r="CH902" s="139" t="str">
        <f t="shared" si="126"/>
        <v>L8.0R</v>
      </c>
      <c r="CI902" s="275" t="s">
        <v>2881</v>
      </c>
      <c r="CO902" t="s">
        <v>1657</v>
      </c>
      <c r="CP902" s="133">
        <v>1</v>
      </c>
    </row>
    <row r="903" spans="74:94" x14ac:dyDescent="0.3">
      <c r="BV903" s="30"/>
      <c r="CH903" s="139" t="str">
        <f t="shared" si="126"/>
        <v>L8.89</v>
      </c>
      <c r="CI903" s="275" t="s">
        <v>2882</v>
      </c>
      <c r="CO903" t="s">
        <v>1658</v>
      </c>
      <c r="CP903" s="133">
        <v>1</v>
      </c>
    </row>
    <row r="904" spans="74:94" x14ac:dyDescent="0.3">
      <c r="BV904" s="30"/>
      <c r="CH904" s="139" t="str">
        <f t="shared" si="126"/>
        <v>L8.2P</v>
      </c>
      <c r="CI904" s="275" t="s">
        <v>14973</v>
      </c>
      <c r="CO904" t="s">
        <v>1659</v>
      </c>
      <c r="CP904" s="133">
        <v>1</v>
      </c>
    </row>
    <row r="905" spans="74:94" x14ac:dyDescent="0.3">
      <c r="BV905" s="30"/>
      <c r="CH905" s="139" t="str">
        <f t="shared" si="126"/>
        <v>L8.32</v>
      </c>
      <c r="CI905" s="275" t="s">
        <v>2883</v>
      </c>
      <c r="CO905" t="s">
        <v>1660</v>
      </c>
      <c r="CP905" s="133">
        <v>1</v>
      </c>
    </row>
    <row r="906" spans="74:94" x14ac:dyDescent="0.3">
      <c r="BV906" s="30"/>
      <c r="CH906" s="139" t="str">
        <f t="shared" si="126"/>
        <v>L8.80</v>
      </c>
      <c r="CI906" s="275" t="s">
        <v>2884</v>
      </c>
      <c r="CO906" t="s">
        <v>1661</v>
      </c>
      <c r="CP906" s="133">
        <v>1</v>
      </c>
    </row>
    <row r="907" spans="74:94" x14ac:dyDescent="0.3">
      <c r="BV907" s="30"/>
      <c r="CH907" s="139" t="str">
        <f t="shared" si="126"/>
        <v>L8.46</v>
      </c>
      <c r="CI907" s="275" t="s">
        <v>2885</v>
      </c>
      <c r="CO907" t="s">
        <v>1662</v>
      </c>
      <c r="CP907" s="133">
        <v>1</v>
      </c>
    </row>
    <row r="908" spans="74:94" x14ac:dyDescent="0.3">
      <c r="BV908" s="30"/>
      <c r="CH908" s="139" t="str">
        <f t="shared" si="126"/>
        <v>L8.45</v>
      </c>
      <c r="CI908" s="275" t="s">
        <v>2886</v>
      </c>
      <c r="CO908" t="s">
        <v>1663</v>
      </c>
      <c r="CP908" s="133">
        <v>1</v>
      </c>
    </row>
    <row r="909" spans="74:94" x14ac:dyDescent="0.3">
      <c r="BV909" s="30"/>
      <c r="CH909" s="139" t="str">
        <f t="shared" si="126"/>
        <v>L8.B1</v>
      </c>
      <c r="CI909" s="275" t="s">
        <v>2887</v>
      </c>
      <c r="CO909" t="s">
        <v>1664</v>
      </c>
      <c r="CP909" s="133">
        <v>1</v>
      </c>
    </row>
    <row r="910" spans="74:94" x14ac:dyDescent="0.3">
      <c r="BV910" s="30"/>
      <c r="CH910" s="139" t="str">
        <f t="shared" si="126"/>
        <v>L8.Z4</v>
      </c>
      <c r="CI910" s="275" t="s">
        <v>2888</v>
      </c>
      <c r="CO910" t="s">
        <v>1665</v>
      </c>
      <c r="CP910" s="133">
        <v>1</v>
      </c>
    </row>
    <row r="911" spans="74:94" x14ac:dyDescent="0.3">
      <c r="BV911" s="30"/>
      <c r="CH911" s="139" t="str">
        <f t="shared" si="126"/>
        <v>L8.BN</v>
      </c>
      <c r="CI911" s="275" t="s">
        <v>2889</v>
      </c>
      <c r="CO911" t="s">
        <v>1666</v>
      </c>
      <c r="CP911" s="133">
        <v>1</v>
      </c>
    </row>
    <row r="912" spans="74:94" x14ac:dyDescent="0.3">
      <c r="BV912" s="30"/>
      <c r="CH912" s="139" t="str">
        <f t="shared" si="126"/>
        <v>L8.0C</v>
      </c>
      <c r="CI912" s="275" t="s">
        <v>2890</v>
      </c>
      <c r="CO912" t="s">
        <v>1667</v>
      </c>
      <c r="CP912" s="133">
        <v>1</v>
      </c>
    </row>
    <row r="913" spans="74:94" x14ac:dyDescent="0.3">
      <c r="BV913" s="30"/>
      <c r="CH913" s="139" t="str">
        <f t="shared" si="126"/>
        <v>L8.0Y</v>
      </c>
      <c r="CI913" s="275" t="s">
        <v>2891</v>
      </c>
      <c r="CO913" t="s">
        <v>1668</v>
      </c>
      <c r="CP913" s="133">
        <v>1</v>
      </c>
    </row>
    <row r="914" spans="74:94" x14ac:dyDescent="0.3">
      <c r="BV914" s="30"/>
      <c r="CH914" s="139" t="str">
        <f t="shared" si="126"/>
        <v>L8.0L</v>
      </c>
      <c r="CI914" s="275" t="s">
        <v>2892</v>
      </c>
      <c r="CO914" t="s">
        <v>1669</v>
      </c>
      <c r="CP914" s="133">
        <v>1</v>
      </c>
    </row>
    <row r="915" spans="74:94" x14ac:dyDescent="0.3">
      <c r="BV915" s="30"/>
      <c r="CH915" s="139" t="str">
        <f t="shared" si="126"/>
        <v>L8.87</v>
      </c>
      <c r="CI915" s="275" t="s">
        <v>2893</v>
      </c>
      <c r="CO915" t="s">
        <v>1670</v>
      </c>
      <c r="CP915" s="133">
        <v>1</v>
      </c>
    </row>
    <row r="916" spans="74:94" x14ac:dyDescent="0.3">
      <c r="BV916" s="30"/>
      <c r="CH916" s="139" t="str">
        <f t="shared" si="126"/>
        <v>L8.CP</v>
      </c>
      <c r="CI916" s="275" t="s">
        <v>2894</v>
      </c>
      <c r="CO916" t="s">
        <v>1671</v>
      </c>
      <c r="CP916" s="133">
        <v>1</v>
      </c>
    </row>
    <row r="917" spans="74:94" x14ac:dyDescent="0.3">
      <c r="BV917" s="30"/>
      <c r="CH917" s="139" t="str">
        <f t="shared" si="126"/>
        <v>L8.35</v>
      </c>
      <c r="CI917" s="275" t="s">
        <v>2895</v>
      </c>
      <c r="CO917" t="s">
        <v>1672</v>
      </c>
      <c r="CP917" s="133">
        <v>1</v>
      </c>
    </row>
    <row r="918" spans="74:94" x14ac:dyDescent="0.3">
      <c r="BV918" s="30"/>
      <c r="CH918" s="139" t="str">
        <f t="shared" si="126"/>
        <v>L8.LK</v>
      </c>
      <c r="CI918" s="275" t="s">
        <v>2896</v>
      </c>
      <c r="CO918" t="s">
        <v>1673</v>
      </c>
      <c r="CP918" s="133">
        <v>1</v>
      </c>
    </row>
    <row r="919" spans="74:94" x14ac:dyDescent="0.3">
      <c r="BV919" s="30"/>
      <c r="CH919" s="139" t="str">
        <f t="shared" si="126"/>
        <v>L8.LB</v>
      </c>
      <c r="CI919" s="275" t="s">
        <v>2897</v>
      </c>
      <c r="CO919" t="s">
        <v>1674</v>
      </c>
      <c r="CP919" s="133">
        <v>1</v>
      </c>
    </row>
    <row r="920" spans="74:94" x14ac:dyDescent="0.3">
      <c r="BV920" s="30"/>
      <c r="CH920" s="139" t="str">
        <f t="shared" si="126"/>
        <v>L8.LG</v>
      </c>
      <c r="CI920" s="275" t="s">
        <v>2898</v>
      </c>
      <c r="CO920" t="s">
        <v>1675</v>
      </c>
      <c r="CP920" s="133">
        <v>1</v>
      </c>
    </row>
    <row r="921" spans="74:94" x14ac:dyDescent="0.3">
      <c r="BV921" s="30"/>
      <c r="CH921" s="139" t="str">
        <f t="shared" si="126"/>
        <v>L8.LO</v>
      </c>
      <c r="CI921" s="275" t="s">
        <v>2899</v>
      </c>
      <c r="CO921" t="s">
        <v>1676</v>
      </c>
      <c r="CP921" s="133">
        <v>1</v>
      </c>
    </row>
    <row r="922" spans="74:94" x14ac:dyDescent="0.3">
      <c r="BV922" s="30"/>
      <c r="CH922" s="139" t="str">
        <f t="shared" si="126"/>
        <v>L8.LC</v>
      </c>
      <c r="CI922" s="275" t="s">
        <v>2900</v>
      </c>
      <c r="CO922" t="s">
        <v>1677</v>
      </c>
      <c r="CP922" s="133">
        <v>1</v>
      </c>
    </row>
    <row r="923" spans="74:94" x14ac:dyDescent="0.3">
      <c r="BV923" s="30"/>
      <c r="CH923" s="139" t="str">
        <f t="shared" si="126"/>
        <v>L8.LY</v>
      </c>
      <c r="CI923" s="275" t="s">
        <v>2901</v>
      </c>
      <c r="CO923" t="s">
        <v>1678</v>
      </c>
      <c r="CP923" s="133">
        <v>1</v>
      </c>
    </row>
    <row r="924" spans="74:94" x14ac:dyDescent="0.3">
      <c r="BV924" s="30"/>
      <c r="CH924" s="139" t="str">
        <f t="shared" si="126"/>
        <v>L8.FE</v>
      </c>
      <c r="CI924" s="275" t="s">
        <v>2902</v>
      </c>
      <c r="CO924" t="s">
        <v>1679</v>
      </c>
      <c r="CP924" s="133">
        <v>1</v>
      </c>
    </row>
    <row r="925" spans="74:94" x14ac:dyDescent="0.3">
      <c r="BV925" s="30"/>
      <c r="CH925" s="139" t="str">
        <f t="shared" si="126"/>
        <v>L8.Z5</v>
      </c>
      <c r="CI925" s="275" t="s">
        <v>2903</v>
      </c>
      <c r="CO925" t="s">
        <v>1680</v>
      </c>
      <c r="CP925" s="133">
        <v>1</v>
      </c>
    </row>
    <row r="926" spans="74:94" x14ac:dyDescent="0.3">
      <c r="BV926" s="30"/>
      <c r="CH926" s="139" t="str">
        <f t="shared" si="126"/>
        <v>L8.33</v>
      </c>
      <c r="CI926" s="275" t="s">
        <v>2904</v>
      </c>
      <c r="CO926" t="s">
        <v>1681</v>
      </c>
      <c r="CP926" s="133">
        <v>1</v>
      </c>
    </row>
    <row r="927" spans="74:94" x14ac:dyDescent="0.3">
      <c r="BV927" s="30"/>
      <c r="CH927" s="139" t="str">
        <f t="shared" si="126"/>
        <v>L8.RN</v>
      </c>
      <c r="CI927" s="275" t="s">
        <v>2905</v>
      </c>
      <c r="CO927" t="s">
        <v>1682</v>
      </c>
      <c r="CP927" s="133">
        <v>1</v>
      </c>
    </row>
    <row r="928" spans="74:94" x14ac:dyDescent="0.3">
      <c r="BV928" s="30"/>
      <c r="CH928" s="139" t="str">
        <f t="shared" ref="CH928:CH991" si="127">CONCATENATE(LEFT(CI928,2),".",RIGHT(CI928,2))</f>
        <v>L8.54</v>
      </c>
      <c r="CI928" s="275" t="s">
        <v>2906</v>
      </c>
      <c r="CO928" t="s">
        <v>1683</v>
      </c>
      <c r="CP928" s="133">
        <v>1</v>
      </c>
    </row>
    <row r="929" spans="74:94" x14ac:dyDescent="0.3">
      <c r="BV929" s="30"/>
      <c r="CH929" s="139" t="str">
        <f t="shared" si="127"/>
        <v>L8.HB</v>
      </c>
      <c r="CI929" s="275" t="s">
        <v>14974</v>
      </c>
      <c r="CO929" t="s">
        <v>1684</v>
      </c>
      <c r="CP929" s="133">
        <v>1</v>
      </c>
    </row>
    <row r="930" spans="74:94" x14ac:dyDescent="0.3">
      <c r="BV930" s="30"/>
      <c r="CH930" s="139" t="str">
        <f t="shared" si="127"/>
        <v>L8.HG</v>
      </c>
      <c r="CI930" s="275" t="s">
        <v>14975</v>
      </c>
      <c r="CO930" t="s">
        <v>1685</v>
      </c>
      <c r="CP930" s="133">
        <v>1</v>
      </c>
    </row>
    <row r="931" spans="74:94" x14ac:dyDescent="0.3">
      <c r="BV931" s="30"/>
      <c r="CH931" s="139" t="str">
        <f t="shared" si="127"/>
        <v>L8.JB</v>
      </c>
      <c r="CI931" s="275" t="s">
        <v>2907</v>
      </c>
      <c r="CO931" t="s">
        <v>1686</v>
      </c>
      <c r="CP931" s="133">
        <v>1</v>
      </c>
    </row>
    <row r="932" spans="74:94" x14ac:dyDescent="0.3">
      <c r="BV932" s="30"/>
      <c r="CH932" s="139" t="str">
        <f t="shared" si="127"/>
        <v>L8.JW</v>
      </c>
      <c r="CI932" s="275" t="s">
        <v>14976</v>
      </c>
      <c r="CO932" t="s">
        <v>1687</v>
      </c>
      <c r="CP932" s="133">
        <v>1</v>
      </c>
    </row>
    <row r="933" spans="74:94" x14ac:dyDescent="0.3">
      <c r="BV933" s="30"/>
      <c r="CH933" s="139" t="str">
        <f t="shared" si="127"/>
        <v>L8.S2</v>
      </c>
      <c r="CI933" s="275" t="s">
        <v>2908</v>
      </c>
      <c r="CO933" t="s">
        <v>1688</v>
      </c>
      <c r="CP933" s="133">
        <v>1</v>
      </c>
    </row>
    <row r="934" spans="74:94" x14ac:dyDescent="0.3">
      <c r="BV934" s="30"/>
      <c r="CH934" s="139" t="str">
        <f t="shared" si="127"/>
        <v>L8.S1</v>
      </c>
      <c r="CI934" s="275" t="s">
        <v>2909</v>
      </c>
      <c r="CO934" t="s">
        <v>1689</v>
      </c>
      <c r="CP934" s="133">
        <v>1</v>
      </c>
    </row>
    <row r="935" spans="74:94" x14ac:dyDescent="0.3">
      <c r="BV935" s="30"/>
      <c r="CH935" s="139" t="str">
        <f t="shared" si="127"/>
        <v>L8.L2</v>
      </c>
      <c r="CI935" s="275" t="s">
        <v>2910</v>
      </c>
      <c r="CO935" t="s">
        <v>1690</v>
      </c>
      <c r="CP935" s="133">
        <v>1</v>
      </c>
    </row>
    <row r="936" spans="74:94" x14ac:dyDescent="0.3">
      <c r="BV936" s="30"/>
      <c r="CH936" s="139" t="str">
        <f t="shared" si="127"/>
        <v>L8.L1</v>
      </c>
      <c r="CI936" s="275" t="s">
        <v>2911</v>
      </c>
      <c r="CO936" t="s">
        <v>1691</v>
      </c>
      <c r="CP936" s="133">
        <v>1</v>
      </c>
    </row>
    <row r="937" spans="74:94" x14ac:dyDescent="0.3">
      <c r="BV937" s="30"/>
      <c r="CH937" s="139" t="str">
        <f t="shared" si="127"/>
        <v>L8.Z1</v>
      </c>
      <c r="CI937" s="275" t="s">
        <v>2912</v>
      </c>
      <c r="CO937" t="s">
        <v>1692</v>
      </c>
      <c r="CP937" s="133">
        <v>1</v>
      </c>
    </row>
    <row r="938" spans="74:94" x14ac:dyDescent="0.3">
      <c r="BV938" s="30"/>
      <c r="CH938" s="139" t="str">
        <f t="shared" si="127"/>
        <v>L8.0M</v>
      </c>
      <c r="CI938" s="275" t="s">
        <v>2913</v>
      </c>
      <c r="CO938" t="s">
        <v>1693</v>
      </c>
      <c r="CP938" s="133">
        <v>1</v>
      </c>
    </row>
    <row r="939" spans="74:94" x14ac:dyDescent="0.3">
      <c r="BV939" s="30"/>
      <c r="CH939" s="139" t="str">
        <f t="shared" si="127"/>
        <v>L8.Z2</v>
      </c>
      <c r="CI939" s="275" t="s">
        <v>2914</v>
      </c>
      <c r="CO939" t="s">
        <v>1694</v>
      </c>
      <c r="CP939" s="133">
        <v>1</v>
      </c>
    </row>
    <row r="940" spans="74:94" x14ac:dyDescent="0.3">
      <c r="BV940" s="30"/>
      <c r="CH940" s="139" t="str">
        <f t="shared" si="127"/>
        <v>L8.51</v>
      </c>
      <c r="CI940" s="275" t="s">
        <v>2915</v>
      </c>
      <c r="CO940" t="s">
        <v>1695</v>
      </c>
      <c r="CP940" s="133">
        <v>1</v>
      </c>
    </row>
    <row r="941" spans="74:94" x14ac:dyDescent="0.3">
      <c r="BV941" s="30"/>
      <c r="CH941" s="139" t="str">
        <f t="shared" si="127"/>
        <v>L8.0N</v>
      </c>
      <c r="CI941" s="275" t="s">
        <v>2916</v>
      </c>
      <c r="CO941" t="s">
        <v>1696</v>
      </c>
      <c r="CP941" s="133">
        <v>1</v>
      </c>
    </row>
    <row r="942" spans="74:94" x14ac:dyDescent="0.3">
      <c r="BV942" s="30"/>
      <c r="CH942" s="139" t="str">
        <f t="shared" si="127"/>
        <v>L8.NS</v>
      </c>
      <c r="CI942" s="275" t="s">
        <v>2917</v>
      </c>
      <c r="CO942" t="s">
        <v>1697</v>
      </c>
      <c r="CP942" s="133">
        <v>1</v>
      </c>
    </row>
    <row r="943" spans="74:94" x14ac:dyDescent="0.3">
      <c r="BV943" s="30"/>
      <c r="CH943" s="139" t="str">
        <f t="shared" si="127"/>
        <v>L8.86</v>
      </c>
      <c r="CI943" s="275" t="s">
        <v>2918</v>
      </c>
      <c r="CO943" t="s">
        <v>1698</v>
      </c>
      <c r="CP943" s="133">
        <v>1</v>
      </c>
    </row>
    <row r="944" spans="74:94" x14ac:dyDescent="0.3">
      <c r="BV944" s="30"/>
      <c r="CH944" s="139" t="str">
        <f t="shared" si="127"/>
        <v>L8.36</v>
      </c>
      <c r="CI944" s="275" t="s">
        <v>2919</v>
      </c>
      <c r="CO944" t="s">
        <v>1699</v>
      </c>
      <c r="CP944" s="133">
        <v>1</v>
      </c>
    </row>
    <row r="945" spans="74:94" x14ac:dyDescent="0.3">
      <c r="BV945" s="30"/>
      <c r="CH945" s="139" t="str">
        <f t="shared" si="127"/>
        <v>L8.2F</v>
      </c>
      <c r="CI945" s="275" t="s">
        <v>2920</v>
      </c>
      <c r="CO945" t="s">
        <v>1700</v>
      </c>
      <c r="CP945" s="133">
        <v>1</v>
      </c>
    </row>
    <row r="946" spans="74:94" x14ac:dyDescent="0.3">
      <c r="BV946" s="30"/>
      <c r="CH946" s="139" t="str">
        <f t="shared" si="127"/>
        <v>L8.90</v>
      </c>
      <c r="CI946" s="275" t="s">
        <v>2921</v>
      </c>
      <c r="CO946" t="s">
        <v>1701</v>
      </c>
      <c r="CP946" s="133">
        <v>1</v>
      </c>
    </row>
    <row r="947" spans="74:94" x14ac:dyDescent="0.3">
      <c r="BV947" s="30"/>
      <c r="CH947" s="139" t="str">
        <f t="shared" si="127"/>
        <v>L8.68</v>
      </c>
      <c r="CI947" s="275" t="s">
        <v>2922</v>
      </c>
      <c r="CO947" t="s">
        <v>1702</v>
      </c>
      <c r="CP947" s="133">
        <v>1</v>
      </c>
    </row>
    <row r="948" spans="74:94" x14ac:dyDescent="0.3">
      <c r="BV948" s="30"/>
      <c r="CH948" s="139" t="str">
        <f t="shared" si="127"/>
        <v>L8.27</v>
      </c>
      <c r="CI948" s="275" t="s">
        <v>2923</v>
      </c>
      <c r="CO948" t="s">
        <v>1703</v>
      </c>
      <c r="CP948" s="133">
        <v>1</v>
      </c>
    </row>
    <row r="949" spans="74:94" x14ac:dyDescent="0.3">
      <c r="BV949" s="30"/>
      <c r="CH949" s="139" t="str">
        <f t="shared" si="127"/>
        <v>L8.61</v>
      </c>
      <c r="CI949" s="275" t="s">
        <v>2924</v>
      </c>
      <c r="CO949" t="s">
        <v>1704</v>
      </c>
      <c r="CP949" s="133">
        <v>1</v>
      </c>
    </row>
    <row r="950" spans="74:94" x14ac:dyDescent="0.3">
      <c r="BV950" s="30"/>
      <c r="CH950" s="139" t="str">
        <f t="shared" si="127"/>
        <v>L8.81</v>
      </c>
      <c r="CI950" s="275" t="s">
        <v>2925</v>
      </c>
      <c r="CO950" t="s">
        <v>1705</v>
      </c>
      <c r="CP950" s="133">
        <v>1</v>
      </c>
    </row>
    <row r="951" spans="74:94" x14ac:dyDescent="0.3">
      <c r="BV951" s="30"/>
      <c r="CH951" s="139" t="str">
        <f t="shared" si="127"/>
        <v>L8.0T</v>
      </c>
      <c r="CI951" s="275" t="s">
        <v>2926</v>
      </c>
      <c r="CO951" t="s">
        <v>1706</v>
      </c>
      <c r="CP951" s="133">
        <v>1</v>
      </c>
    </row>
    <row r="952" spans="74:94" x14ac:dyDescent="0.3">
      <c r="BV952" s="30"/>
      <c r="CH952" s="139" t="str">
        <f t="shared" si="127"/>
        <v>L8.SO</v>
      </c>
      <c r="CI952" s="275" t="s">
        <v>2927</v>
      </c>
      <c r="CO952" t="s">
        <v>1707</v>
      </c>
      <c r="CP952" s="133">
        <v>1</v>
      </c>
    </row>
    <row r="953" spans="74:94" x14ac:dyDescent="0.3">
      <c r="BV953" s="30"/>
      <c r="CH953" s="139" t="str">
        <f t="shared" si="127"/>
        <v>L8.SY</v>
      </c>
      <c r="CI953" s="275" t="s">
        <v>2928</v>
      </c>
      <c r="CO953" t="s">
        <v>1708</v>
      </c>
      <c r="CP953" s="133">
        <v>1</v>
      </c>
    </row>
    <row r="954" spans="74:94" x14ac:dyDescent="0.3">
      <c r="BV954" s="30"/>
      <c r="CH954" s="139" t="str">
        <f t="shared" si="127"/>
        <v>L8.SL</v>
      </c>
      <c r="CI954" s="275" t="s">
        <v>2929</v>
      </c>
      <c r="CO954" t="s">
        <v>1709</v>
      </c>
      <c r="CP954" s="133">
        <v>1</v>
      </c>
    </row>
    <row r="955" spans="74:94" x14ac:dyDescent="0.3">
      <c r="BV955" s="30"/>
      <c r="CH955" s="139" t="str">
        <f t="shared" si="127"/>
        <v>L8.SM</v>
      </c>
      <c r="CI955" s="275" t="s">
        <v>2930</v>
      </c>
      <c r="CO955" t="s">
        <v>1710</v>
      </c>
      <c r="CP955" s="133">
        <v>1</v>
      </c>
    </row>
    <row r="956" spans="74:94" x14ac:dyDescent="0.3">
      <c r="BV956" s="30"/>
      <c r="CH956" s="139" t="str">
        <f t="shared" si="127"/>
        <v>L8.SN</v>
      </c>
      <c r="CI956" s="275" t="s">
        <v>2931</v>
      </c>
      <c r="CO956" t="s">
        <v>1711</v>
      </c>
      <c r="CP956" s="133">
        <v>1</v>
      </c>
    </row>
    <row r="957" spans="74:94" x14ac:dyDescent="0.3">
      <c r="BV957" s="30"/>
      <c r="CH957" s="139" t="str">
        <f t="shared" si="127"/>
        <v>L8.SP</v>
      </c>
      <c r="CI957" s="275" t="s">
        <v>2932</v>
      </c>
      <c r="CO957" t="s">
        <v>1712</v>
      </c>
      <c r="CP957" s="133">
        <v>1</v>
      </c>
    </row>
    <row r="958" spans="74:94" x14ac:dyDescent="0.3">
      <c r="BV958" s="30"/>
      <c r="CH958" s="139" t="str">
        <f t="shared" si="127"/>
        <v>L8.1V</v>
      </c>
      <c r="CI958" s="275" t="s">
        <v>2933</v>
      </c>
      <c r="CO958" t="s">
        <v>1713</v>
      </c>
      <c r="CP958" s="133">
        <v>1</v>
      </c>
    </row>
    <row r="959" spans="74:94" x14ac:dyDescent="0.3">
      <c r="BV959" s="30"/>
      <c r="CH959" s="139" t="str">
        <f t="shared" si="127"/>
        <v>L8.T5</v>
      </c>
      <c r="CI959" s="275" t="s">
        <v>2934</v>
      </c>
      <c r="CO959" t="s">
        <v>1714</v>
      </c>
      <c r="CP959" s="133">
        <v>1</v>
      </c>
    </row>
    <row r="960" spans="74:94" x14ac:dyDescent="0.3">
      <c r="BV960" s="30"/>
      <c r="CH960" s="139" t="str">
        <f t="shared" si="127"/>
        <v>L8.0S</v>
      </c>
      <c r="CI960" s="275" t="s">
        <v>2935</v>
      </c>
      <c r="CO960" t="s">
        <v>1715</v>
      </c>
      <c r="CP960" s="133">
        <v>1</v>
      </c>
    </row>
    <row r="961" spans="74:94" x14ac:dyDescent="0.3">
      <c r="BV961" s="30"/>
      <c r="CH961" s="139" t="str">
        <f t="shared" si="127"/>
        <v>L8.52</v>
      </c>
      <c r="CI961" s="275" t="s">
        <v>2936</v>
      </c>
      <c r="CO961" t="s">
        <v>1716</v>
      </c>
      <c r="CP961" s="133">
        <v>1</v>
      </c>
    </row>
    <row r="962" spans="74:94" x14ac:dyDescent="0.3">
      <c r="BV962" s="30"/>
      <c r="CH962" s="139" t="str">
        <f t="shared" si="127"/>
        <v>L8.77</v>
      </c>
      <c r="CI962" s="275" t="s">
        <v>2937</v>
      </c>
      <c r="CO962" t="s">
        <v>1717</v>
      </c>
      <c r="CP962" s="133">
        <v>1</v>
      </c>
    </row>
    <row r="963" spans="74:94" x14ac:dyDescent="0.3">
      <c r="BV963" s="30"/>
      <c r="CH963" s="139" t="str">
        <f t="shared" si="127"/>
        <v>L8.Z3</v>
      </c>
      <c r="CI963" s="275" t="s">
        <v>2938</v>
      </c>
      <c r="CO963" t="s">
        <v>1718</v>
      </c>
      <c r="CP963" s="133">
        <v>1</v>
      </c>
    </row>
    <row r="964" spans="74:94" x14ac:dyDescent="0.3">
      <c r="BV964" s="30"/>
      <c r="CH964" s="139" t="str">
        <f t="shared" si="127"/>
        <v>L8.37</v>
      </c>
      <c r="CI964" s="275" t="s">
        <v>2939</v>
      </c>
      <c r="CO964" t="s">
        <v>1719</v>
      </c>
      <c r="CP964" s="133">
        <v>1</v>
      </c>
    </row>
    <row r="965" spans="74:94" x14ac:dyDescent="0.3">
      <c r="BV965" s="30"/>
      <c r="CH965" s="139" t="str">
        <f t="shared" si="127"/>
        <v>L8.2A</v>
      </c>
      <c r="CI965" s="275" t="s">
        <v>2940</v>
      </c>
      <c r="CO965" t="s">
        <v>1720</v>
      </c>
      <c r="CP965" s="133">
        <v>1</v>
      </c>
    </row>
    <row r="966" spans="74:94" x14ac:dyDescent="0.3">
      <c r="BV966" s="30"/>
      <c r="CH966" s="139" t="str">
        <f t="shared" si="127"/>
        <v>L8.T8</v>
      </c>
      <c r="CI966" s="275" t="s">
        <v>2941</v>
      </c>
      <c r="CO966" t="s">
        <v>1721</v>
      </c>
      <c r="CP966" s="133">
        <v>1</v>
      </c>
    </row>
    <row r="967" spans="74:94" x14ac:dyDescent="0.3">
      <c r="BV967" s="30"/>
      <c r="CH967" s="139" t="str">
        <f t="shared" si="127"/>
        <v>L8.1Q</v>
      </c>
      <c r="CI967" s="275" t="s">
        <v>2942</v>
      </c>
      <c r="CO967" t="s">
        <v>1722</v>
      </c>
      <c r="CP967" s="133">
        <v>1</v>
      </c>
    </row>
    <row r="968" spans="74:94" x14ac:dyDescent="0.3">
      <c r="BV968" s="30"/>
      <c r="CH968" s="139" t="str">
        <f t="shared" si="127"/>
        <v>L8.2Q</v>
      </c>
      <c r="CI968" s="275" t="s">
        <v>2943</v>
      </c>
      <c r="CO968" t="s">
        <v>1723</v>
      </c>
      <c r="CP968" s="133">
        <v>1</v>
      </c>
    </row>
    <row r="969" spans="74:94" x14ac:dyDescent="0.3">
      <c r="BV969" s="30"/>
      <c r="CH969" s="139" t="str">
        <f t="shared" si="127"/>
        <v>L8.NM</v>
      </c>
      <c r="CI969" s="275" t="s">
        <v>2944</v>
      </c>
      <c r="CO969" t="s">
        <v>1724</v>
      </c>
      <c r="CP969" s="133">
        <v>1</v>
      </c>
    </row>
    <row r="970" spans="74:94" x14ac:dyDescent="0.3">
      <c r="BV970" s="30"/>
      <c r="CH970" s="139" t="str">
        <f t="shared" si="127"/>
        <v>L8.0F</v>
      </c>
      <c r="CI970" s="275" t="s">
        <v>2945</v>
      </c>
      <c r="CO970" t="s">
        <v>1725</v>
      </c>
      <c r="CP970" s="133">
        <v>1</v>
      </c>
    </row>
    <row r="971" spans="74:94" x14ac:dyDescent="0.3">
      <c r="BV971" s="30"/>
      <c r="CH971" s="139" t="str">
        <f t="shared" si="127"/>
        <v>L8.MC</v>
      </c>
      <c r="CI971" s="275" t="s">
        <v>2946</v>
      </c>
      <c r="CO971" t="s">
        <v>1726</v>
      </c>
      <c r="CP971" s="133">
        <v>1</v>
      </c>
    </row>
    <row r="972" spans="74:94" x14ac:dyDescent="0.3">
      <c r="BV972" s="30"/>
      <c r="CH972" s="139" t="str">
        <f t="shared" si="127"/>
        <v>L8.0P</v>
      </c>
      <c r="CI972" s="275" t="s">
        <v>2947</v>
      </c>
      <c r="CO972" t="s">
        <v>1727</v>
      </c>
      <c r="CP972" s="133">
        <v>1</v>
      </c>
    </row>
    <row r="973" spans="74:94" x14ac:dyDescent="0.3">
      <c r="BV973" s="30"/>
      <c r="CH973" s="139" t="str">
        <f t="shared" si="127"/>
        <v>L8.T9</v>
      </c>
      <c r="CI973" s="275" t="s">
        <v>2948</v>
      </c>
      <c r="CO973" t="s">
        <v>1728</v>
      </c>
      <c r="CP973" s="133">
        <v>1</v>
      </c>
    </row>
    <row r="974" spans="74:94" x14ac:dyDescent="0.3">
      <c r="BV974" s="30"/>
      <c r="CH974" s="139" t="str">
        <f t="shared" si="127"/>
        <v>L8.ZZ</v>
      </c>
      <c r="CI974" s="275" t="s">
        <v>2949</v>
      </c>
      <c r="CO974" t="s">
        <v>1729</v>
      </c>
      <c r="CP974" s="133">
        <v>1</v>
      </c>
    </row>
    <row r="975" spans="74:94" x14ac:dyDescent="0.3">
      <c r="BV975" s="30"/>
      <c r="CH975" s="139" t="str">
        <f t="shared" si="127"/>
        <v>L8.53</v>
      </c>
      <c r="CI975" s="275" t="s">
        <v>2950</v>
      </c>
      <c r="CO975" t="s">
        <v>1730</v>
      </c>
      <c r="CP975" s="133">
        <v>1</v>
      </c>
    </row>
    <row r="976" spans="74:94" x14ac:dyDescent="0.3">
      <c r="BV976" s="30"/>
      <c r="CH976" s="139" t="str">
        <f t="shared" si="127"/>
        <v>L8.AO</v>
      </c>
      <c r="CI976" s="275" t="s">
        <v>2951</v>
      </c>
      <c r="CO976" t="s">
        <v>1731</v>
      </c>
      <c r="CP976" s="133">
        <v>1</v>
      </c>
    </row>
    <row r="977" spans="74:94" x14ac:dyDescent="0.3">
      <c r="BV977" s="30"/>
      <c r="CH977" s="139" t="str">
        <f t="shared" si="127"/>
        <v>L8.AB</v>
      </c>
      <c r="CI977" s="275" t="s">
        <v>2952</v>
      </c>
      <c r="CO977" t="s">
        <v>15604</v>
      </c>
      <c r="CP977" s="133">
        <v>1</v>
      </c>
    </row>
    <row r="978" spans="74:94" x14ac:dyDescent="0.3">
      <c r="BV978" s="30"/>
      <c r="CH978" s="139" t="str">
        <f t="shared" si="127"/>
        <v>L8.50</v>
      </c>
      <c r="CI978" s="275" t="s">
        <v>2953</v>
      </c>
      <c r="CO978" t="s">
        <v>15605</v>
      </c>
      <c r="CP978" s="133">
        <v>1</v>
      </c>
    </row>
    <row r="979" spans="74:94" x14ac:dyDescent="0.3">
      <c r="BV979" s="30"/>
      <c r="CH979" s="139" t="str">
        <f t="shared" si="127"/>
        <v>L8.Z6</v>
      </c>
      <c r="CI979" s="275" t="s">
        <v>2954</v>
      </c>
      <c r="CO979" t="s">
        <v>15606</v>
      </c>
      <c r="CP979" s="133">
        <v>1</v>
      </c>
    </row>
    <row r="980" spans="74:94" x14ac:dyDescent="0.3">
      <c r="BV980" s="30"/>
      <c r="CH980" s="139" t="str">
        <f t="shared" si="127"/>
        <v>L8.0G</v>
      </c>
      <c r="CI980" s="275" t="s">
        <v>2955</v>
      </c>
      <c r="CO980" t="s">
        <v>15607</v>
      </c>
      <c r="CP980" s="133">
        <v>1</v>
      </c>
    </row>
    <row r="981" spans="74:94" x14ac:dyDescent="0.3">
      <c r="BV981" s="30"/>
      <c r="CH981" s="139" t="str">
        <f t="shared" si="127"/>
        <v>L8.BG</v>
      </c>
      <c r="CI981" s="275" t="s">
        <v>2956</v>
      </c>
      <c r="CO981" t="s">
        <v>15608</v>
      </c>
      <c r="CP981" s="133">
        <v>1</v>
      </c>
    </row>
    <row r="982" spans="74:94" x14ac:dyDescent="0.3">
      <c r="BV982" s="30"/>
      <c r="CH982" s="139" t="str">
        <f t="shared" si="127"/>
        <v>L8.0R</v>
      </c>
      <c r="CI982" s="275" t="s">
        <v>2957</v>
      </c>
      <c r="CO982" t="s">
        <v>15609</v>
      </c>
      <c r="CP982" s="133">
        <v>1</v>
      </c>
    </row>
    <row r="983" spans="74:94" x14ac:dyDescent="0.3">
      <c r="BV983" s="30"/>
      <c r="CH983" s="139" t="str">
        <f t="shared" si="127"/>
        <v>L8.89</v>
      </c>
      <c r="CI983" s="275" t="s">
        <v>2958</v>
      </c>
      <c r="CO983" t="s">
        <v>1732</v>
      </c>
      <c r="CP983" s="133">
        <v>1</v>
      </c>
    </row>
    <row r="984" spans="74:94" x14ac:dyDescent="0.3">
      <c r="BV984" s="30"/>
      <c r="CH984" s="139" t="str">
        <f t="shared" si="127"/>
        <v>L8.2P</v>
      </c>
      <c r="CI984" s="275" t="s">
        <v>14977</v>
      </c>
      <c r="CO984" t="s">
        <v>1733</v>
      </c>
      <c r="CP984" s="133">
        <v>1</v>
      </c>
    </row>
    <row r="985" spans="74:94" x14ac:dyDescent="0.3">
      <c r="BV985" s="30"/>
      <c r="CH985" s="139" t="str">
        <f t="shared" si="127"/>
        <v>L8.32</v>
      </c>
      <c r="CI985" s="275" t="s">
        <v>2959</v>
      </c>
      <c r="CO985" t="s">
        <v>1734</v>
      </c>
      <c r="CP985" s="133">
        <v>1</v>
      </c>
    </row>
    <row r="986" spans="74:94" x14ac:dyDescent="0.3">
      <c r="BV986" s="30"/>
      <c r="CH986" s="139" t="str">
        <f t="shared" si="127"/>
        <v>L8.80</v>
      </c>
      <c r="CI986" s="275" t="s">
        <v>2960</v>
      </c>
      <c r="CO986" t="s">
        <v>1735</v>
      </c>
      <c r="CP986" s="133">
        <v>1</v>
      </c>
    </row>
    <row r="987" spans="74:94" x14ac:dyDescent="0.3">
      <c r="BV987" s="30"/>
      <c r="CH987" s="139" t="str">
        <f t="shared" si="127"/>
        <v>L8.46</v>
      </c>
      <c r="CI987" s="275" t="s">
        <v>2961</v>
      </c>
      <c r="CO987" t="s">
        <v>1736</v>
      </c>
      <c r="CP987" s="133">
        <v>1</v>
      </c>
    </row>
    <row r="988" spans="74:94" x14ac:dyDescent="0.3">
      <c r="BV988" s="30"/>
      <c r="CH988" s="139" t="str">
        <f t="shared" si="127"/>
        <v>L8.45</v>
      </c>
      <c r="CI988" s="275" t="s">
        <v>2962</v>
      </c>
      <c r="CO988" t="s">
        <v>1737</v>
      </c>
      <c r="CP988" s="133">
        <v>1</v>
      </c>
    </row>
    <row r="989" spans="74:94" x14ac:dyDescent="0.3">
      <c r="BV989" s="30"/>
      <c r="CH989" s="139" t="str">
        <f t="shared" si="127"/>
        <v>L8.B1</v>
      </c>
      <c r="CI989" s="275" t="s">
        <v>2963</v>
      </c>
      <c r="CO989" t="s">
        <v>1738</v>
      </c>
      <c r="CP989" s="133">
        <v>1</v>
      </c>
    </row>
    <row r="990" spans="74:94" x14ac:dyDescent="0.3">
      <c r="BV990" s="30"/>
      <c r="CH990" s="139" t="str">
        <f t="shared" si="127"/>
        <v>L8.Z4</v>
      </c>
      <c r="CI990" s="275" t="s">
        <v>2964</v>
      </c>
      <c r="CO990" t="s">
        <v>1739</v>
      </c>
      <c r="CP990" s="133">
        <v>1</v>
      </c>
    </row>
    <row r="991" spans="74:94" x14ac:dyDescent="0.3">
      <c r="BV991" s="30"/>
      <c r="CH991" s="139" t="str">
        <f t="shared" si="127"/>
        <v>L8.BN</v>
      </c>
      <c r="CI991" s="275" t="s">
        <v>2965</v>
      </c>
      <c r="CO991" t="s">
        <v>1740</v>
      </c>
      <c r="CP991" s="133">
        <v>1</v>
      </c>
    </row>
    <row r="992" spans="74:94" x14ac:dyDescent="0.3">
      <c r="BV992" s="30"/>
      <c r="CH992" s="139" t="str">
        <f t="shared" ref="CH992:CH1055" si="128">CONCATENATE(LEFT(CI992,2),".",RIGHT(CI992,2))</f>
        <v>L8.0C</v>
      </c>
      <c r="CI992" s="275" t="s">
        <v>2966</v>
      </c>
      <c r="CO992" t="s">
        <v>1741</v>
      </c>
      <c r="CP992" s="133">
        <v>1</v>
      </c>
    </row>
    <row r="993" spans="74:94" x14ac:dyDescent="0.3">
      <c r="BV993" s="30"/>
      <c r="CH993" s="139" t="str">
        <f t="shared" si="128"/>
        <v>L8.0Y</v>
      </c>
      <c r="CI993" s="275" t="s">
        <v>2967</v>
      </c>
      <c r="CO993" t="s">
        <v>1742</v>
      </c>
      <c r="CP993" s="133">
        <v>1</v>
      </c>
    </row>
    <row r="994" spans="74:94" x14ac:dyDescent="0.3">
      <c r="BV994" s="30"/>
      <c r="CH994" s="139" t="str">
        <f t="shared" si="128"/>
        <v>L8.0L</v>
      </c>
      <c r="CI994" s="275" t="s">
        <v>2968</v>
      </c>
      <c r="CO994" t="s">
        <v>1743</v>
      </c>
      <c r="CP994" s="133">
        <v>1</v>
      </c>
    </row>
    <row r="995" spans="74:94" x14ac:dyDescent="0.3">
      <c r="BV995" s="30"/>
      <c r="CH995" s="139" t="str">
        <f t="shared" si="128"/>
        <v>L8.87</v>
      </c>
      <c r="CI995" s="275" t="s">
        <v>2969</v>
      </c>
      <c r="CO995" t="s">
        <v>1744</v>
      </c>
      <c r="CP995" s="133">
        <v>1</v>
      </c>
    </row>
    <row r="996" spans="74:94" x14ac:dyDescent="0.3">
      <c r="BV996" s="30"/>
      <c r="CH996" s="139" t="str">
        <f t="shared" si="128"/>
        <v>L8.CP</v>
      </c>
      <c r="CI996" s="275" t="s">
        <v>2970</v>
      </c>
      <c r="CO996" t="s">
        <v>1745</v>
      </c>
      <c r="CP996" s="133">
        <v>1</v>
      </c>
    </row>
    <row r="997" spans="74:94" x14ac:dyDescent="0.3">
      <c r="BV997" s="30"/>
      <c r="CH997" s="139" t="str">
        <f t="shared" si="128"/>
        <v>L8.35</v>
      </c>
      <c r="CI997" s="275" t="s">
        <v>2971</v>
      </c>
      <c r="CO997" t="s">
        <v>1746</v>
      </c>
      <c r="CP997" s="133">
        <v>1</v>
      </c>
    </row>
    <row r="998" spans="74:94" x14ac:dyDescent="0.3">
      <c r="BV998" s="30"/>
      <c r="CH998" s="139" t="str">
        <f t="shared" si="128"/>
        <v>L8.LK</v>
      </c>
      <c r="CI998" s="275" t="s">
        <v>2972</v>
      </c>
      <c r="CO998" t="s">
        <v>1747</v>
      </c>
      <c r="CP998" s="133">
        <v>1</v>
      </c>
    </row>
    <row r="999" spans="74:94" x14ac:dyDescent="0.3">
      <c r="BV999" s="30"/>
      <c r="CH999" s="139" t="str">
        <f t="shared" si="128"/>
        <v>L8.LB</v>
      </c>
      <c r="CI999" s="275" t="s">
        <v>2973</v>
      </c>
      <c r="CO999" t="s">
        <v>1748</v>
      </c>
      <c r="CP999" s="133">
        <v>1</v>
      </c>
    </row>
    <row r="1000" spans="74:94" x14ac:dyDescent="0.3">
      <c r="BV1000" s="30"/>
      <c r="CH1000" s="139" t="str">
        <f t="shared" si="128"/>
        <v>L8.LG</v>
      </c>
      <c r="CI1000" s="275" t="s">
        <v>2974</v>
      </c>
      <c r="CO1000" t="s">
        <v>1749</v>
      </c>
      <c r="CP1000" s="133">
        <v>1</v>
      </c>
    </row>
    <row r="1001" spans="74:94" x14ac:dyDescent="0.3">
      <c r="BV1001" s="30"/>
      <c r="CH1001" s="139" t="str">
        <f t="shared" si="128"/>
        <v>L8.LO</v>
      </c>
      <c r="CI1001" s="275" t="s">
        <v>2975</v>
      </c>
      <c r="CO1001" t="s">
        <v>1750</v>
      </c>
      <c r="CP1001" s="133">
        <v>1</v>
      </c>
    </row>
    <row r="1002" spans="74:94" x14ac:dyDescent="0.3">
      <c r="BV1002" s="30"/>
      <c r="CH1002" s="139" t="str">
        <f t="shared" si="128"/>
        <v>L8.LC</v>
      </c>
      <c r="CI1002" s="275" t="s">
        <v>2976</v>
      </c>
      <c r="CO1002" t="s">
        <v>1751</v>
      </c>
      <c r="CP1002" s="133">
        <v>1</v>
      </c>
    </row>
    <row r="1003" spans="74:94" x14ac:dyDescent="0.3">
      <c r="BV1003" s="30"/>
      <c r="CH1003" s="139" t="str">
        <f t="shared" si="128"/>
        <v>L8.LY</v>
      </c>
      <c r="CI1003" s="275" t="s">
        <v>2977</v>
      </c>
      <c r="CO1003" t="s">
        <v>1752</v>
      </c>
      <c r="CP1003" s="133">
        <v>1</v>
      </c>
    </row>
    <row r="1004" spans="74:94" x14ac:dyDescent="0.3">
      <c r="BV1004" s="30"/>
      <c r="CH1004" s="139" t="str">
        <f t="shared" si="128"/>
        <v>L8.FE</v>
      </c>
      <c r="CI1004" s="275" t="s">
        <v>2978</v>
      </c>
      <c r="CO1004" t="s">
        <v>1753</v>
      </c>
      <c r="CP1004" s="133">
        <v>1</v>
      </c>
    </row>
    <row r="1005" spans="74:94" x14ac:dyDescent="0.3">
      <c r="BV1005" s="30"/>
      <c r="CH1005" s="139" t="str">
        <f t="shared" si="128"/>
        <v>L8.Z5</v>
      </c>
      <c r="CI1005" s="275" t="s">
        <v>2979</v>
      </c>
      <c r="CO1005" t="s">
        <v>1754</v>
      </c>
      <c r="CP1005" s="133">
        <v>1</v>
      </c>
    </row>
    <row r="1006" spans="74:94" x14ac:dyDescent="0.3">
      <c r="BV1006" s="30"/>
      <c r="CH1006" s="139" t="str">
        <f t="shared" si="128"/>
        <v>L8.33</v>
      </c>
      <c r="CI1006" s="275" t="s">
        <v>2980</v>
      </c>
      <c r="CO1006" t="s">
        <v>1755</v>
      </c>
      <c r="CP1006" s="133">
        <v>1</v>
      </c>
    </row>
    <row r="1007" spans="74:94" x14ac:dyDescent="0.3">
      <c r="BV1007" s="30"/>
      <c r="CH1007" s="139" t="str">
        <f t="shared" si="128"/>
        <v>L8.RN</v>
      </c>
      <c r="CI1007" s="275" t="s">
        <v>2981</v>
      </c>
      <c r="CO1007" t="s">
        <v>1756</v>
      </c>
      <c r="CP1007" s="133">
        <v>1</v>
      </c>
    </row>
    <row r="1008" spans="74:94" x14ac:dyDescent="0.3">
      <c r="BV1008" s="30"/>
      <c r="CH1008" s="139" t="str">
        <f t="shared" si="128"/>
        <v>L8.54</v>
      </c>
      <c r="CI1008" s="275" t="s">
        <v>2982</v>
      </c>
      <c r="CO1008" t="s">
        <v>1757</v>
      </c>
      <c r="CP1008" s="133">
        <v>1</v>
      </c>
    </row>
    <row r="1009" spans="74:94" x14ac:dyDescent="0.3">
      <c r="BV1009" s="30"/>
      <c r="CH1009" s="139" t="str">
        <f t="shared" si="128"/>
        <v>L8.HB</v>
      </c>
      <c r="CI1009" s="275" t="s">
        <v>14978</v>
      </c>
      <c r="CO1009" t="s">
        <v>1758</v>
      </c>
      <c r="CP1009" s="133">
        <v>1</v>
      </c>
    </row>
    <row r="1010" spans="74:94" x14ac:dyDescent="0.3">
      <c r="BV1010" s="30"/>
      <c r="CH1010" s="139" t="str">
        <f t="shared" si="128"/>
        <v>L8.HG</v>
      </c>
      <c r="CI1010" s="275" t="s">
        <v>14979</v>
      </c>
      <c r="CO1010" t="s">
        <v>1759</v>
      </c>
      <c r="CP1010" s="133">
        <v>1</v>
      </c>
    </row>
    <row r="1011" spans="74:94" x14ac:dyDescent="0.3">
      <c r="BV1011" s="30"/>
      <c r="CH1011" s="139" t="str">
        <f t="shared" si="128"/>
        <v>L8.JB</v>
      </c>
      <c r="CI1011" s="275" t="s">
        <v>2983</v>
      </c>
      <c r="CO1011" t="s">
        <v>1760</v>
      </c>
      <c r="CP1011" s="133">
        <v>1</v>
      </c>
    </row>
    <row r="1012" spans="74:94" x14ac:dyDescent="0.3">
      <c r="BV1012" s="30"/>
      <c r="CH1012" s="139" t="str">
        <f t="shared" si="128"/>
        <v>L8.JW</v>
      </c>
      <c r="CI1012" s="275" t="s">
        <v>14980</v>
      </c>
      <c r="CO1012" t="s">
        <v>1761</v>
      </c>
      <c r="CP1012" s="133">
        <v>1</v>
      </c>
    </row>
    <row r="1013" spans="74:94" x14ac:dyDescent="0.3">
      <c r="BV1013" s="30"/>
      <c r="CH1013" s="139" t="str">
        <f t="shared" si="128"/>
        <v>L8.S2</v>
      </c>
      <c r="CI1013" s="275" t="s">
        <v>2984</v>
      </c>
      <c r="CO1013" t="s">
        <v>1762</v>
      </c>
      <c r="CP1013" s="133">
        <v>1</v>
      </c>
    </row>
    <row r="1014" spans="74:94" x14ac:dyDescent="0.3">
      <c r="BV1014" s="30"/>
      <c r="CH1014" s="139" t="str">
        <f t="shared" si="128"/>
        <v>L8.S1</v>
      </c>
      <c r="CI1014" s="275" t="s">
        <v>2985</v>
      </c>
      <c r="CO1014" t="s">
        <v>1763</v>
      </c>
      <c r="CP1014" s="133">
        <v>1</v>
      </c>
    </row>
    <row r="1015" spans="74:94" x14ac:dyDescent="0.3">
      <c r="BV1015" s="30"/>
      <c r="CH1015" s="139" t="str">
        <f t="shared" si="128"/>
        <v>L8.L2</v>
      </c>
      <c r="CI1015" s="275" t="s">
        <v>2986</v>
      </c>
      <c r="CO1015" t="s">
        <v>1764</v>
      </c>
      <c r="CP1015" s="133">
        <v>1</v>
      </c>
    </row>
    <row r="1016" spans="74:94" x14ac:dyDescent="0.3">
      <c r="BV1016" s="30"/>
      <c r="CH1016" s="139" t="str">
        <f t="shared" si="128"/>
        <v>L8.L1</v>
      </c>
      <c r="CI1016" s="275" t="s">
        <v>2987</v>
      </c>
      <c r="CO1016" t="s">
        <v>1765</v>
      </c>
      <c r="CP1016" s="133">
        <v>1</v>
      </c>
    </row>
    <row r="1017" spans="74:94" x14ac:dyDescent="0.3">
      <c r="BV1017" s="30"/>
      <c r="CH1017" s="139" t="str">
        <f t="shared" si="128"/>
        <v>L8.Z1</v>
      </c>
      <c r="CI1017" s="275" t="s">
        <v>2988</v>
      </c>
      <c r="CO1017" t="s">
        <v>1766</v>
      </c>
      <c r="CP1017" s="133">
        <v>1</v>
      </c>
    </row>
    <row r="1018" spans="74:94" x14ac:dyDescent="0.3">
      <c r="BV1018" s="30"/>
      <c r="CH1018" s="139" t="str">
        <f t="shared" si="128"/>
        <v>L8.0M</v>
      </c>
      <c r="CI1018" s="275" t="s">
        <v>2989</v>
      </c>
      <c r="CO1018" t="s">
        <v>1767</v>
      </c>
      <c r="CP1018" s="133">
        <v>1</v>
      </c>
    </row>
    <row r="1019" spans="74:94" x14ac:dyDescent="0.3">
      <c r="BV1019" s="30"/>
      <c r="CH1019" s="139" t="str">
        <f t="shared" si="128"/>
        <v>L8.Z2</v>
      </c>
      <c r="CI1019" s="275" t="s">
        <v>2990</v>
      </c>
      <c r="CO1019" t="s">
        <v>1768</v>
      </c>
      <c r="CP1019" s="133">
        <v>1</v>
      </c>
    </row>
    <row r="1020" spans="74:94" x14ac:dyDescent="0.3">
      <c r="BV1020" s="30"/>
      <c r="CH1020" s="139" t="str">
        <f t="shared" si="128"/>
        <v>L8.51</v>
      </c>
      <c r="CI1020" s="275" t="s">
        <v>2991</v>
      </c>
      <c r="CO1020" t="s">
        <v>1769</v>
      </c>
      <c r="CP1020" s="133">
        <v>1</v>
      </c>
    </row>
    <row r="1021" spans="74:94" x14ac:dyDescent="0.3">
      <c r="BV1021" s="30"/>
      <c r="CH1021" s="139" t="str">
        <f t="shared" si="128"/>
        <v>L8.0N</v>
      </c>
      <c r="CI1021" s="275" t="s">
        <v>2992</v>
      </c>
      <c r="CO1021" t="s">
        <v>1770</v>
      </c>
      <c r="CP1021" s="133">
        <v>1</v>
      </c>
    </row>
    <row r="1022" spans="74:94" x14ac:dyDescent="0.3">
      <c r="BV1022" s="30"/>
      <c r="CH1022" s="139" t="str">
        <f t="shared" si="128"/>
        <v>L8.NS</v>
      </c>
      <c r="CI1022" s="275" t="s">
        <v>2993</v>
      </c>
      <c r="CO1022" t="s">
        <v>1771</v>
      </c>
      <c r="CP1022" s="133">
        <v>1</v>
      </c>
    </row>
    <row r="1023" spans="74:94" x14ac:dyDescent="0.3">
      <c r="BV1023" s="30"/>
      <c r="CH1023" s="139" t="str">
        <f t="shared" si="128"/>
        <v>L8.86</v>
      </c>
      <c r="CI1023" s="275" t="s">
        <v>2994</v>
      </c>
      <c r="CO1023" t="s">
        <v>1772</v>
      </c>
      <c r="CP1023" s="133">
        <v>1</v>
      </c>
    </row>
    <row r="1024" spans="74:94" x14ac:dyDescent="0.3">
      <c r="BV1024" s="30"/>
      <c r="CH1024" s="139" t="str">
        <f t="shared" si="128"/>
        <v>L8.36</v>
      </c>
      <c r="CI1024" s="275" t="s">
        <v>2995</v>
      </c>
      <c r="CO1024" t="s">
        <v>1773</v>
      </c>
      <c r="CP1024" s="133">
        <v>1</v>
      </c>
    </row>
    <row r="1025" spans="74:94" x14ac:dyDescent="0.3">
      <c r="BV1025" s="30"/>
      <c r="CH1025" s="139" t="str">
        <f t="shared" si="128"/>
        <v>L8.2F</v>
      </c>
      <c r="CI1025" s="275" t="s">
        <v>2996</v>
      </c>
      <c r="CO1025" t="s">
        <v>1774</v>
      </c>
      <c r="CP1025" s="133">
        <v>1</v>
      </c>
    </row>
    <row r="1026" spans="74:94" x14ac:dyDescent="0.3">
      <c r="BV1026" s="30"/>
      <c r="CH1026" s="139" t="str">
        <f t="shared" si="128"/>
        <v>L8.90</v>
      </c>
      <c r="CI1026" s="275" t="s">
        <v>2997</v>
      </c>
      <c r="CO1026" t="s">
        <v>1775</v>
      </c>
      <c r="CP1026" s="133">
        <v>1</v>
      </c>
    </row>
    <row r="1027" spans="74:94" x14ac:dyDescent="0.3">
      <c r="BV1027" s="30"/>
      <c r="CH1027" s="139" t="str">
        <f t="shared" si="128"/>
        <v>L8.68</v>
      </c>
      <c r="CI1027" s="275" t="s">
        <v>2998</v>
      </c>
      <c r="CO1027" t="s">
        <v>1776</v>
      </c>
      <c r="CP1027" s="133">
        <v>1</v>
      </c>
    </row>
    <row r="1028" spans="74:94" x14ac:dyDescent="0.3">
      <c r="BV1028" s="30"/>
      <c r="CH1028" s="139" t="str">
        <f t="shared" si="128"/>
        <v>L8.27</v>
      </c>
      <c r="CI1028" s="275" t="s">
        <v>2999</v>
      </c>
      <c r="CO1028" t="s">
        <v>1777</v>
      </c>
      <c r="CP1028" s="133">
        <v>1</v>
      </c>
    </row>
    <row r="1029" spans="74:94" x14ac:dyDescent="0.3">
      <c r="BV1029" s="30"/>
      <c r="CH1029" s="139" t="str">
        <f t="shared" si="128"/>
        <v>L8.61</v>
      </c>
      <c r="CI1029" s="275" t="s">
        <v>3000</v>
      </c>
      <c r="CO1029" t="s">
        <v>1778</v>
      </c>
      <c r="CP1029" s="133">
        <v>1</v>
      </c>
    </row>
    <row r="1030" spans="74:94" x14ac:dyDescent="0.3">
      <c r="BV1030" s="30"/>
      <c r="CH1030" s="139" t="str">
        <f t="shared" si="128"/>
        <v>L8.81</v>
      </c>
      <c r="CI1030" s="275" t="s">
        <v>3001</v>
      </c>
      <c r="CO1030" t="s">
        <v>1779</v>
      </c>
      <c r="CP1030" s="133">
        <v>1</v>
      </c>
    </row>
    <row r="1031" spans="74:94" x14ac:dyDescent="0.3">
      <c r="BV1031" s="30"/>
      <c r="CH1031" s="139" t="str">
        <f t="shared" si="128"/>
        <v>L8.0T</v>
      </c>
      <c r="CI1031" s="275" t="s">
        <v>3002</v>
      </c>
      <c r="CO1031" t="s">
        <v>1780</v>
      </c>
      <c r="CP1031" s="133">
        <v>1</v>
      </c>
    </row>
    <row r="1032" spans="74:94" x14ac:dyDescent="0.3">
      <c r="BV1032" s="30"/>
      <c r="CH1032" s="139" t="str">
        <f t="shared" si="128"/>
        <v>L8.SO</v>
      </c>
      <c r="CI1032" s="275" t="s">
        <v>3003</v>
      </c>
      <c r="CO1032" t="s">
        <v>1781</v>
      </c>
      <c r="CP1032" s="133">
        <v>1</v>
      </c>
    </row>
    <row r="1033" spans="74:94" x14ac:dyDescent="0.3">
      <c r="BV1033" s="30"/>
      <c r="CH1033" s="139" t="str">
        <f t="shared" si="128"/>
        <v>L8.SY</v>
      </c>
      <c r="CI1033" s="275" t="s">
        <v>3004</v>
      </c>
      <c r="CO1033" t="s">
        <v>1782</v>
      </c>
      <c r="CP1033" s="133">
        <v>1</v>
      </c>
    </row>
    <row r="1034" spans="74:94" x14ac:dyDescent="0.3">
      <c r="BV1034" s="30"/>
      <c r="CH1034" s="139" t="str">
        <f t="shared" si="128"/>
        <v>L8.SL</v>
      </c>
      <c r="CI1034" s="275" t="s">
        <v>3005</v>
      </c>
      <c r="CO1034" t="s">
        <v>1783</v>
      </c>
      <c r="CP1034" s="133">
        <v>1</v>
      </c>
    </row>
    <row r="1035" spans="74:94" x14ac:dyDescent="0.3">
      <c r="BV1035" s="30"/>
      <c r="CH1035" s="139" t="str">
        <f t="shared" si="128"/>
        <v>L8.SM</v>
      </c>
      <c r="CI1035" s="275" t="s">
        <v>3006</v>
      </c>
      <c r="CO1035" t="s">
        <v>1784</v>
      </c>
      <c r="CP1035" s="133">
        <v>1</v>
      </c>
    </row>
    <row r="1036" spans="74:94" x14ac:dyDescent="0.3">
      <c r="BV1036" s="30"/>
      <c r="CH1036" s="139" t="str">
        <f t="shared" si="128"/>
        <v>L8.SN</v>
      </c>
      <c r="CI1036" s="275" t="s">
        <v>3007</v>
      </c>
      <c r="CO1036" t="s">
        <v>1785</v>
      </c>
      <c r="CP1036" s="133">
        <v>1</v>
      </c>
    </row>
    <row r="1037" spans="74:94" x14ac:dyDescent="0.3">
      <c r="BV1037" s="30"/>
      <c r="CH1037" s="139" t="str">
        <f t="shared" si="128"/>
        <v>L8.SP</v>
      </c>
      <c r="CI1037" s="275" t="s">
        <v>3008</v>
      </c>
      <c r="CO1037" t="s">
        <v>1786</v>
      </c>
      <c r="CP1037" s="133">
        <v>1</v>
      </c>
    </row>
    <row r="1038" spans="74:94" x14ac:dyDescent="0.3">
      <c r="BV1038" s="30"/>
      <c r="CH1038" s="139" t="str">
        <f t="shared" si="128"/>
        <v>L8.1V</v>
      </c>
      <c r="CI1038" s="275" t="s">
        <v>3009</v>
      </c>
      <c r="CO1038" t="s">
        <v>1787</v>
      </c>
      <c r="CP1038" s="133">
        <v>1</v>
      </c>
    </row>
    <row r="1039" spans="74:94" x14ac:dyDescent="0.3">
      <c r="BV1039" s="30"/>
      <c r="CH1039" s="139" t="str">
        <f t="shared" si="128"/>
        <v>L8.T5</v>
      </c>
      <c r="CI1039" s="275" t="s">
        <v>3010</v>
      </c>
      <c r="CO1039" t="s">
        <v>1788</v>
      </c>
      <c r="CP1039" s="133">
        <v>1</v>
      </c>
    </row>
    <row r="1040" spans="74:94" x14ac:dyDescent="0.3">
      <c r="BV1040" s="30"/>
      <c r="CH1040" s="139" t="str">
        <f t="shared" si="128"/>
        <v>L8.0S</v>
      </c>
      <c r="CI1040" s="275" t="s">
        <v>3011</v>
      </c>
      <c r="CO1040" t="s">
        <v>1789</v>
      </c>
      <c r="CP1040" s="133">
        <v>1</v>
      </c>
    </row>
    <row r="1041" spans="74:94" x14ac:dyDescent="0.3">
      <c r="BV1041" s="30"/>
      <c r="CH1041" s="139" t="str">
        <f t="shared" si="128"/>
        <v>L8.52</v>
      </c>
      <c r="CI1041" s="275" t="s">
        <v>3012</v>
      </c>
      <c r="CO1041" t="s">
        <v>1790</v>
      </c>
      <c r="CP1041" s="133">
        <v>1</v>
      </c>
    </row>
    <row r="1042" spans="74:94" x14ac:dyDescent="0.3">
      <c r="BV1042" s="30"/>
      <c r="CH1042" s="139" t="str">
        <f t="shared" si="128"/>
        <v>L8.77</v>
      </c>
      <c r="CI1042" s="275" t="s">
        <v>3013</v>
      </c>
      <c r="CO1042" t="s">
        <v>1791</v>
      </c>
      <c r="CP1042" s="133">
        <v>1</v>
      </c>
    </row>
    <row r="1043" spans="74:94" x14ac:dyDescent="0.3">
      <c r="BV1043" s="30"/>
      <c r="CH1043" s="139" t="str">
        <f t="shared" si="128"/>
        <v>L8.Z3</v>
      </c>
      <c r="CI1043" s="275" t="s">
        <v>3014</v>
      </c>
      <c r="CO1043" t="s">
        <v>1792</v>
      </c>
      <c r="CP1043" s="133">
        <v>1</v>
      </c>
    </row>
    <row r="1044" spans="74:94" x14ac:dyDescent="0.3">
      <c r="BV1044" s="30"/>
      <c r="CH1044" s="139" t="str">
        <f t="shared" si="128"/>
        <v>L8.37</v>
      </c>
      <c r="CI1044" s="275" t="s">
        <v>3015</v>
      </c>
      <c r="CO1044" t="s">
        <v>1793</v>
      </c>
      <c r="CP1044" s="133">
        <v>1</v>
      </c>
    </row>
    <row r="1045" spans="74:94" x14ac:dyDescent="0.3">
      <c r="BV1045" s="30"/>
      <c r="CH1045" s="139" t="str">
        <f t="shared" si="128"/>
        <v>L8.2A</v>
      </c>
      <c r="CI1045" s="275" t="s">
        <v>3016</v>
      </c>
      <c r="CO1045" t="s">
        <v>1794</v>
      </c>
      <c r="CP1045" s="133">
        <v>1</v>
      </c>
    </row>
    <row r="1046" spans="74:94" x14ac:dyDescent="0.3">
      <c r="BV1046" s="30"/>
      <c r="CH1046" s="139" t="str">
        <f t="shared" si="128"/>
        <v>L8.T8</v>
      </c>
      <c r="CI1046" s="275" t="s">
        <v>3017</v>
      </c>
      <c r="CO1046" t="s">
        <v>1795</v>
      </c>
      <c r="CP1046" s="133">
        <v>1</v>
      </c>
    </row>
    <row r="1047" spans="74:94" x14ac:dyDescent="0.3">
      <c r="BV1047" s="30"/>
      <c r="CH1047" s="139" t="str">
        <f t="shared" si="128"/>
        <v>L8.1Q</v>
      </c>
      <c r="CI1047" s="275" t="s">
        <v>3018</v>
      </c>
      <c r="CO1047" t="s">
        <v>1796</v>
      </c>
      <c r="CP1047" s="133">
        <v>1</v>
      </c>
    </row>
    <row r="1048" spans="74:94" x14ac:dyDescent="0.3">
      <c r="BV1048" s="30"/>
      <c r="CH1048" s="139" t="str">
        <f t="shared" si="128"/>
        <v>L8.2Q</v>
      </c>
      <c r="CI1048" s="275" t="s">
        <v>3019</v>
      </c>
      <c r="CO1048" t="s">
        <v>1797</v>
      </c>
      <c r="CP1048" s="133">
        <v>1</v>
      </c>
    </row>
    <row r="1049" spans="74:94" x14ac:dyDescent="0.3">
      <c r="BV1049" s="30"/>
      <c r="CH1049" s="139" t="str">
        <f t="shared" si="128"/>
        <v>L8.NM</v>
      </c>
      <c r="CI1049" s="275" t="s">
        <v>3020</v>
      </c>
      <c r="CO1049" t="s">
        <v>1798</v>
      </c>
      <c r="CP1049" s="133">
        <v>1</v>
      </c>
    </row>
    <row r="1050" spans="74:94" x14ac:dyDescent="0.3">
      <c r="BV1050" s="30"/>
      <c r="CH1050" s="139" t="str">
        <f t="shared" si="128"/>
        <v>L8.0F</v>
      </c>
      <c r="CI1050" s="275" t="s">
        <v>3021</v>
      </c>
      <c r="CO1050" t="s">
        <v>1799</v>
      </c>
      <c r="CP1050" s="133">
        <v>1</v>
      </c>
    </row>
    <row r="1051" spans="74:94" x14ac:dyDescent="0.3">
      <c r="BV1051" s="30"/>
      <c r="CH1051" s="139" t="str">
        <f t="shared" si="128"/>
        <v>L8.MC</v>
      </c>
      <c r="CI1051" s="275" t="s">
        <v>3022</v>
      </c>
      <c r="CO1051" t="s">
        <v>1800</v>
      </c>
      <c r="CP1051" s="133">
        <v>1</v>
      </c>
    </row>
    <row r="1052" spans="74:94" x14ac:dyDescent="0.3">
      <c r="BV1052" s="30"/>
      <c r="CH1052" s="139" t="str">
        <f t="shared" si="128"/>
        <v>L8.0P</v>
      </c>
      <c r="CI1052" s="275" t="s">
        <v>3023</v>
      </c>
      <c r="CO1052" t="s">
        <v>1801</v>
      </c>
      <c r="CP1052" s="133">
        <v>1</v>
      </c>
    </row>
    <row r="1053" spans="74:94" x14ac:dyDescent="0.3">
      <c r="BV1053" s="30"/>
      <c r="CH1053" s="139" t="str">
        <f t="shared" si="128"/>
        <v>L8.T9</v>
      </c>
      <c r="CI1053" s="275" t="s">
        <v>3024</v>
      </c>
      <c r="CO1053" t="s">
        <v>1802</v>
      </c>
      <c r="CP1053" s="133">
        <v>1</v>
      </c>
    </row>
    <row r="1054" spans="74:94" x14ac:dyDescent="0.3">
      <c r="BV1054" s="30"/>
      <c r="CH1054" s="139" t="str">
        <f t="shared" si="128"/>
        <v>L8.ZZ</v>
      </c>
      <c r="CI1054" s="275" t="s">
        <v>3025</v>
      </c>
      <c r="CO1054" t="s">
        <v>1803</v>
      </c>
      <c r="CP1054" s="133">
        <v>1</v>
      </c>
    </row>
    <row r="1055" spans="74:94" x14ac:dyDescent="0.3">
      <c r="BV1055" s="30"/>
      <c r="CH1055" s="139" t="str">
        <f t="shared" si="128"/>
        <v>L8.53</v>
      </c>
      <c r="CI1055" s="275" t="s">
        <v>3026</v>
      </c>
      <c r="CO1055" t="s">
        <v>1804</v>
      </c>
      <c r="CP1055" s="133">
        <v>1</v>
      </c>
    </row>
    <row r="1056" spans="74:94" x14ac:dyDescent="0.3">
      <c r="BV1056" s="30"/>
      <c r="CH1056" s="139" t="str">
        <f t="shared" ref="CH1056:CH1119" si="129">CONCATENATE(LEFT(CI1056,2),".",RIGHT(CI1056,2))</f>
        <v>L8.AO</v>
      </c>
      <c r="CI1056" s="275" t="s">
        <v>3027</v>
      </c>
      <c r="CO1056" t="s">
        <v>1805</v>
      </c>
      <c r="CP1056" s="133">
        <v>1</v>
      </c>
    </row>
    <row r="1057" spans="74:94" x14ac:dyDescent="0.3">
      <c r="BV1057" s="30"/>
      <c r="CH1057" s="139" t="str">
        <f t="shared" si="129"/>
        <v>L8.AB</v>
      </c>
      <c r="CI1057" s="275" t="s">
        <v>3028</v>
      </c>
      <c r="CO1057" t="s">
        <v>1806</v>
      </c>
      <c r="CP1057" s="133">
        <v>1</v>
      </c>
    </row>
    <row r="1058" spans="74:94" x14ac:dyDescent="0.3">
      <c r="BV1058" s="30"/>
      <c r="CH1058" s="139" t="str">
        <f t="shared" si="129"/>
        <v>L8.50</v>
      </c>
      <c r="CI1058" s="275" t="s">
        <v>3029</v>
      </c>
      <c r="CO1058" t="s">
        <v>1807</v>
      </c>
      <c r="CP1058" s="133">
        <v>1</v>
      </c>
    </row>
    <row r="1059" spans="74:94" x14ac:dyDescent="0.3">
      <c r="BV1059" s="30"/>
      <c r="CH1059" s="139" t="str">
        <f t="shared" si="129"/>
        <v>L8.Z6</v>
      </c>
      <c r="CI1059" s="275" t="s">
        <v>3030</v>
      </c>
      <c r="CO1059" t="s">
        <v>1808</v>
      </c>
      <c r="CP1059" s="133">
        <v>1</v>
      </c>
    </row>
    <row r="1060" spans="74:94" x14ac:dyDescent="0.3">
      <c r="BV1060" s="30"/>
      <c r="CH1060" s="139" t="str">
        <f t="shared" si="129"/>
        <v>L8.0G</v>
      </c>
      <c r="CI1060" s="275" t="s">
        <v>3031</v>
      </c>
      <c r="CO1060" t="s">
        <v>1809</v>
      </c>
      <c r="CP1060" s="133">
        <v>1</v>
      </c>
    </row>
    <row r="1061" spans="74:94" x14ac:dyDescent="0.3">
      <c r="BV1061" s="30"/>
      <c r="CH1061" s="139" t="str">
        <f t="shared" si="129"/>
        <v>L8.BG</v>
      </c>
      <c r="CI1061" s="275" t="s">
        <v>3032</v>
      </c>
      <c r="CO1061" t="s">
        <v>1810</v>
      </c>
      <c r="CP1061" s="133">
        <v>1</v>
      </c>
    </row>
    <row r="1062" spans="74:94" x14ac:dyDescent="0.3">
      <c r="BV1062" s="30"/>
      <c r="CH1062" s="139" t="str">
        <f t="shared" si="129"/>
        <v>L8.0R</v>
      </c>
      <c r="CI1062" s="275" t="s">
        <v>3033</v>
      </c>
      <c r="CO1062" t="s">
        <v>1811</v>
      </c>
      <c r="CP1062" s="133">
        <v>1</v>
      </c>
    </row>
    <row r="1063" spans="74:94" x14ac:dyDescent="0.3">
      <c r="BV1063" s="30"/>
      <c r="CH1063" s="139" t="str">
        <f t="shared" si="129"/>
        <v>L8.89</v>
      </c>
      <c r="CI1063" s="275" t="s">
        <v>3034</v>
      </c>
      <c r="CO1063" t="s">
        <v>1812</v>
      </c>
      <c r="CP1063" s="133">
        <v>1</v>
      </c>
    </row>
    <row r="1064" spans="74:94" x14ac:dyDescent="0.3">
      <c r="BV1064" s="30"/>
      <c r="CH1064" s="139" t="str">
        <f t="shared" si="129"/>
        <v>L8.2P</v>
      </c>
      <c r="CI1064" s="275" t="s">
        <v>14981</v>
      </c>
      <c r="CO1064" t="s">
        <v>1813</v>
      </c>
      <c r="CP1064" s="133">
        <v>1</v>
      </c>
    </row>
    <row r="1065" spans="74:94" x14ac:dyDescent="0.3">
      <c r="BV1065" s="30"/>
      <c r="CH1065" s="139" t="str">
        <f t="shared" si="129"/>
        <v>L8.32</v>
      </c>
      <c r="CI1065" s="275" t="s">
        <v>3035</v>
      </c>
      <c r="CO1065" t="s">
        <v>1814</v>
      </c>
      <c r="CP1065" s="133">
        <v>1</v>
      </c>
    </row>
    <row r="1066" spans="74:94" x14ac:dyDescent="0.3">
      <c r="BV1066" s="30"/>
      <c r="CH1066" s="139" t="str">
        <f t="shared" si="129"/>
        <v>L8.80</v>
      </c>
      <c r="CI1066" s="275" t="s">
        <v>3036</v>
      </c>
      <c r="CO1066" t="s">
        <v>1815</v>
      </c>
      <c r="CP1066" s="133">
        <v>1</v>
      </c>
    </row>
    <row r="1067" spans="74:94" x14ac:dyDescent="0.3">
      <c r="BV1067" s="30"/>
      <c r="CH1067" s="139" t="str">
        <f t="shared" si="129"/>
        <v>L8.46</v>
      </c>
      <c r="CI1067" s="275" t="s">
        <v>3037</v>
      </c>
      <c r="CO1067" t="s">
        <v>1816</v>
      </c>
      <c r="CP1067" s="133">
        <v>1</v>
      </c>
    </row>
    <row r="1068" spans="74:94" x14ac:dyDescent="0.3">
      <c r="BV1068" s="30"/>
      <c r="CH1068" s="139" t="str">
        <f t="shared" si="129"/>
        <v>L8.45</v>
      </c>
      <c r="CI1068" s="275" t="s">
        <v>3038</v>
      </c>
      <c r="CO1068" t="s">
        <v>1817</v>
      </c>
      <c r="CP1068" s="133">
        <v>1</v>
      </c>
    </row>
    <row r="1069" spans="74:94" x14ac:dyDescent="0.3">
      <c r="BV1069" s="30"/>
      <c r="CH1069" s="139" t="str">
        <f t="shared" si="129"/>
        <v>L8.B1</v>
      </c>
      <c r="CI1069" s="275" t="s">
        <v>3039</v>
      </c>
      <c r="CO1069" t="s">
        <v>1818</v>
      </c>
      <c r="CP1069" s="133">
        <v>1</v>
      </c>
    </row>
    <row r="1070" spans="74:94" x14ac:dyDescent="0.3">
      <c r="BV1070" s="30"/>
      <c r="CH1070" s="139" t="str">
        <f t="shared" si="129"/>
        <v>L8.Z4</v>
      </c>
      <c r="CI1070" s="275" t="s">
        <v>3040</v>
      </c>
      <c r="CO1070" t="s">
        <v>1819</v>
      </c>
      <c r="CP1070" s="133">
        <v>1</v>
      </c>
    </row>
    <row r="1071" spans="74:94" x14ac:dyDescent="0.3">
      <c r="BV1071" s="30"/>
      <c r="CH1071" s="139" t="str">
        <f t="shared" si="129"/>
        <v>L8.BN</v>
      </c>
      <c r="CI1071" s="275" t="s">
        <v>3041</v>
      </c>
      <c r="CO1071" t="s">
        <v>1820</v>
      </c>
      <c r="CP1071" s="133">
        <v>1</v>
      </c>
    </row>
    <row r="1072" spans="74:94" x14ac:dyDescent="0.3">
      <c r="BV1072" s="30"/>
      <c r="CH1072" s="139" t="str">
        <f t="shared" si="129"/>
        <v>L8.0C</v>
      </c>
      <c r="CI1072" s="275" t="s">
        <v>3042</v>
      </c>
      <c r="CO1072" t="s">
        <v>1821</v>
      </c>
      <c r="CP1072" s="133">
        <v>1</v>
      </c>
    </row>
    <row r="1073" spans="74:94" x14ac:dyDescent="0.3">
      <c r="BV1073" s="30"/>
      <c r="CH1073" s="139" t="str">
        <f t="shared" si="129"/>
        <v>L8.0Y</v>
      </c>
      <c r="CI1073" s="275" t="s">
        <v>3043</v>
      </c>
      <c r="CO1073" t="s">
        <v>1822</v>
      </c>
      <c r="CP1073" s="133">
        <v>1</v>
      </c>
    </row>
    <row r="1074" spans="74:94" x14ac:dyDescent="0.3">
      <c r="BV1074" s="30"/>
      <c r="CH1074" s="139" t="str">
        <f t="shared" si="129"/>
        <v>L8.0L</v>
      </c>
      <c r="CI1074" s="275" t="s">
        <v>3044</v>
      </c>
      <c r="CO1074" t="s">
        <v>1823</v>
      </c>
      <c r="CP1074" s="133">
        <v>1</v>
      </c>
    </row>
    <row r="1075" spans="74:94" x14ac:dyDescent="0.3">
      <c r="BV1075" s="30"/>
      <c r="CH1075" s="139" t="str">
        <f t="shared" si="129"/>
        <v>L8.87</v>
      </c>
      <c r="CI1075" s="275" t="s">
        <v>3045</v>
      </c>
      <c r="CO1075" t="s">
        <v>1824</v>
      </c>
      <c r="CP1075" s="133">
        <v>1</v>
      </c>
    </row>
    <row r="1076" spans="74:94" x14ac:dyDescent="0.3">
      <c r="BV1076" s="30"/>
      <c r="CH1076" s="139" t="str">
        <f t="shared" si="129"/>
        <v>L8.CP</v>
      </c>
      <c r="CI1076" s="275" t="s">
        <v>3046</v>
      </c>
      <c r="CO1076" t="s">
        <v>1825</v>
      </c>
      <c r="CP1076" s="133">
        <v>1</v>
      </c>
    </row>
    <row r="1077" spans="74:94" x14ac:dyDescent="0.3">
      <c r="BV1077" s="30"/>
      <c r="CH1077" s="139" t="str">
        <f t="shared" si="129"/>
        <v>L8.35</v>
      </c>
      <c r="CI1077" s="275" t="s">
        <v>3047</v>
      </c>
      <c r="CO1077" t="s">
        <v>1826</v>
      </c>
      <c r="CP1077" s="133">
        <v>1</v>
      </c>
    </row>
    <row r="1078" spans="74:94" x14ac:dyDescent="0.3">
      <c r="BV1078" s="30"/>
      <c r="CH1078" s="139" t="str">
        <f t="shared" si="129"/>
        <v>L8.LK</v>
      </c>
      <c r="CI1078" s="275" t="s">
        <v>3048</v>
      </c>
      <c r="CO1078" t="s">
        <v>1827</v>
      </c>
      <c r="CP1078" s="133">
        <v>1</v>
      </c>
    </row>
    <row r="1079" spans="74:94" x14ac:dyDescent="0.3">
      <c r="BV1079" s="30"/>
      <c r="CH1079" s="139" t="str">
        <f t="shared" si="129"/>
        <v>L8.LB</v>
      </c>
      <c r="CI1079" s="275" t="s">
        <v>3049</v>
      </c>
      <c r="CO1079" t="s">
        <v>1828</v>
      </c>
      <c r="CP1079" s="133">
        <v>1</v>
      </c>
    </row>
    <row r="1080" spans="74:94" x14ac:dyDescent="0.3">
      <c r="BV1080" s="30"/>
      <c r="CH1080" s="139" t="str">
        <f t="shared" si="129"/>
        <v>L8.LG</v>
      </c>
      <c r="CI1080" s="275" t="s">
        <v>3050</v>
      </c>
      <c r="CO1080" t="s">
        <v>1829</v>
      </c>
      <c r="CP1080" s="133">
        <v>1</v>
      </c>
    </row>
    <row r="1081" spans="74:94" x14ac:dyDescent="0.3">
      <c r="BV1081" s="30"/>
      <c r="CH1081" s="139" t="str">
        <f t="shared" si="129"/>
        <v>L8.LO</v>
      </c>
      <c r="CI1081" s="275" t="s">
        <v>3051</v>
      </c>
      <c r="CO1081" t="s">
        <v>1830</v>
      </c>
      <c r="CP1081" s="133">
        <v>1</v>
      </c>
    </row>
    <row r="1082" spans="74:94" x14ac:dyDescent="0.3">
      <c r="BV1082" s="30"/>
      <c r="CH1082" s="139" t="str">
        <f t="shared" si="129"/>
        <v>L8.LC</v>
      </c>
      <c r="CI1082" s="275" t="s">
        <v>3052</v>
      </c>
      <c r="CO1082" t="s">
        <v>1831</v>
      </c>
      <c r="CP1082" s="133">
        <v>1</v>
      </c>
    </row>
    <row r="1083" spans="74:94" x14ac:dyDescent="0.3">
      <c r="BV1083" s="30"/>
      <c r="CH1083" s="139" t="str">
        <f t="shared" si="129"/>
        <v>L8.LY</v>
      </c>
      <c r="CI1083" s="275" t="s">
        <v>3053</v>
      </c>
      <c r="CO1083" t="s">
        <v>1832</v>
      </c>
      <c r="CP1083" s="133">
        <v>1</v>
      </c>
    </row>
    <row r="1084" spans="74:94" x14ac:dyDescent="0.3">
      <c r="BV1084" s="30"/>
      <c r="CH1084" s="139" t="str">
        <f t="shared" si="129"/>
        <v>L8.FE</v>
      </c>
      <c r="CI1084" s="275" t="s">
        <v>3054</v>
      </c>
      <c r="CO1084" t="s">
        <v>1833</v>
      </c>
      <c r="CP1084" s="133">
        <v>1</v>
      </c>
    </row>
    <row r="1085" spans="74:94" x14ac:dyDescent="0.3">
      <c r="BV1085" s="30"/>
      <c r="CH1085" s="139" t="str">
        <f t="shared" si="129"/>
        <v>L8.Z5</v>
      </c>
      <c r="CI1085" s="275" t="s">
        <v>3055</v>
      </c>
      <c r="CO1085" t="s">
        <v>1834</v>
      </c>
      <c r="CP1085" s="133">
        <v>1</v>
      </c>
    </row>
    <row r="1086" spans="74:94" x14ac:dyDescent="0.3">
      <c r="BV1086" s="30"/>
      <c r="CH1086" s="139" t="str">
        <f t="shared" si="129"/>
        <v>L8.33</v>
      </c>
      <c r="CI1086" s="275" t="s">
        <v>3056</v>
      </c>
      <c r="CO1086" t="s">
        <v>1835</v>
      </c>
      <c r="CP1086" s="133">
        <v>1</v>
      </c>
    </row>
    <row r="1087" spans="74:94" x14ac:dyDescent="0.3">
      <c r="BV1087" s="30"/>
      <c r="CH1087" s="139" t="str">
        <f t="shared" si="129"/>
        <v>L8.RN</v>
      </c>
      <c r="CI1087" s="275" t="s">
        <v>3057</v>
      </c>
      <c r="CO1087" t="s">
        <v>1836</v>
      </c>
      <c r="CP1087" s="133">
        <v>1</v>
      </c>
    </row>
    <row r="1088" spans="74:94" x14ac:dyDescent="0.3">
      <c r="BV1088" s="30"/>
      <c r="CH1088" s="139" t="str">
        <f t="shared" si="129"/>
        <v>L8.54</v>
      </c>
      <c r="CI1088" s="275" t="s">
        <v>3058</v>
      </c>
      <c r="CO1088" t="s">
        <v>1837</v>
      </c>
      <c r="CP1088" s="133">
        <v>1</v>
      </c>
    </row>
    <row r="1089" spans="74:94" x14ac:dyDescent="0.3">
      <c r="BV1089" s="30"/>
      <c r="CH1089" s="139" t="str">
        <f t="shared" si="129"/>
        <v>L8.HB</v>
      </c>
      <c r="CI1089" s="275" t="s">
        <v>14982</v>
      </c>
      <c r="CO1089" t="s">
        <v>1838</v>
      </c>
      <c r="CP1089" s="133">
        <v>1</v>
      </c>
    </row>
    <row r="1090" spans="74:94" x14ac:dyDescent="0.3">
      <c r="BV1090" s="30"/>
      <c r="CH1090" s="139" t="str">
        <f t="shared" si="129"/>
        <v>L8.HG</v>
      </c>
      <c r="CI1090" s="275" t="s">
        <v>14983</v>
      </c>
      <c r="CO1090" t="s">
        <v>1839</v>
      </c>
      <c r="CP1090" s="133">
        <v>1</v>
      </c>
    </row>
    <row r="1091" spans="74:94" x14ac:dyDescent="0.3">
      <c r="BV1091" s="30"/>
      <c r="CH1091" s="139" t="str">
        <f t="shared" si="129"/>
        <v>L8.JB</v>
      </c>
      <c r="CI1091" s="275" t="s">
        <v>3059</v>
      </c>
      <c r="CO1091" t="s">
        <v>1840</v>
      </c>
      <c r="CP1091" s="133">
        <v>1</v>
      </c>
    </row>
    <row r="1092" spans="74:94" x14ac:dyDescent="0.3">
      <c r="BV1092" s="30"/>
      <c r="CH1092" s="139" t="str">
        <f t="shared" si="129"/>
        <v>L8.JW</v>
      </c>
      <c r="CI1092" s="275" t="s">
        <v>14984</v>
      </c>
      <c r="CO1092" t="s">
        <v>1841</v>
      </c>
      <c r="CP1092" s="133">
        <v>1</v>
      </c>
    </row>
    <row r="1093" spans="74:94" x14ac:dyDescent="0.3">
      <c r="BV1093" s="30"/>
      <c r="CH1093" s="139" t="str">
        <f t="shared" si="129"/>
        <v>L8.S2</v>
      </c>
      <c r="CI1093" s="275" t="s">
        <v>3060</v>
      </c>
      <c r="CO1093" t="s">
        <v>1842</v>
      </c>
      <c r="CP1093" s="133">
        <v>1</v>
      </c>
    </row>
    <row r="1094" spans="74:94" x14ac:dyDescent="0.3">
      <c r="BV1094" s="30"/>
      <c r="CH1094" s="139" t="str">
        <f t="shared" si="129"/>
        <v>L8.S1</v>
      </c>
      <c r="CI1094" s="275" t="s">
        <v>3061</v>
      </c>
      <c r="CO1094" t="s">
        <v>1843</v>
      </c>
      <c r="CP1094" s="133">
        <v>1</v>
      </c>
    </row>
    <row r="1095" spans="74:94" x14ac:dyDescent="0.3">
      <c r="BV1095" s="30"/>
      <c r="CH1095" s="139" t="str">
        <f t="shared" si="129"/>
        <v>L8.L2</v>
      </c>
      <c r="CI1095" s="275" t="s">
        <v>3062</v>
      </c>
      <c r="CO1095" t="s">
        <v>1844</v>
      </c>
      <c r="CP1095" s="133">
        <v>1</v>
      </c>
    </row>
    <row r="1096" spans="74:94" x14ac:dyDescent="0.3">
      <c r="BV1096" s="30"/>
      <c r="CH1096" s="139" t="str">
        <f t="shared" si="129"/>
        <v>L8.L1</v>
      </c>
      <c r="CI1096" s="275" t="s">
        <v>3063</v>
      </c>
      <c r="CO1096" t="s">
        <v>1845</v>
      </c>
      <c r="CP1096" s="133">
        <v>1</v>
      </c>
    </row>
    <row r="1097" spans="74:94" x14ac:dyDescent="0.3">
      <c r="BV1097" s="30"/>
      <c r="CH1097" s="139" t="str">
        <f t="shared" si="129"/>
        <v>L8.Z1</v>
      </c>
      <c r="CI1097" s="275" t="s">
        <v>3064</v>
      </c>
      <c r="CO1097" t="s">
        <v>1846</v>
      </c>
      <c r="CP1097" s="133">
        <v>1</v>
      </c>
    </row>
    <row r="1098" spans="74:94" x14ac:dyDescent="0.3">
      <c r="BV1098" s="30"/>
      <c r="CH1098" s="139" t="str">
        <f t="shared" si="129"/>
        <v>L8.0M</v>
      </c>
      <c r="CI1098" s="275" t="s">
        <v>3065</v>
      </c>
      <c r="CO1098" t="s">
        <v>1847</v>
      </c>
      <c r="CP1098" s="133">
        <v>1</v>
      </c>
    </row>
    <row r="1099" spans="74:94" x14ac:dyDescent="0.3">
      <c r="BV1099" s="30"/>
      <c r="CH1099" s="139" t="str">
        <f t="shared" si="129"/>
        <v>L8.Z2</v>
      </c>
      <c r="CI1099" s="275" t="s">
        <v>3066</v>
      </c>
      <c r="CO1099" t="s">
        <v>1848</v>
      </c>
      <c r="CP1099" s="133">
        <v>1</v>
      </c>
    </row>
    <row r="1100" spans="74:94" x14ac:dyDescent="0.3">
      <c r="BV1100" s="30"/>
      <c r="CH1100" s="139" t="str">
        <f t="shared" si="129"/>
        <v>L8.51</v>
      </c>
      <c r="CI1100" s="275" t="s">
        <v>3067</v>
      </c>
      <c r="CO1100" t="s">
        <v>1849</v>
      </c>
      <c r="CP1100" s="133">
        <v>1</v>
      </c>
    </row>
    <row r="1101" spans="74:94" x14ac:dyDescent="0.3">
      <c r="BV1101" s="30"/>
      <c r="CH1101" s="139" t="str">
        <f t="shared" si="129"/>
        <v>L8.0N</v>
      </c>
      <c r="CI1101" s="275" t="s">
        <v>3068</v>
      </c>
      <c r="CO1101" t="s">
        <v>1850</v>
      </c>
      <c r="CP1101" s="133">
        <v>1</v>
      </c>
    </row>
    <row r="1102" spans="74:94" x14ac:dyDescent="0.3">
      <c r="BV1102" s="30"/>
      <c r="CH1102" s="139" t="str">
        <f t="shared" si="129"/>
        <v>L8.NS</v>
      </c>
      <c r="CI1102" s="275" t="s">
        <v>3069</v>
      </c>
      <c r="CO1102" t="s">
        <v>1851</v>
      </c>
      <c r="CP1102" s="133">
        <v>1</v>
      </c>
    </row>
    <row r="1103" spans="74:94" x14ac:dyDescent="0.3">
      <c r="BV1103" s="30"/>
      <c r="CH1103" s="139" t="str">
        <f t="shared" si="129"/>
        <v>L8.86</v>
      </c>
      <c r="CI1103" s="275" t="s">
        <v>3070</v>
      </c>
      <c r="CO1103" t="s">
        <v>1852</v>
      </c>
      <c r="CP1103" s="133">
        <v>1</v>
      </c>
    </row>
    <row r="1104" spans="74:94" x14ac:dyDescent="0.3">
      <c r="BV1104" s="30"/>
      <c r="CH1104" s="139" t="str">
        <f t="shared" si="129"/>
        <v>L8.36</v>
      </c>
      <c r="CI1104" s="275" t="s">
        <v>3071</v>
      </c>
      <c r="CO1104" t="s">
        <v>1853</v>
      </c>
      <c r="CP1104" s="133">
        <v>1</v>
      </c>
    </row>
    <row r="1105" spans="74:94" x14ac:dyDescent="0.3">
      <c r="BV1105" s="30"/>
      <c r="CH1105" s="139" t="str">
        <f t="shared" si="129"/>
        <v>L8.2F</v>
      </c>
      <c r="CI1105" s="275" t="s">
        <v>3072</v>
      </c>
      <c r="CO1105" t="s">
        <v>1854</v>
      </c>
      <c r="CP1105" s="133">
        <v>1</v>
      </c>
    </row>
    <row r="1106" spans="74:94" x14ac:dyDescent="0.3">
      <c r="BV1106" s="30"/>
      <c r="CH1106" s="139" t="str">
        <f t="shared" si="129"/>
        <v>L8.90</v>
      </c>
      <c r="CI1106" s="275" t="s">
        <v>3073</v>
      </c>
      <c r="CO1106" t="s">
        <v>1855</v>
      </c>
      <c r="CP1106" s="133">
        <v>1</v>
      </c>
    </row>
    <row r="1107" spans="74:94" x14ac:dyDescent="0.3">
      <c r="BV1107" s="30"/>
      <c r="CH1107" s="139" t="str">
        <f t="shared" si="129"/>
        <v>L8.68</v>
      </c>
      <c r="CI1107" s="275" t="s">
        <v>3074</v>
      </c>
      <c r="CO1107" t="s">
        <v>1856</v>
      </c>
      <c r="CP1107" s="133">
        <v>1</v>
      </c>
    </row>
    <row r="1108" spans="74:94" x14ac:dyDescent="0.3">
      <c r="BV1108" s="30"/>
      <c r="CH1108" s="139" t="str">
        <f t="shared" si="129"/>
        <v>L8.27</v>
      </c>
      <c r="CI1108" s="275" t="s">
        <v>3075</v>
      </c>
      <c r="CO1108" t="s">
        <v>1857</v>
      </c>
      <c r="CP1108" s="133">
        <v>1</v>
      </c>
    </row>
    <row r="1109" spans="74:94" x14ac:dyDescent="0.3">
      <c r="BV1109" s="30"/>
      <c r="CH1109" s="139" t="str">
        <f t="shared" si="129"/>
        <v>L8.61</v>
      </c>
      <c r="CI1109" s="275" t="s">
        <v>3076</v>
      </c>
      <c r="CO1109" t="s">
        <v>1858</v>
      </c>
      <c r="CP1109" s="133">
        <v>1</v>
      </c>
    </row>
    <row r="1110" spans="74:94" x14ac:dyDescent="0.3">
      <c r="BV1110" s="30"/>
      <c r="CH1110" s="139" t="str">
        <f t="shared" si="129"/>
        <v>L8.81</v>
      </c>
      <c r="CI1110" s="275" t="s">
        <v>3077</v>
      </c>
      <c r="CO1110" t="s">
        <v>1859</v>
      </c>
      <c r="CP1110" s="133">
        <v>1</v>
      </c>
    </row>
    <row r="1111" spans="74:94" x14ac:dyDescent="0.3">
      <c r="BV1111" s="30"/>
      <c r="CH1111" s="139" t="str">
        <f t="shared" si="129"/>
        <v>L8.0T</v>
      </c>
      <c r="CI1111" s="275" t="s">
        <v>3078</v>
      </c>
      <c r="CO1111" t="s">
        <v>1860</v>
      </c>
      <c r="CP1111" s="133">
        <v>1</v>
      </c>
    </row>
    <row r="1112" spans="74:94" x14ac:dyDescent="0.3">
      <c r="BV1112" s="30"/>
      <c r="CH1112" s="139" t="str">
        <f t="shared" si="129"/>
        <v>L8.SO</v>
      </c>
      <c r="CI1112" s="275" t="s">
        <v>3079</v>
      </c>
      <c r="CO1112" t="s">
        <v>1861</v>
      </c>
      <c r="CP1112" s="133">
        <v>1</v>
      </c>
    </row>
    <row r="1113" spans="74:94" x14ac:dyDescent="0.3">
      <c r="BV1113" s="30"/>
      <c r="CH1113" s="139" t="str">
        <f t="shared" si="129"/>
        <v>L8.SY</v>
      </c>
      <c r="CI1113" s="275" t="s">
        <v>3080</v>
      </c>
      <c r="CO1113" t="s">
        <v>1862</v>
      </c>
      <c r="CP1113" s="133">
        <v>1</v>
      </c>
    </row>
    <row r="1114" spans="74:94" x14ac:dyDescent="0.3">
      <c r="BV1114" s="30"/>
      <c r="CH1114" s="139" t="str">
        <f t="shared" si="129"/>
        <v>L8.SL</v>
      </c>
      <c r="CI1114" s="275" t="s">
        <v>3081</v>
      </c>
      <c r="CO1114" t="s">
        <v>1863</v>
      </c>
      <c r="CP1114" s="133">
        <v>1</v>
      </c>
    </row>
    <row r="1115" spans="74:94" x14ac:dyDescent="0.3">
      <c r="BV1115" s="30"/>
      <c r="CH1115" s="139" t="str">
        <f t="shared" si="129"/>
        <v>L8.SM</v>
      </c>
      <c r="CI1115" s="275" t="s">
        <v>3082</v>
      </c>
      <c r="CO1115" t="s">
        <v>1864</v>
      </c>
      <c r="CP1115" s="133">
        <v>1</v>
      </c>
    </row>
    <row r="1116" spans="74:94" x14ac:dyDescent="0.3">
      <c r="BV1116" s="30"/>
      <c r="CH1116" s="139" t="str">
        <f t="shared" si="129"/>
        <v>L8.SN</v>
      </c>
      <c r="CI1116" s="275" t="s">
        <v>3083</v>
      </c>
      <c r="CO1116" t="s">
        <v>1865</v>
      </c>
      <c r="CP1116" s="133">
        <v>1</v>
      </c>
    </row>
    <row r="1117" spans="74:94" x14ac:dyDescent="0.3">
      <c r="BV1117" s="30"/>
      <c r="CH1117" s="139" t="str">
        <f t="shared" si="129"/>
        <v>L8.SP</v>
      </c>
      <c r="CI1117" s="275" t="s">
        <v>3084</v>
      </c>
      <c r="CO1117" t="s">
        <v>1866</v>
      </c>
      <c r="CP1117" s="133">
        <v>1</v>
      </c>
    </row>
    <row r="1118" spans="74:94" x14ac:dyDescent="0.3">
      <c r="BV1118" s="30"/>
      <c r="CH1118" s="139" t="str">
        <f t="shared" si="129"/>
        <v>L8.1V</v>
      </c>
      <c r="CI1118" s="275" t="s">
        <v>14794</v>
      </c>
      <c r="CO1118" t="s">
        <v>1867</v>
      </c>
      <c r="CP1118" s="133">
        <v>1</v>
      </c>
    </row>
    <row r="1119" spans="74:94" x14ac:dyDescent="0.3">
      <c r="BV1119" s="30"/>
      <c r="CH1119" s="139" t="str">
        <f t="shared" si="129"/>
        <v>L8.T5</v>
      </c>
      <c r="CI1119" s="275" t="s">
        <v>3085</v>
      </c>
      <c r="CO1119" t="s">
        <v>1868</v>
      </c>
      <c r="CP1119" s="133">
        <v>1</v>
      </c>
    </row>
    <row r="1120" spans="74:94" x14ac:dyDescent="0.3">
      <c r="BV1120" s="30"/>
      <c r="CH1120" s="139" t="str">
        <f t="shared" ref="CH1120:CH1183" si="130">CONCATENATE(LEFT(CI1120,2),".",RIGHT(CI1120,2))</f>
        <v>L8.0S</v>
      </c>
      <c r="CI1120" s="275" t="s">
        <v>3086</v>
      </c>
      <c r="CO1120" t="s">
        <v>1869</v>
      </c>
      <c r="CP1120" s="133">
        <v>1</v>
      </c>
    </row>
    <row r="1121" spans="74:94" x14ac:dyDescent="0.3">
      <c r="BV1121" s="30"/>
      <c r="CH1121" s="139" t="str">
        <f t="shared" si="130"/>
        <v>L8.52</v>
      </c>
      <c r="CI1121" s="275" t="s">
        <v>3087</v>
      </c>
      <c r="CO1121" t="s">
        <v>1870</v>
      </c>
      <c r="CP1121" s="133">
        <v>1</v>
      </c>
    </row>
    <row r="1122" spans="74:94" x14ac:dyDescent="0.3">
      <c r="BV1122" s="30"/>
      <c r="CH1122" s="139" t="str">
        <f t="shared" si="130"/>
        <v>L8.77</v>
      </c>
      <c r="CI1122" s="275" t="s">
        <v>3088</v>
      </c>
      <c r="CO1122" t="s">
        <v>1871</v>
      </c>
      <c r="CP1122" s="133">
        <v>1</v>
      </c>
    </row>
    <row r="1123" spans="74:94" x14ac:dyDescent="0.3">
      <c r="BV1123" s="30"/>
      <c r="CH1123" s="139" t="str">
        <f t="shared" si="130"/>
        <v>L8.Z3</v>
      </c>
      <c r="CI1123" s="275" t="s">
        <v>3089</v>
      </c>
      <c r="CO1123" t="s">
        <v>1872</v>
      </c>
      <c r="CP1123" s="133">
        <v>1</v>
      </c>
    </row>
    <row r="1124" spans="74:94" x14ac:dyDescent="0.3">
      <c r="BV1124" s="30"/>
      <c r="CH1124" s="139" t="str">
        <f t="shared" si="130"/>
        <v>L8.37</v>
      </c>
      <c r="CI1124" s="275" t="s">
        <v>3090</v>
      </c>
      <c r="CO1124" t="s">
        <v>1873</v>
      </c>
      <c r="CP1124" s="133">
        <v>1</v>
      </c>
    </row>
    <row r="1125" spans="74:94" x14ac:dyDescent="0.3">
      <c r="BV1125" s="30"/>
      <c r="CH1125" s="139" t="str">
        <f t="shared" si="130"/>
        <v>L8.2A</v>
      </c>
      <c r="CI1125" s="275" t="s">
        <v>3091</v>
      </c>
      <c r="CO1125" t="s">
        <v>1874</v>
      </c>
      <c r="CP1125" s="133">
        <v>1</v>
      </c>
    </row>
    <row r="1126" spans="74:94" x14ac:dyDescent="0.3">
      <c r="BV1126" s="30"/>
      <c r="CH1126" s="139" t="str">
        <f t="shared" si="130"/>
        <v>L8.T8</v>
      </c>
      <c r="CI1126" s="275" t="s">
        <v>3092</v>
      </c>
      <c r="CO1126" t="s">
        <v>1875</v>
      </c>
      <c r="CP1126" s="133">
        <v>1</v>
      </c>
    </row>
    <row r="1127" spans="74:94" x14ac:dyDescent="0.3">
      <c r="BV1127" s="30"/>
      <c r="CH1127" s="139" t="str">
        <f t="shared" si="130"/>
        <v>L8.1Q</v>
      </c>
      <c r="CI1127" s="275" t="s">
        <v>3093</v>
      </c>
      <c r="CO1127" t="s">
        <v>1876</v>
      </c>
      <c r="CP1127" s="133">
        <v>1</v>
      </c>
    </row>
    <row r="1128" spans="74:94" x14ac:dyDescent="0.3">
      <c r="BV1128" s="30"/>
      <c r="CH1128" s="139" t="str">
        <f t="shared" si="130"/>
        <v>L8.2Q</v>
      </c>
      <c r="CI1128" s="275" t="s">
        <v>3094</v>
      </c>
      <c r="CO1128" t="s">
        <v>1877</v>
      </c>
      <c r="CP1128" s="133">
        <v>1</v>
      </c>
    </row>
    <row r="1129" spans="74:94" x14ac:dyDescent="0.3">
      <c r="BV1129" s="30"/>
      <c r="CH1129" s="139" t="str">
        <f t="shared" si="130"/>
        <v>L8.NM</v>
      </c>
      <c r="CI1129" s="275" t="s">
        <v>3095</v>
      </c>
      <c r="CO1129" t="s">
        <v>1878</v>
      </c>
      <c r="CP1129" s="133">
        <v>1</v>
      </c>
    </row>
    <row r="1130" spans="74:94" x14ac:dyDescent="0.3">
      <c r="BV1130" s="30"/>
      <c r="CH1130" s="139" t="str">
        <f t="shared" si="130"/>
        <v>L8.0F</v>
      </c>
      <c r="CI1130" s="275" t="s">
        <v>3096</v>
      </c>
      <c r="CO1130" t="s">
        <v>1879</v>
      </c>
      <c r="CP1130" s="133">
        <v>1</v>
      </c>
    </row>
    <row r="1131" spans="74:94" x14ac:dyDescent="0.3">
      <c r="BV1131" s="30"/>
      <c r="CH1131" s="139" t="str">
        <f t="shared" si="130"/>
        <v>L8.MC</v>
      </c>
      <c r="CI1131" s="275" t="s">
        <v>3097</v>
      </c>
      <c r="CO1131" t="s">
        <v>1880</v>
      </c>
      <c r="CP1131" s="133">
        <v>1</v>
      </c>
    </row>
    <row r="1132" spans="74:94" x14ac:dyDescent="0.3">
      <c r="BV1132" s="30"/>
      <c r="CH1132" s="139" t="str">
        <f t="shared" si="130"/>
        <v>L8.0P</v>
      </c>
      <c r="CI1132" s="275" t="s">
        <v>3098</v>
      </c>
      <c r="CO1132" t="s">
        <v>1881</v>
      </c>
      <c r="CP1132" s="133">
        <v>1</v>
      </c>
    </row>
    <row r="1133" spans="74:94" x14ac:dyDescent="0.3">
      <c r="BV1133" s="30"/>
      <c r="CH1133" s="139" t="str">
        <f t="shared" si="130"/>
        <v>L8.T9</v>
      </c>
      <c r="CI1133" s="275" t="s">
        <v>3099</v>
      </c>
      <c r="CO1133" t="s">
        <v>1882</v>
      </c>
      <c r="CP1133" s="133">
        <v>1</v>
      </c>
    </row>
    <row r="1134" spans="74:94" x14ac:dyDescent="0.3">
      <c r="BV1134" s="30"/>
      <c r="CH1134" s="139" t="str">
        <f t="shared" si="130"/>
        <v>L8.ZZ</v>
      </c>
      <c r="CI1134" s="275" t="s">
        <v>3100</v>
      </c>
      <c r="CO1134" t="s">
        <v>1883</v>
      </c>
      <c r="CP1134" s="133">
        <v>1</v>
      </c>
    </row>
    <row r="1135" spans="74:94" x14ac:dyDescent="0.3">
      <c r="BV1135" s="30"/>
      <c r="CH1135" s="139" t="str">
        <f t="shared" si="130"/>
        <v>L8.53</v>
      </c>
      <c r="CI1135" s="275" t="s">
        <v>3101</v>
      </c>
      <c r="CO1135" t="s">
        <v>1884</v>
      </c>
      <c r="CP1135" s="133">
        <v>1</v>
      </c>
    </row>
    <row r="1136" spans="74:94" x14ac:dyDescent="0.3">
      <c r="BV1136" s="30"/>
      <c r="CH1136" s="139" t="str">
        <f t="shared" si="130"/>
        <v>L8.AO</v>
      </c>
      <c r="CI1136" s="275" t="s">
        <v>3102</v>
      </c>
      <c r="CO1136" t="s">
        <v>1885</v>
      </c>
      <c r="CP1136" s="133">
        <v>1</v>
      </c>
    </row>
    <row r="1137" spans="74:94" x14ac:dyDescent="0.3">
      <c r="BV1137" s="30"/>
      <c r="CH1137" s="139" t="str">
        <f t="shared" si="130"/>
        <v>L8.AB</v>
      </c>
      <c r="CI1137" s="275" t="s">
        <v>3103</v>
      </c>
      <c r="CO1137" t="s">
        <v>1886</v>
      </c>
      <c r="CP1137" s="133">
        <v>1</v>
      </c>
    </row>
    <row r="1138" spans="74:94" x14ac:dyDescent="0.3">
      <c r="BV1138" s="30"/>
      <c r="CH1138" s="139" t="str">
        <f t="shared" si="130"/>
        <v>L8.50</v>
      </c>
      <c r="CI1138" s="275" t="s">
        <v>3104</v>
      </c>
      <c r="CO1138" t="s">
        <v>1887</v>
      </c>
      <c r="CP1138" s="133">
        <v>1</v>
      </c>
    </row>
    <row r="1139" spans="74:94" x14ac:dyDescent="0.3">
      <c r="BV1139" s="30"/>
      <c r="CH1139" s="139" t="str">
        <f t="shared" si="130"/>
        <v>L8.Z6</v>
      </c>
      <c r="CI1139" s="275" t="s">
        <v>3105</v>
      </c>
      <c r="CO1139" t="s">
        <v>1888</v>
      </c>
      <c r="CP1139" s="133">
        <v>1</v>
      </c>
    </row>
    <row r="1140" spans="74:94" x14ac:dyDescent="0.3">
      <c r="BV1140" s="30"/>
      <c r="CH1140" s="139" t="str">
        <f t="shared" si="130"/>
        <v>L8.0G</v>
      </c>
      <c r="CI1140" s="275" t="s">
        <v>3106</v>
      </c>
      <c r="CO1140" t="s">
        <v>1889</v>
      </c>
      <c r="CP1140" s="133">
        <v>1</v>
      </c>
    </row>
    <row r="1141" spans="74:94" x14ac:dyDescent="0.3">
      <c r="BV1141" s="30"/>
      <c r="CH1141" s="139" t="str">
        <f t="shared" si="130"/>
        <v>L8.BG</v>
      </c>
      <c r="CI1141" s="275" t="s">
        <v>3107</v>
      </c>
      <c r="CO1141" t="s">
        <v>1890</v>
      </c>
      <c r="CP1141" s="133">
        <v>1</v>
      </c>
    </row>
    <row r="1142" spans="74:94" x14ac:dyDescent="0.3">
      <c r="BV1142" s="30"/>
      <c r="CH1142" s="139" t="str">
        <f t="shared" si="130"/>
        <v>L8.0R</v>
      </c>
      <c r="CI1142" s="275" t="s">
        <v>3108</v>
      </c>
      <c r="CO1142" t="s">
        <v>1891</v>
      </c>
      <c r="CP1142" s="133">
        <v>1</v>
      </c>
    </row>
    <row r="1143" spans="74:94" x14ac:dyDescent="0.3">
      <c r="BV1143" s="30"/>
      <c r="CH1143" s="139" t="str">
        <f t="shared" si="130"/>
        <v>L8.89</v>
      </c>
      <c r="CI1143" s="275" t="s">
        <v>3109</v>
      </c>
      <c r="CO1143" t="s">
        <v>1892</v>
      </c>
      <c r="CP1143" s="133">
        <v>1</v>
      </c>
    </row>
    <row r="1144" spans="74:94" x14ac:dyDescent="0.3">
      <c r="BV1144" s="30"/>
      <c r="CH1144" s="139" t="str">
        <f t="shared" si="130"/>
        <v>L8.2P</v>
      </c>
      <c r="CI1144" s="275" t="s">
        <v>14985</v>
      </c>
      <c r="CO1144" t="s">
        <v>1893</v>
      </c>
      <c r="CP1144" s="133">
        <v>1</v>
      </c>
    </row>
    <row r="1145" spans="74:94" x14ac:dyDescent="0.3">
      <c r="BV1145" s="30"/>
      <c r="CH1145" s="139" t="str">
        <f t="shared" si="130"/>
        <v>L8.32</v>
      </c>
      <c r="CI1145" s="275" t="s">
        <v>3110</v>
      </c>
      <c r="CO1145" t="s">
        <v>1894</v>
      </c>
      <c r="CP1145" s="133">
        <v>1</v>
      </c>
    </row>
    <row r="1146" spans="74:94" x14ac:dyDescent="0.3">
      <c r="BV1146" s="30"/>
      <c r="CH1146" s="139" t="str">
        <f t="shared" si="130"/>
        <v>L8.80</v>
      </c>
      <c r="CI1146" s="275" t="s">
        <v>3111</v>
      </c>
      <c r="CO1146" t="s">
        <v>1895</v>
      </c>
      <c r="CP1146" s="133">
        <v>1</v>
      </c>
    </row>
    <row r="1147" spans="74:94" x14ac:dyDescent="0.3">
      <c r="BV1147" s="30"/>
      <c r="CH1147" s="139" t="str">
        <f t="shared" si="130"/>
        <v>L8.46</v>
      </c>
      <c r="CI1147" s="275" t="s">
        <v>3112</v>
      </c>
      <c r="CO1147" t="s">
        <v>1896</v>
      </c>
      <c r="CP1147" s="133">
        <v>1</v>
      </c>
    </row>
    <row r="1148" spans="74:94" x14ac:dyDescent="0.3">
      <c r="BV1148" s="30"/>
      <c r="CH1148" s="139" t="str">
        <f t="shared" si="130"/>
        <v>L8.45</v>
      </c>
      <c r="CI1148" s="275" t="s">
        <v>3113</v>
      </c>
      <c r="CO1148" t="s">
        <v>1897</v>
      </c>
      <c r="CP1148" s="133">
        <v>1</v>
      </c>
    </row>
    <row r="1149" spans="74:94" x14ac:dyDescent="0.3">
      <c r="BV1149" s="30"/>
      <c r="CH1149" s="139" t="str">
        <f t="shared" si="130"/>
        <v>L8.B1</v>
      </c>
      <c r="CI1149" s="275" t="s">
        <v>3114</v>
      </c>
      <c r="CO1149" t="s">
        <v>1898</v>
      </c>
      <c r="CP1149" s="133">
        <v>1</v>
      </c>
    </row>
    <row r="1150" spans="74:94" x14ac:dyDescent="0.3">
      <c r="BV1150" s="30"/>
      <c r="CH1150" s="139" t="str">
        <f t="shared" si="130"/>
        <v>L8.Z4</v>
      </c>
      <c r="CI1150" s="275" t="s">
        <v>3115</v>
      </c>
      <c r="CO1150" t="s">
        <v>1899</v>
      </c>
      <c r="CP1150" s="133">
        <v>1</v>
      </c>
    </row>
    <row r="1151" spans="74:94" x14ac:dyDescent="0.3">
      <c r="BV1151" s="30"/>
      <c r="CH1151" s="139" t="str">
        <f t="shared" si="130"/>
        <v>L8.BN</v>
      </c>
      <c r="CI1151" s="275" t="s">
        <v>3116</v>
      </c>
      <c r="CO1151" t="s">
        <v>1900</v>
      </c>
      <c r="CP1151" s="133">
        <v>1</v>
      </c>
    </row>
    <row r="1152" spans="74:94" x14ac:dyDescent="0.3">
      <c r="BV1152" s="30"/>
      <c r="CH1152" s="139" t="str">
        <f t="shared" si="130"/>
        <v>L8.0C</v>
      </c>
      <c r="CI1152" s="275" t="s">
        <v>3117</v>
      </c>
      <c r="CO1152" t="s">
        <v>1901</v>
      </c>
      <c r="CP1152" s="133">
        <v>1</v>
      </c>
    </row>
    <row r="1153" spans="74:94" x14ac:dyDescent="0.3">
      <c r="BV1153" s="30"/>
      <c r="CH1153" s="139" t="str">
        <f t="shared" si="130"/>
        <v>L8.0Y</v>
      </c>
      <c r="CI1153" s="275" t="s">
        <v>3118</v>
      </c>
      <c r="CO1153" t="s">
        <v>1902</v>
      </c>
      <c r="CP1153" s="133">
        <v>1</v>
      </c>
    </row>
    <row r="1154" spans="74:94" x14ac:dyDescent="0.3">
      <c r="BV1154" s="30"/>
      <c r="CH1154" s="139" t="str">
        <f t="shared" si="130"/>
        <v>L8.0L</v>
      </c>
      <c r="CI1154" s="275" t="s">
        <v>3119</v>
      </c>
      <c r="CO1154" t="s">
        <v>1903</v>
      </c>
      <c r="CP1154" s="133">
        <v>1</v>
      </c>
    </row>
    <row r="1155" spans="74:94" x14ac:dyDescent="0.3">
      <c r="BV1155" s="30"/>
      <c r="CH1155" s="139" t="str">
        <f t="shared" si="130"/>
        <v>L8.87</v>
      </c>
      <c r="CI1155" s="275" t="s">
        <v>3120</v>
      </c>
      <c r="CO1155" t="s">
        <v>1904</v>
      </c>
      <c r="CP1155" s="133">
        <v>1</v>
      </c>
    </row>
    <row r="1156" spans="74:94" x14ac:dyDescent="0.3">
      <c r="BV1156" s="30"/>
      <c r="CH1156" s="139" t="str">
        <f t="shared" si="130"/>
        <v>L8.CP</v>
      </c>
      <c r="CI1156" s="275" t="s">
        <v>3121</v>
      </c>
      <c r="CO1156" t="s">
        <v>1905</v>
      </c>
      <c r="CP1156" s="133">
        <v>1</v>
      </c>
    </row>
    <row r="1157" spans="74:94" x14ac:dyDescent="0.3">
      <c r="BV1157" s="30"/>
      <c r="CH1157" s="139" t="str">
        <f t="shared" si="130"/>
        <v>L8.35</v>
      </c>
      <c r="CI1157" s="275" t="s">
        <v>3122</v>
      </c>
      <c r="CO1157" t="s">
        <v>1906</v>
      </c>
      <c r="CP1157" s="133">
        <v>1</v>
      </c>
    </row>
    <row r="1158" spans="74:94" x14ac:dyDescent="0.3">
      <c r="BV1158" s="30"/>
      <c r="CH1158" s="139" t="str">
        <f t="shared" si="130"/>
        <v>L8.LK</v>
      </c>
      <c r="CI1158" s="275" t="s">
        <v>3123</v>
      </c>
      <c r="CO1158" t="s">
        <v>1907</v>
      </c>
      <c r="CP1158" s="133">
        <v>1</v>
      </c>
    </row>
    <row r="1159" spans="74:94" x14ac:dyDescent="0.3">
      <c r="BV1159" s="30"/>
      <c r="CH1159" s="139" t="str">
        <f t="shared" si="130"/>
        <v>L8.LB</v>
      </c>
      <c r="CI1159" s="275" t="s">
        <v>3124</v>
      </c>
      <c r="CO1159" t="s">
        <v>1908</v>
      </c>
      <c r="CP1159" s="133">
        <v>1</v>
      </c>
    </row>
    <row r="1160" spans="74:94" x14ac:dyDescent="0.3">
      <c r="BV1160" s="30"/>
      <c r="CH1160" s="139" t="str">
        <f t="shared" si="130"/>
        <v>L8.LG</v>
      </c>
      <c r="CI1160" s="275" t="s">
        <v>3125</v>
      </c>
      <c r="CO1160" t="s">
        <v>1909</v>
      </c>
      <c r="CP1160" s="133">
        <v>1</v>
      </c>
    </row>
    <row r="1161" spans="74:94" x14ac:dyDescent="0.3">
      <c r="BV1161" s="30"/>
      <c r="CH1161" s="139" t="str">
        <f t="shared" si="130"/>
        <v>L8.LO</v>
      </c>
      <c r="CI1161" s="275" t="s">
        <v>3126</v>
      </c>
      <c r="CO1161" t="s">
        <v>1910</v>
      </c>
      <c r="CP1161" s="133">
        <v>1</v>
      </c>
    </row>
    <row r="1162" spans="74:94" x14ac:dyDescent="0.3">
      <c r="BV1162" s="30"/>
      <c r="CH1162" s="139" t="str">
        <f t="shared" si="130"/>
        <v>L8.LC</v>
      </c>
      <c r="CI1162" s="275" t="s">
        <v>3127</v>
      </c>
      <c r="CO1162" t="s">
        <v>1911</v>
      </c>
      <c r="CP1162" s="133">
        <v>1</v>
      </c>
    </row>
    <row r="1163" spans="74:94" x14ac:dyDescent="0.3">
      <c r="BV1163" s="30"/>
      <c r="CH1163" s="139" t="str">
        <f t="shared" si="130"/>
        <v>L8.LY</v>
      </c>
      <c r="CI1163" s="275" t="s">
        <v>3128</v>
      </c>
      <c r="CO1163" t="s">
        <v>1912</v>
      </c>
      <c r="CP1163" s="133">
        <v>1</v>
      </c>
    </row>
    <row r="1164" spans="74:94" x14ac:dyDescent="0.3">
      <c r="BV1164" s="30"/>
      <c r="CH1164" s="139" t="str">
        <f t="shared" si="130"/>
        <v>L8.FE</v>
      </c>
      <c r="CI1164" s="275" t="s">
        <v>3129</v>
      </c>
      <c r="CO1164" t="s">
        <v>1913</v>
      </c>
      <c r="CP1164" s="133">
        <v>1</v>
      </c>
    </row>
    <row r="1165" spans="74:94" x14ac:dyDescent="0.3">
      <c r="BV1165" s="30"/>
      <c r="CH1165" s="139" t="str">
        <f t="shared" si="130"/>
        <v>L8.Z5</v>
      </c>
      <c r="CI1165" s="275" t="s">
        <v>3130</v>
      </c>
      <c r="CO1165" t="s">
        <v>1914</v>
      </c>
      <c r="CP1165" s="133">
        <v>1</v>
      </c>
    </row>
    <row r="1166" spans="74:94" x14ac:dyDescent="0.3">
      <c r="BV1166" s="30"/>
      <c r="CH1166" s="139" t="str">
        <f t="shared" si="130"/>
        <v>L8.33</v>
      </c>
      <c r="CI1166" s="275" t="s">
        <v>3131</v>
      </c>
      <c r="CO1166" t="s">
        <v>1915</v>
      </c>
      <c r="CP1166" s="133">
        <v>1</v>
      </c>
    </row>
    <row r="1167" spans="74:94" x14ac:dyDescent="0.3">
      <c r="BV1167" s="30"/>
      <c r="CH1167" s="139" t="str">
        <f t="shared" si="130"/>
        <v>L8.RN</v>
      </c>
      <c r="CI1167" s="275" t="s">
        <v>3132</v>
      </c>
      <c r="CO1167" t="s">
        <v>1916</v>
      </c>
      <c r="CP1167" s="133">
        <v>1</v>
      </c>
    </row>
    <row r="1168" spans="74:94" x14ac:dyDescent="0.3">
      <c r="BV1168" s="30"/>
      <c r="CH1168" s="139" t="str">
        <f t="shared" si="130"/>
        <v>L8.54</v>
      </c>
      <c r="CI1168" s="275" t="s">
        <v>3133</v>
      </c>
      <c r="CO1168" t="s">
        <v>1917</v>
      </c>
      <c r="CP1168" s="133">
        <v>1</v>
      </c>
    </row>
    <row r="1169" spans="74:94" x14ac:dyDescent="0.3">
      <c r="BV1169" s="30"/>
      <c r="CH1169" s="139" t="str">
        <f t="shared" si="130"/>
        <v>L8.HB</v>
      </c>
      <c r="CI1169" s="275" t="s">
        <v>14986</v>
      </c>
      <c r="CO1169" t="s">
        <v>1918</v>
      </c>
      <c r="CP1169" s="133">
        <v>1</v>
      </c>
    </row>
    <row r="1170" spans="74:94" x14ac:dyDescent="0.3">
      <c r="BV1170" s="30"/>
      <c r="CH1170" s="139" t="str">
        <f t="shared" si="130"/>
        <v>L8.HG</v>
      </c>
      <c r="CI1170" s="275" t="s">
        <v>14987</v>
      </c>
      <c r="CO1170" t="s">
        <v>1919</v>
      </c>
      <c r="CP1170" s="133">
        <v>1</v>
      </c>
    </row>
    <row r="1171" spans="74:94" x14ac:dyDescent="0.3">
      <c r="BV1171" s="30"/>
      <c r="CH1171" s="139" t="str">
        <f t="shared" si="130"/>
        <v>L8.JB</v>
      </c>
      <c r="CI1171" s="275" t="s">
        <v>3134</v>
      </c>
      <c r="CO1171" t="s">
        <v>1920</v>
      </c>
      <c r="CP1171" s="133">
        <v>1</v>
      </c>
    </row>
    <row r="1172" spans="74:94" x14ac:dyDescent="0.3">
      <c r="BV1172" s="30"/>
      <c r="CH1172" s="139" t="str">
        <f t="shared" si="130"/>
        <v>L8.JW</v>
      </c>
      <c r="CI1172" s="275" t="s">
        <v>14988</v>
      </c>
      <c r="CO1172" t="s">
        <v>1921</v>
      </c>
      <c r="CP1172" s="133">
        <v>1</v>
      </c>
    </row>
    <row r="1173" spans="74:94" x14ac:dyDescent="0.3">
      <c r="BV1173" s="30"/>
      <c r="CH1173" s="139" t="str">
        <f t="shared" si="130"/>
        <v>L8.S2</v>
      </c>
      <c r="CI1173" s="275" t="s">
        <v>3135</v>
      </c>
      <c r="CO1173" t="s">
        <v>1922</v>
      </c>
      <c r="CP1173" s="133">
        <v>1</v>
      </c>
    </row>
    <row r="1174" spans="74:94" x14ac:dyDescent="0.3">
      <c r="BV1174" s="30"/>
      <c r="CH1174" s="139" t="str">
        <f t="shared" si="130"/>
        <v>L8.S1</v>
      </c>
      <c r="CI1174" s="275" t="s">
        <v>3136</v>
      </c>
      <c r="CO1174" t="s">
        <v>1923</v>
      </c>
      <c r="CP1174" s="133">
        <v>1</v>
      </c>
    </row>
    <row r="1175" spans="74:94" x14ac:dyDescent="0.3">
      <c r="BV1175" s="30"/>
      <c r="CH1175" s="139" t="str">
        <f t="shared" si="130"/>
        <v>L8.L2</v>
      </c>
      <c r="CI1175" s="275" t="s">
        <v>3137</v>
      </c>
      <c r="CO1175" t="s">
        <v>1924</v>
      </c>
      <c r="CP1175" s="133">
        <v>1</v>
      </c>
    </row>
    <row r="1176" spans="74:94" x14ac:dyDescent="0.3">
      <c r="BV1176" s="30"/>
      <c r="CH1176" s="139" t="str">
        <f t="shared" si="130"/>
        <v>L8.L1</v>
      </c>
      <c r="CI1176" s="275" t="s">
        <v>3138</v>
      </c>
      <c r="CO1176" t="s">
        <v>1925</v>
      </c>
      <c r="CP1176" s="133">
        <v>1</v>
      </c>
    </row>
    <row r="1177" spans="74:94" x14ac:dyDescent="0.3">
      <c r="BV1177" s="30"/>
      <c r="CH1177" s="139" t="str">
        <f t="shared" si="130"/>
        <v>L8.Z1</v>
      </c>
      <c r="CI1177" s="275" t="s">
        <v>3139</v>
      </c>
      <c r="CO1177" t="s">
        <v>1926</v>
      </c>
      <c r="CP1177" s="133">
        <v>1</v>
      </c>
    </row>
    <row r="1178" spans="74:94" x14ac:dyDescent="0.3">
      <c r="BV1178" s="30"/>
      <c r="CH1178" s="139" t="str">
        <f t="shared" si="130"/>
        <v>L8.0M</v>
      </c>
      <c r="CI1178" s="275" t="s">
        <v>3140</v>
      </c>
      <c r="CO1178" t="s">
        <v>1927</v>
      </c>
      <c r="CP1178" s="133">
        <v>1</v>
      </c>
    </row>
    <row r="1179" spans="74:94" x14ac:dyDescent="0.3">
      <c r="BV1179" s="30"/>
      <c r="CH1179" s="139" t="str">
        <f t="shared" si="130"/>
        <v>L8.Z2</v>
      </c>
      <c r="CI1179" s="275" t="s">
        <v>3141</v>
      </c>
      <c r="CO1179" t="s">
        <v>1928</v>
      </c>
      <c r="CP1179" s="133">
        <v>1</v>
      </c>
    </row>
    <row r="1180" spans="74:94" x14ac:dyDescent="0.3">
      <c r="BV1180" s="30"/>
      <c r="CH1180" s="139" t="str">
        <f t="shared" si="130"/>
        <v>L8.51</v>
      </c>
      <c r="CI1180" s="275" t="s">
        <v>3142</v>
      </c>
      <c r="CO1180" t="s">
        <v>1929</v>
      </c>
      <c r="CP1180" s="133">
        <v>1</v>
      </c>
    </row>
    <row r="1181" spans="74:94" x14ac:dyDescent="0.3">
      <c r="BV1181" s="30"/>
      <c r="CH1181" s="139" t="str">
        <f t="shared" si="130"/>
        <v>L8.0N</v>
      </c>
      <c r="CI1181" s="275" t="s">
        <v>3143</v>
      </c>
      <c r="CO1181" t="s">
        <v>1930</v>
      </c>
      <c r="CP1181" s="133">
        <v>1</v>
      </c>
    </row>
    <row r="1182" spans="74:94" x14ac:dyDescent="0.3">
      <c r="BV1182" s="30"/>
      <c r="CH1182" s="139" t="str">
        <f t="shared" si="130"/>
        <v>L8.NS</v>
      </c>
      <c r="CI1182" s="275" t="s">
        <v>3144</v>
      </c>
      <c r="CO1182" t="s">
        <v>1931</v>
      </c>
      <c r="CP1182" s="133">
        <v>1</v>
      </c>
    </row>
    <row r="1183" spans="74:94" x14ac:dyDescent="0.3">
      <c r="BV1183" s="30"/>
      <c r="CH1183" s="139" t="str">
        <f t="shared" si="130"/>
        <v>L8.86</v>
      </c>
      <c r="CI1183" s="275" t="s">
        <v>3145</v>
      </c>
      <c r="CO1183" t="s">
        <v>1932</v>
      </c>
      <c r="CP1183" s="133">
        <v>1</v>
      </c>
    </row>
    <row r="1184" spans="74:94" x14ac:dyDescent="0.3">
      <c r="BV1184" s="30"/>
      <c r="CH1184" s="139" t="str">
        <f t="shared" ref="CH1184:CH1247" si="131">CONCATENATE(LEFT(CI1184,2),".",RIGHT(CI1184,2))</f>
        <v>L8.36</v>
      </c>
      <c r="CI1184" s="275" t="s">
        <v>3146</v>
      </c>
      <c r="CO1184" t="s">
        <v>1933</v>
      </c>
      <c r="CP1184" s="133">
        <v>1</v>
      </c>
    </row>
    <row r="1185" spans="74:94" x14ac:dyDescent="0.3">
      <c r="BV1185" s="30"/>
      <c r="CH1185" s="139" t="str">
        <f t="shared" si="131"/>
        <v>L8.2F</v>
      </c>
      <c r="CI1185" s="275" t="s">
        <v>3147</v>
      </c>
      <c r="CO1185" t="s">
        <v>1934</v>
      </c>
      <c r="CP1185" s="133">
        <v>1</v>
      </c>
    </row>
    <row r="1186" spans="74:94" x14ac:dyDescent="0.3">
      <c r="BV1186" s="30"/>
      <c r="CH1186" s="139" t="str">
        <f t="shared" si="131"/>
        <v>L8.90</v>
      </c>
      <c r="CI1186" s="275" t="s">
        <v>3148</v>
      </c>
      <c r="CO1186" t="s">
        <v>1935</v>
      </c>
      <c r="CP1186" s="133">
        <v>1</v>
      </c>
    </row>
    <row r="1187" spans="74:94" x14ac:dyDescent="0.3">
      <c r="BV1187" s="30"/>
      <c r="CH1187" s="139" t="str">
        <f t="shared" si="131"/>
        <v>L8.68</v>
      </c>
      <c r="CI1187" s="275" t="s">
        <v>3149</v>
      </c>
      <c r="CO1187" t="s">
        <v>1936</v>
      </c>
      <c r="CP1187" s="133">
        <v>1</v>
      </c>
    </row>
    <row r="1188" spans="74:94" x14ac:dyDescent="0.3">
      <c r="BV1188" s="30"/>
      <c r="CH1188" s="139" t="str">
        <f t="shared" si="131"/>
        <v>L8.27</v>
      </c>
      <c r="CI1188" s="275" t="s">
        <v>3150</v>
      </c>
      <c r="CO1188" t="s">
        <v>1937</v>
      </c>
      <c r="CP1188" s="133">
        <v>1</v>
      </c>
    </row>
    <row r="1189" spans="74:94" x14ac:dyDescent="0.3">
      <c r="BV1189" s="30"/>
      <c r="CH1189" s="139" t="str">
        <f t="shared" si="131"/>
        <v>L8.61</v>
      </c>
      <c r="CI1189" s="275" t="s">
        <v>3151</v>
      </c>
      <c r="CO1189" t="s">
        <v>1938</v>
      </c>
      <c r="CP1189" s="133">
        <v>1</v>
      </c>
    </row>
    <row r="1190" spans="74:94" x14ac:dyDescent="0.3">
      <c r="BV1190" s="30"/>
      <c r="CH1190" s="139" t="str">
        <f t="shared" si="131"/>
        <v>L8.81</v>
      </c>
      <c r="CI1190" s="275" t="s">
        <v>3152</v>
      </c>
      <c r="CO1190" t="s">
        <v>1939</v>
      </c>
      <c r="CP1190" s="133">
        <v>1</v>
      </c>
    </row>
    <row r="1191" spans="74:94" x14ac:dyDescent="0.3">
      <c r="BV1191" s="30"/>
      <c r="CH1191" s="139" t="str">
        <f t="shared" si="131"/>
        <v>L8.0T</v>
      </c>
      <c r="CI1191" s="275" t="s">
        <v>3153</v>
      </c>
      <c r="CO1191" t="s">
        <v>1940</v>
      </c>
      <c r="CP1191" s="133">
        <v>1</v>
      </c>
    </row>
    <row r="1192" spans="74:94" x14ac:dyDescent="0.3">
      <c r="BV1192" s="30"/>
      <c r="CH1192" s="139" t="str">
        <f t="shared" si="131"/>
        <v>L8.SO</v>
      </c>
      <c r="CI1192" s="275" t="s">
        <v>3154</v>
      </c>
      <c r="CO1192" t="s">
        <v>1941</v>
      </c>
      <c r="CP1192" s="133">
        <v>1</v>
      </c>
    </row>
    <row r="1193" spans="74:94" x14ac:dyDescent="0.3">
      <c r="BV1193" s="30"/>
      <c r="CH1193" s="139" t="str">
        <f t="shared" si="131"/>
        <v>L8.SY</v>
      </c>
      <c r="CI1193" s="275" t="s">
        <v>3155</v>
      </c>
      <c r="CO1193" t="s">
        <v>1942</v>
      </c>
      <c r="CP1193" s="133">
        <v>1</v>
      </c>
    </row>
    <row r="1194" spans="74:94" x14ac:dyDescent="0.3">
      <c r="BV1194" s="30"/>
      <c r="CH1194" s="139" t="str">
        <f t="shared" si="131"/>
        <v>L8.SL</v>
      </c>
      <c r="CI1194" s="275" t="s">
        <v>3156</v>
      </c>
      <c r="CO1194" t="s">
        <v>1943</v>
      </c>
      <c r="CP1194" s="133">
        <v>1</v>
      </c>
    </row>
    <row r="1195" spans="74:94" x14ac:dyDescent="0.3">
      <c r="BV1195" s="30"/>
      <c r="CH1195" s="139" t="str">
        <f t="shared" si="131"/>
        <v>L8.SM</v>
      </c>
      <c r="CI1195" s="275" t="s">
        <v>3157</v>
      </c>
      <c r="CO1195" t="s">
        <v>1944</v>
      </c>
      <c r="CP1195" s="133">
        <v>1</v>
      </c>
    </row>
    <row r="1196" spans="74:94" x14ac:dyDescent="0.3">
      <c r="BV1196" s="30"/>
      <c r="CH1196" s="139" t="str">
        <f t="shared" si="131"/>
        <v>L8.SN</v>
      </c>
      <c r="CI1196" s="275" t="s">
        <v>3158</v>
      </c>
      <c r="CO1196" t="s">
        <v>1945</v>
      </c>
      <c r="CP1196" s="133">
        <v>1</v>
      </c>
    </row>
    <row r="1197" spans="74:94" x14ac:dyDescent="0.3">
      <c r="BV1197" s="30"/>
      <c r="CH1197" s="139" t="str">
        <f t="shared" si="131"/>
        <v>L8.SP</v>
      </c>
      <c r="CI1197" s="275" t="s">
        <v>3159</v>
      </c>
      <c r="CO1197" t="s">
        <v>1946</v>
      </c>
      <c r="CP1197" s="133">
        <v>1</v>
      </c>
    </row>
    <row r="1198" spans="74:94" x14ac:dyDescent="0.3">
      <c r="BV1198" s="30"/>
      <c r="CH1198" s="139" t="str">
        <f t="shared" si="131"/>
        <v>L8.1V</v>
      </c>
      <c r="CI1198" s="275" t="s">
        <v>14795</v>
      </c>
      <c r="CO1198" t="s">
        <v>1947</v>
      </c>
      <c r="CP1198" s="133">
        <v>1</v>
      </c>
    </row>
    <row r="1199" spans="74:94" x14ac:dyDescent="0.3">
      <c r="BV1199" s="30"/>
      <c r="CH1199" s="139" t="str">
        <f t="shared" si="131"/>
        <v>L8.T5</v>
      </c>
      <c r="CI1199" s="275" t="s">
        <v>3160</v>
      </c>
      <c r="CO1199" t="s">
        <v>1948</v>
      </c>
      <c r="CP1199" s="133">
        <v>1</v>
      </c>
    </row>
    <row r="1200" spans="74:94" x14ac:dyDescent="0.3">
      <c r="BV1200" s="30"/>
      <c r="CH1200" s="139" t="str">
        <f t="shared" si="131"/>
        <v>L8.0S</v>
      </c>
      <c r="CI1200" s="275" t="s">
        <v>3161</v>
      </c>
      <c r="CO1200" t="s">
        <v>1949</v>
      </c>
      <c r="CP1200" s="133">
        <v>1</v>
      </c>
    </row>
    <row r="1201" spans="74:94" x14ac:dyDescent="0.3">
      <c r="BV1201" s="30"/>
      <c r="CH1201" s="139" t="str">
        <f t="shared" si="131"/>
        <v>L8.52</v>
      </c>
      <c r="CI1201" s="275" t="s">
        <v>3162</v>
      </c>
      <c r="CO1201" t="s">
        <v>1950</v>
      </c>
      <c r="CP1201" s="133">
        <v>1</v>
      </c>
    </row>
    <row r="1202" spans="74:94" x14ac:dyDescent="0.3">
      <c r="BV1202" s="30"/>
      <c r="CH1202" s="139" t="str">
        <f t="shared" si="131"/>
        <v>L8.77</v>
      </c>
      <c r="CI1202" s="275" t="s">
        <v>3163</v>
      </c>
      <c r="CO1202" t="s">
        <v>1951</v>
      </c>
      <c r="CP1202" s="133">
        <v>1</v>
      </c>
    </row>
    <row r="1203" spans="74:94" x14ac:dyDescent="0.3">
      <c r="BV1203" s="30"/>
      <c r="CH1203" s="139" t="str">
        <f t="shared" si="131"/>
        <v>L8.Z3</v>
      </c>
      <c r="CI1203" s="275" t="s">
        <v>3164</v>
      </c>
      <c r="CO1203" t="s">
        <v>1952</v>
      </c>
      <c r="CP1203" s="133">
        <v>1</v>
      </c>
    </row>
    <row r="1204" spans="74:94" x14ac:dyDescent="0.3">
      <c r="BV1204" s="30"/>
      <c r="CH1204" s="139" t="str">
        <f t="shared" si="131"/>
        <v>L8.37</v>
      </c>
      <c r="CI1204" s="275" t="s">
        <v>3165</v>
      </c>
      <c r="CO1204" t="s">
        <v>1953</v>
      </c>
      <c r="CP1204" s="133">
        <v>1</v>
      </c>
    </row>
    <row r="1205" spans="74:94" x14ac:dyDescent="0.3">
      <c r="BV1205" s="30"/>
      <c r="CH1205" s="139" t="str">
        <f t="shared" si="131"/>
        <v>L8.2A</v>
      </c>
      <c r="CI1205" s="275" t="s">
        <v>3166</v>
      </c>
      <c r="CO1205" t="s">
        <v>1954</v>
      </c>
      <c r="CP1205" s="133">
        <v>1</v>
      </c>
    </row>
    <row r="1206" spans="74:94" x14ac:dyDescent="0.3">
      <c r="BV1206" s="30"/>
      <c r="CH1206" s="139" t="str">
        <f t="shared" si="131"/>
        <v>L8.T8</v>
      </c>
      <c r="CI1206" s="275" t="s">
        <v>3167</v>
      </c>
      <c r="CO1206" t="s">
        <v>1955</v>
      </c>
      <c r="CP1206" s="133">
        <v>1</v>
      </c>
    </row>
    <row r="1207" spans="74:94" x14ac:dyDescent="0.3">
      <c r="BV1207" s="30"/>
      <c r="CH1207" s="139" t="str">
        <f t="shared" si="131"/>
        <v>L8.1Q</v>
      </c>
      <c r="CI1207" s="275" t="s">
        <v>3168</v>
      </c>
      <c r="CO1207" t="s">
        <v>1956</v>
      </c>
      <c r="CP1207" s="133">
        <v>1</v>
      </c>
    </row>
    <row r="1208" spans="74:94" x14ac:dyDescent="0.3">
      <c r="BV1208" s="30"/>
      <c r="CH1208" s="139" t="str">
        <f t="shared" si="131"/>
        <v>L8.2Q</v>
      </c>
      <c r="CI1208" s="275" t="s">
        <v>3169</v>
      </c>
      <c r="CO1208" t="s">
        <v>1957</v>
      </c>
      <c r="CP1208" s="133">
        <v>1</v>
      </c>
    </row>
    <row r="1209" spans="74:94" x14ac:dyDescent="0.3">
      <c r="BV1209" s="30"/>
      <c r="CH1209" s="139" t="str">
        <f t="shared" si="131"/>
        <v>L8.NM</v>
      </c>
      <c r="CI1209" s="275" t="s">
        <v>3170</v>
      </c>
      <c r="CO1209" t="s">
        <v>1958</v>
      </c>
      <c r="CP1209" s="133">
        <v>1</v>
      </c>
    </row>
    <row r="1210" spans="74:94" x14ac:dyDescent="0.3">
      <c r="BV1210" s="30"/>
      <c r="CH1210" s="139" t="str">
        <f t="shared" si="131"/>
        <v>L8.0F</v>
      </c>
      <c r="CI1210" s="275" t="s">
        <v>3171</v>
      </c>
      <c r="CO1210" t="s">
        <v>1959</v>
      </c>
      <c r="CP1210" s="133">
        <v>1</v>
      </c>
    </row>
    <row r="1211" spans="74:94" x14ac:dyDescent="0.3">
      <c r="BV1211" s="30"/>
      <c r="CH1211" s="139" t="str">
        <f t="shared" si="131"/>
        <v>L8.MC</v>
      </c>
      <c r="CI1211" s="275" t="s">
        <v>3172</v>
      </c>
      <c r="CO1211" t="s">
        <v>1960</v>
      </c>
      <c r="CP1211" s="133">
        <v>1</v>
      </c>
    </row>
    <row r="1212" spans="74:94" x14ac:dyDescent="0.3">
      <c r="BV1212" s="30"/>
      <c r="CH1212" s="139" t="str">
        <f t="shared" si="131"/>
        <v>L8.0P</v>
      </c>
      <c r="CI1212" s="275" t="s">
        <v>3173</v>
      </c>
      <c r="CO1212" t="s">
        <v>1961</v>
      </c>
      <c r="CP1212" s="133">
        <v>1</v>
      </c>
    </row>
    <row r="1213" spans="74:94" x14ac:dyDescent="0.3">
      <c r="BV1213" s="30"/>
      <c r="CH1213" s="139" t="str">
        <f t="shared" si="131"/>
        <v>L8.T9</v>
      </c>
      <c r="CI1213" s="275" t="s">
        <v>3174</v>
      </c>
      <c r="CO1213" t="s">
        <v>1962</v>
      </c>
      <c r="CP1213" s="133">
        <v>1</v>
      </c>
    </row>
    <row r="1214" spans="74:94" x14ac:dyDescent="0.3">
      <c r="BV1214" s="30"/>
      <c r="CH1214" s="139" t="str">
        <f t="shared" si="131"/>
        <v>L8.ZZ</v>
      </c>
      <c r="CI1214" s="275" t="s">
        <v>3175</v>
      </c>
      <c r="CO1214" t="s">
        <v>1963</v>
      </c>
      <c r="CP1214" s="133">
        <v>1</v>
      </c>
    </row>
    <row r="1215" spans="74:94" x14ac:dyDescent="0.3">
      <c r="BV1215" s="30"/>
      <c r="CH1215" s="139" t="str">
        <f t="shared" si="131"/>
        <v>L8.53</v>
      </c>
      <c r="CI1215" s="275" t="s">
        <v>3176</v>
      </c>
      <c r="CO1215" t="s">
        <v>1964</v>
      </c>
      <c r="CP1215" s="133">
        <v>1</v>
      </c>
    </row>
    <row r="1216" spans="74:94" x14ac:dyDescent="0.3">
      <c r="BV1216" s="30"/>
      <c r="CH1216" s="139" t="str">
        <f t="shared" si="131"/>
        <v>L8.AO</v>
      </c>
      <c r="CI1216" s="275" t="s">
        <v>3177</v>
      </c>
      <c r="CO1216" t="s">
        <v>1965</v>
      </c>
      <c r="CP1216" s="133">
        <v>1</v>
      </c>
    </row>
    <row r="1217" spans="74:94" x14ac:dyDescent="0.3">
      <c r="BV1217" s="30"/>
      <c r="CH1217" s="139" t="str">
        <f t="shared" si="131"/>
        <v>L8.AB</v>
      </c>
      <c r="CI1217" s="275" t="s">
        <v>3178</v>
      </c>
      <c r="CO1217" t="s">
        <v>1966</v>
      </c>
      <c r="CP1217" s="133">
        <v>1</v>
      </c>
    </row>
    <row r="1218" spans="74:94" x14ac:dyDescent="0.3">
      <c r="BV1218" s="30"/>
      <c r="CH1218" s="139" t="str">
        <f t="shared" si="131"/>
        <v>L8.50</v>
      </c>
      <c r="CI1218" s="275" t="s">
        <v>3179</v>
      </c>
      <c r="CO1218" t="s">
        <v>1967</v>
      </c>
      <c r="CP1218" s="133">
        <v>1</v>
      </c>
    </row>
    <row r="1219" spans="74:94" x14ac:dyDescent="0.3">
      <c r="BV1219" s="30"/>
      <c r="CH1219" s="139" t="str">
        <f t="shared" si="131"/>
        <v>L8.Z6</v>
      </c>
      <c r="CI1219" s="275" t="s">
        <v>3180</v>
      </c>
      <c r="CO1219" t="s">
        <v>1968</v>
      </c>
      <c r="CP1219" s="133">
        <v>1</v>
      </c>
    </row>
    <row r="1220" spans="74:94" x14ac:dyDescent="0.3">
      <c r="BV1220" s="30"/>
      <c r="CH1220" s="139" t="str">
        <f t="shared" si="131"/>
        <v>L8.0G</v>
      </c>
      <c r="CI1220" s="275" t="s">
        <v>3181</v>
      </c>
      <c r="CO1220" t="s">
        <v>1969</v>
      </c>
      <c r="CP1220" s="133">
        <v>1</v>
      </c>
    </row>
    <row r="1221" spans="74:94" x14ac:dyDescent="0.3">
      <c r="BV1221" s="30"/>
      <c r="CH1221" s="139" t="str">
        <f t="shared" si="131"/>
        <v>L8.BG</v>
      </c>
      <c r="CI1221" s="275" t="s">
        <v>3182</v>
      </c>
      <c r="CO1221" t="s">
        <v>1970</v>
      </c>
      <c r="CP1221" s="133">
        <v>1</v>
      </c>
    </row>
    <row r="1222" spans="74:94" x14ac:dyDescent="0.3">
      <c r="BV1222" s="30"/>
      <c r="CH1222" s="139" t="str">
        <f t="shared" si="131"/>
        <v>L8.0R</v>
      </c>
      <c r="CI1222" s="275" t="s">
        <v>3183</v>
      </c>
      <c r="CO1222" t="s">
        <v>1971</v>
      </c>
      <c r="CP1222" s="133">
        <v>1</v>
      </c>
    </row>
    <row r="1223" spans="74:94" x14ac:dyDescent="0.3">
      <c r="BV1223" s="30"/>
      <c r="CH1223" s="139" t="str">
        <f t="shared" si="131"/>
        <v>L8.89</v>
      </c>
      <c r="CI1223" s="275" t="s">
        <v>3184</v>
      </c>
      <c r="CO1223" t="s">
        <v>1972</v>
      </c>
      <c r="CP1223" s="133">
        <v>1</v>
      </c>
    </row>
    <row r="1224" spans="74:94" x14ac:dyDescent="0.3">
      <c r="BV1224" s="30"/>
      <c r="CH1224" s="139" t="str">
        <f t="shared" si="131"/>
        <v>L8.2P</v>
      </c>
      <c r="CI1224" s="275" t="s">
        <v>14989</v>
      </c>
      <c r="CO1224" t="s">
        <v>1973</v>
      </c>
      <c r="CP1224" s="133">
        <v>1</v>
      </c>
    </row>
    <row r="1225" spans="74:94" x14ac:dyDescent="0.3">
      <c r="BV1225" s="30"/>
      <c r="CH1225" s="139" t="str">
        <f t="shared" si="131"/>
        <v>L8.32</v>
      </c>
      <c r="CI1225" s="275" t="s">
        <v>3185</v>
      </c>
      <c r="CO1225" t="s">
        <v>1974</v>
      </c>
      <c r="CP1225" s="133">
        <v>1</v>
      </c>
    </row>
    <row r="1226" spans="74:94" x14ac:dyDescent="0.3">
      <c r="BV1226" s="30"/>
      <c r="CH1226" s="139" t="str">
        <f t="shared" si="131"/>
        <v>L8.80</v>
      </c>
      <c r="CI1226" s="275" t="s">
        <v>3186</v>
      </c>
      <c r="CO1226" t="s">
        <v>1975</v>
      </c>
      <c r="CP1226" s="133">
        <v>1</v>
      </c>
    </row>
    <row r="1227" spans="74:94" x14ac:dyDescent="0.3">
      <c r="BV1227" s="30"/>
      <c r="CH1227" s="139" t="str">
        <f t="shared" si="131"/>
        <v>L8.46</v>
      </c>
      <c r="CI1227" s="275" t="s">
        <v>3187</v>
      </c>
      <c r="CO1227" t="s">
        <v>1976</v>
      </c>
      <c r="CP1227" s="133">
        <v>1</v>
      </c>
    </row>
    <row r="1228" spans="74:94" x14ac:dyDescent="0.3">
      <c r="BV1228" s="30"/>
      <c r="CH1228" s="139" t="str">
        <f t="shared" si="131"/>
        <v>L8.45</v>
      </c>
      <c r="CI1228" s="275" t="s">
        <v>3188</v>
      </c>
      <c r="CO1228" t="s">
        <v>1977</v>
      </c>
      <c r="CP1228" s="133">
        <v>1</v>
      </c>
    </row>
    <row r="1229" spans="74:94" x14ac:dyDescent="0.3">
      <c r="BV1229" s="30"/>
      <c r="CH1229" s="139" t="str">
        <f t="shared" si="131"/>
        <v>L8.B1</v>
      </c>
      <c r="CI1229" s="275" t="s">
        <v>3189</v>
      </c>
      <c r="CO1229" t="s">
        <v>1978</v>
      </c>
      <c r="CP1229" s="133">
        <v>1</v>
      </c>
    </row>
    <row r="1230" spans="74:94" x14ac:dyDescent="0.3">
      <c r="BV1230" s="30"/>
      <c r="CH1230" s="139" t="str">
        <f t="shared" si="131"/>
        <v>L8.Z4</v>
      </c>
      <c r="CI1230" s="275" t="s">
        <v>3190</v>
      </c>
      <c r="CO1230" t="s">
        <v>1979</v>
      </c>
      <c r="CP1230" s="133">
        <v>1</v>
      </c>
    </row>
    <row r="1231" spans="74:94" x14ac:dyDescent="0.3">
      <c r="BV1231" s="30"/>
      <c r="CH1231" s="139" t="str">
        <f t="shared" si="131"/>
        <v>L8.BN</v>
      </c>
      <c r="CI1231" s="275" t="s">
        <v>3191</v>
      </c>
      <c r="CO1231" t="s">
        <v>1980</v>
      </c>
      <c r="CP1231" s="133">
        <v>1</v>
      </c>
    </row>
    <row r="1232" spans="74:94" x14ac:dyDescent="0.3">
      <c r="BV1232" s="30"/>
      <c r="CH1232" s="139" t="str">
        <f t="shared" si="131"/>
        <v>L8.0C</v>
      </c>
      <c r="CI1232" s="275" t="s">
        <v>3192</v>
      </c>
      <c r="CO1232" t="s">
        <v>1981</v>
      </c>
      <c r="CP1232" s="133">
        <v>1</v>
      </c>
    </row>
    <row r="1233" spans="74:94" x14ac:dyDescent="0.3">
      <c r="BV1233" s="30"/>
      <c r="CH1233" s="139" t="str">
        <f t="shared" si="131"/>
        <v>L8.0Y</v>
      </c>
      <c r="CI1233" s="275" t="s">
        <v>3193</v>
      </c>
      <c r="CO1233" t="s">
        <v>1982</v>
      </c>
      <c r="CP1233" s="133">
        <v>1</v>
      </c>
    </row>
    <row r="1234" spans="74:94" x14ac:dyDescent="0.3">
      <c r="BV1234" s="30"/>
      <c r="CH1234" s="139" t="str">
        <f t="shared" si="131"/>
        <v>L8.0L</v>
      </c>
      <c r="CI1234" s="275" t="s">
        <v>3194</v>
      </c>
      <c r="CO1234" t="s">
        <v>1983</v>
      </c>
      <c r="CP1234" s="133">
        <v>1</v>
      </c>
    </row>
    <row r="1235" spans="74:94" x14ac:dyDescent="0.3">
      <c r="BV1235" s="30"/>
      <c r="CH1235" s="139" t="str">
        <f t="shared" si="131"/>
        <v>L8.87</v>
      </c>
      <c r="CI1235" s="275" t="s">
        <v>3195</v>
      </c>
      <c r="CO1235" t="s">
        <v>1984</v>
      </c>
      <c r="CP1235" s="133">
        <v>1</v>
      </c>
    </row>
    <row r="1236" spans="74:94" x14ac:dyDescent="0.3">
      <c r="BV1236" s="30"/>
      <c r="CH1236" s="139" t="str">
        <f t="shared" si="131"/>
        <v>L8.CP</v>
      </c>
      <c r="CI1236" s="275" t="s">
        <v>3196</v>
      </c>
      <c r="CO1236" t="s">
        <v>1985</v>
      </c>
      <c r="CP1236" s="133">
        <v>1</v>
      </c>
    </row>
    <row r="1237" spans="74:94" x14ac:dyDescent="0.3">
      <c r="BV1237" s="30"/>
      <c r="CH1237" s="139" t="str">
        <f t="shared" si="131"/>
        <v>L8.35</v>
      </c>
      <c r="CI1237" s="275" t="s">
        <v>3197</v>
      </c>
      <c r="CO1237" t="s">
        <v>1986</v>
      </c>
      <c r="CP1237" s="133">
        <v>1</v>
      </c>
    </row>
    <row r="1238" spans="74:94" x14ac:dyDescent="0.3">
      <c r="BV1238" s="30"/>
      <c r="CH1238" s="139" t="str">
        <f t="shared" si="131"/>
        <v>L8.LK</v>
      </c>
      <c r="CI1238" s="275" t="s">
        <v>3198</v>
      </c>
      <c r="CO1238" t="s">
        <v>1987</v>
      </c>
      <c r="CP1238" s="133">
        <v>1</v>
      </c>
    </row>
    <row r="1239" spans="74:94" x14ac:dyDescent="0.3">
      <c r="BV1239" s="30"/>
      <c r="CH1239" s="139" t="str">
        <f t="shared" si="131"/>
        <v>L8.LB</v>
      </c>
      <c r="CI1239" s="275" t="s">
        <v>3199</v>
      </c>
      <c r="CO1239" t="s">
        <v>1988</v>
      </c>
      <c r="CP1239" s="133">
        <v>1</v>
      </c>
    </row>
    <row r="1240" spans="74:94" x14ac:dyDescent="0.3">
      <c r="BV1240" s="30"/>
      <c r="CH1240" s="139" t="str">
        <f t="shared" si="131"/>
        <v>L8.LG</v>
      </c>
      <c r="CI1240" s="275" t="s">
        <v>3200</v>
      </c>
      <c r="CO1240" t="s">
        <v>1989</v>
      </c>
      <c r="CP1240" s="133">
        <v>1</v>
      </c>
    </row>
    <row r="1241" spans="74:94" x14ac:dyDescent="0.3">
      <c r="BV1241" s="30"/>
      <c r="CH1241" s="139" t="str">
        <f t="shared" si="131"/>
        <v>L8.LO</v>
      </c>
      <c r="CI1241" s="275" t="s">
        <v>3201</v>
      </c>
      <c r="CO1241" t="s">
        <v>1990</v>
      </c>
      <c r="CP1241" s="133">
        <v>1</v>
      </c>
    </row>
    <row r="1242" spans="74:94" x14ac:dyDescent="0.3">
      <c r="BV1242" s="30"/>
      <c r="CH1242" s="139" t="str">
        <f t="shared" si="131"/>
        <v>L8.LC</v>
      </c>
      <c r="CI1242" s="275" t="s">
        <v>3202</v>
      </c>
      <c r="CO1242" t="s">
        <v>1991</v>
      </c>
      <c r="CP1242" s="133">
        <v>1</v>
      </c>
    </row>
    <row r="1243" spans="74:94" x14ac:dyDescent="0.3">
      <c r="BV1243" s="30"/>
      <c r="CH1243" s="139" t="str">
        <f t="shared" si="131"/>
        <v>L8.LY</v>
      </c>
      <c r="CI1243" s="275" t="s">
        <v>3203</v>
      </c>
      <c r="CO1243" t="s">
        <v>1992</v>
      </c>
      <c r="CP1243" s="133">
        <v>1</v>
      </c>
    </row>
    <row r="1244" spans="74:94" x14ac:dyDescent="0.3">
      <c r="BV1244" s="30"/>
      <c r="CH1244" s="139" t="str">
        <f t="shared" si="131"/>
        <v>L8.FE</v>
      </c>
      <c r="CI1244" s="275" t="s">
        <v>3204</v>
      </c>
      <c r="CO1244" t="s">
        <v>1993</v>
      </c>
      <c r="CP1244" s="133">
        <v>1</v>
      </c>
    </row>
    <row r="1245" spans="74:94" x14ac:dyDescent="0.3">
      <c r="BV1245" s="30"/>
      <c r="CH1245" s="139" t="str">
        <f t="shared" si="131"/>
        <v>L8.Z5</v>
      </c>
      <c r="CI1245" s="275" t="s">
        <v>3205</v>
      </c>
      <c r="CO1245" t="s">
        <v>1994</v>
      </c>
      <c r="CP1245" s="133">
        <v>1</v>
      </c>
    </row>
    <row r="1246" spans="74:94" x14ac:dyDescent="0.3">
      <c r="BV1246" s="30"/>
      <c r="CH1246" s="139" t="str">
        <f t="shared" si="131"/>
        <v>L8.33</v>
      </c>
      <c r="CI1246" s="275" t="s">
        <v>3206</v>
      </c>
      <c r="CO1246" t="s">
        <v>1995</v>
      </c>
      <c r="CP1246" s="133">
        <v>1</v>
      </c>
    </row>
    <row r="1247" spans="74:94" x14ac:dyDescent="0.3">
      <c r="BV1247" s="30"/>
      <c r="CH1247" s="139" t="str">
        <f t="shared" si="131"/>
        <v>L8.RN</v>
      </c>
      <c r="CI1247" s="275" t="s">
        <v>3207</v>
      </c>
      <c r="CO1247" t="s">
        <v>1996</v>
      </c>
      <c r="CP1247" s="133">
        <v>1</v>
      </c>
    </row>
    <row r="1248" spans="74:94" x14ac:dyDescent="0.3">
      <c r="BV1248" s="30"/>
      <c r="CH1248" s="139" t="str">
        <f t="shared" ref="CH1248:CH1311" si="132">CONCATENATE(LEFT(CI1248,2),".",RIGHT(CI1248,2))</f>
        <v>L8.54</v>
      </c>
      <c r="CI1248" s="275" t="s">
        <v>3208</v>
      </c>
      <c r="CO1248" t="s">
        <v>1997</v>
      </c>
      <c r="CP1248" s="133">
        <v>1</v>
      </c>
    </row>
    <row r="1249" spans="74:94" x14ac:dyDescent="0.3">
      <c r="BV1249" s="30"/>
      <c r="CH1249" s="139" t="str">
        <f t="shared" si="132"/>
        <v>L8.HB</v>
      </c>
      <c r="CI1249" s="275" t="s">
        <v>14990</v>
      </c>
      <c r="CO1249" t="s">
        <v>1998</v>
      </c>
      <c r="CP1249" s="133">
        <v>1</v>
      </c>
    </row>
    <row r="1250" spans="74:94" x14ac:dyDescent="0.3">
      <c r="BV1250" s="30"/>
      <c r="CH1250" s="139" t="str">
        <f t="shared" si="132"/>
        <v>L8.HG</v>
      </c>
      <c r="CI1250" s="275" t="s">
        <v>14991</v>
      </c>
    </row>
    <row r="1251" spans="74:94" x14ac:dyDescent="0.3">
      <c r="BV1251" s="30"/>
      <c r="CH1251" s="139" t="str">
        <f t="shared" si="132"/>
        <v>L8.JB</v>
      </c>
      <c r="CI1251" s="275" t="s">
        <v>3209</v>
      </c>
    </row>
    <row r="1252" spans="74:94" x14ac:dyDescent="0.3">
      <c r="BV1252" s="30"/>
      <c r="CH1252" s="139" t="str">
        <f t="shared" si="132"/>
        <v>L8.JW</v>
      </c>
      <c r="CI1252" s="275" t="s">
        <v>14992</v>
      </c>
    </row>
    <row r="1253" spans="74:94" x14ac:dyDescent="0.3">
      <c r="BV1253" s="30"/>
      <c r="CH1253" s="139" t="str">
        <f t="shared" si="132"/>
        <v>L8.S2</v>
      </c>
      <c r="CI1253" s="275" t="s">
        <v>3210</v>
      </c>
    </row>
    <row r="1254" spans="74:94" x14ac:dyDescent="0.3">
      <c r="BV1254" s="30"/>
      <c r="CH1254" s="139" t="str">
        <f t="shared" si="132"/>
        <v>L8.S1</v>
      </c>
      <c r="CI1254" s="275" t="s">
        <v>3211</v>
      </c>
    </row>
    <row r="1255" spans="74:94" x14ac:dyDescent="0.3">
      <c r="BV1255" s="30"/>
      <c r="CH1255" s="139" t="str">
        <f t="shared" si="132"/>
        <v>L8.L2</v>
      </c>
      <c r="CI1255" s="275" t="s">
        <v>3212</v>
      </c>
    </row>
    <row r="1256" spans="74:94" x14ac:dyDescent="0.3">
      <c r="BV1256" s="30"/>
      <c r="CH1256" s="139" t="str">
        <f t="shared" si="132"/>
        <v>L8.L1</v>
      </c>
      <c r="CI1256" s="275" t="s">
        <v>3213</v>
      </c>
    </row>
    <row r="1257" spans="74:94" x14ac:dyDescent="0.3">
      <c r="BV1257" s="30"/>
      <c r="CH1257" s="139" t="str">
        <f t="shared" si="132"/>
        <v>L8.Z1</v>
      </c>
      <c r="CI1257" s="275" t="s">
        <v>3214</v>
      </c>
    </row>
    <row r="1258" spans="74:94" x14ac:dyDescent="0.3">
      <c r="BV1258" s="30"/>
      <c r="CH1258" s="139" t="str">
        <f t="shared" si="132"/>
        <v>L8.0M</v>
      </c>
      <c r="CI1258" s="275" t="s">
        <v>3215</v>
      </c>
    </row>
    <row r="1259" spans="74:94" x14ac:dyDescent="0.3">
      <c r="BV1259" s="30"/>
      <c r="CH1259" s="139" t="str">
        <f t="shared" si="132"/>
        <v>L8.Z2</v>
      </c>
      <c r="CI1259" s="275" t="s">
        <v>3216</v>
      </c>
    </row>
    <row r="1260" spans="74:94" x14ac:dyDescent="0.3">
      <c r="BV1260" s="30"/>
      <c r="CH1260" s="139" t="str">
        <f t="shared" si="132"/>
        <v>L8.51</v>
      </c>
      <c r="CI1260" s="275" t="s">
        <v>3217</v>
      </c>
    </row>
    <row r="1261" spans="74:94" x14ac:dyDescent="0.3">
      <c r="BV1261" s="30"/>
      <c r="CH1261" s="139" t="str">
        <f t="shared" si="132"/>
        <v>L8.0N</v>
      </c>
      <c r="CI1261" s="275" t="s">
        <v>3218</v>
      </c>
    </row>
    <row r="1262" spans="74:94" x14ac:dyDescent="0.3">
      <c r="BV1262" s="30"/>
      <c r="CH1262" s="139" t="str">
        <f t="shared" si="132"/>
        <v>L8.NS</v>
      </c>
      <c r="CI1262" s="275" t="s">
        <v>3219</v>
      </c>
    </row>
    <row r="1263" spans="74:94" x14ac:dyDescent="0.3">
      <c r="BV1263" s="30"/>
      <c r="CH1263" s="139" t="str">
        <f t="shared" si="132"/>
        <v>L8.86</v>
      </c>
      <c r="CI1263" s="275" t="s">
        <v>3220</v>
      </c>
    </row>
    <row r="1264" spans="74:94" x14ac:dyDescent="0.3">
      <c r="BV1264" s="30"/>
      <c r="CH1264" s="139" t="str">
        <f t="shared" si="132"/>
        <v>L8.36</v>
      </c>
      <c r="CI1264" s="275" t="s">
        <v>3221</v>
      </c>
    </row>
    <row r="1265" spans="74:87" x14ac:dyDescent="0.3">
      <c r="BV1265" s="30"/>
      <c r="CH1265" s="139" t="str">
        <f t="shared" si="132"/>
        <v>L8.2F</v>
      </c>
      <c r="CI1265" s="275" t="s">
        <v>3222</v>
      </c>
    </row>
    <row r="1266" spans="74:87" x14ac:dyDescent="0.3">
      <c r="BV1266" s="30"/>
      <c r="CH1266" s="139" t="str">
        <f t="shared" si="132"/>
        <v>L8.90</v>
      </c>
      <c r="CI1266" s="275" t="s">
        <v>3223</v>
      </c>
    </row>
    <row r="1267" spans="74:87" x14ac:dyDescent="0.3">
      <c r="BV1267" s="30"/>
      <c r="CH1267" s="139" t="str">
        <f t="shared" si="132"/>
        <v>L8.68</v>
      </c>
      <c r="CI1267" s="275" t="s">
        <v>3224</v>
      </c>
    </row>
    <row r="1268" spans="74:87" x14ac:dyDescent="0.3">
      <c r="BV1268" s="30"/>
      <c r="CH1268" s="139" t="str">
        <f t="shared" si="132"/>
        <v>L8.27</v>
      </c>
      <c r="CI1268" s="275" t="s">
        <v>3225</v>
      </c>
    </row>
    <row r="1269" spans="74:87" x14ac:dyDescent="0.3">
      <c r="BV1269" s="30"/>
      <c r="CH1269" s="139" t="str">
        <f t="shared" si="132"/>
        <v>L8.61</v>
      </c>
      <c r="CI1269" s="275" t="s">
        <v>3226</v>
      </c>
    </row>
    <row r="1270" spans="74:87" x14ac:dyDescent="0.3">
      <c r="BV1270" s="30"/>
      <c r="CH1270" s="139" t="str">
        <f t="shared" si="132"/>
        <v>L8.81</v>
      </c>
      <c r="CI1270" s="275" t="s">
        <v>3227</v>
      </c>
    </row>
    <row r="1271" spans="74:87" x14ac:dyDescent="0.3">
      <c r="BV1271" s="30"/>
      <c r="CH1271" s="139" t="str">
        <f t="shared" si="132"/>
        <v>L8.0T</v>
      </c>
      <c r="CI1271" s="275" t="s">
        <v>3228</v>
      </c>
    </row>
    <row r="1272" spans="74:87" x14ac:dyDescent="0.3">
      <c r="BV1272" s="30"/>
      <c r="CH1272" s="139" t="str">
        <f t="shared" si="132"/>
        <v>L8.SO</v>
      </c>
      <c r="CI1272" s="275" t="s">
        <v>3229</v>
      </c>
    </row>
    <row r="1273" spans="74:87" x14ac:dyDescent="0.3">
      <c r="BV1273" s="30"/>
      <c r="CH1273" s="139" t="str">
        <f t="shared" si="132"/>
        <v>L8.SY</v>
      </c>
      <c r="CI1273" s="275" t="s">
        <v>3230</v>
      </c>
    </row>
    <row r="1274" spans="74:87" x14ac:dyDescent="0.3">
      <c r="BV1274" s="30"/>
      <c r="CH1274" s="139" t="str">
        <f t="shared" si="132"/>
        <v>L8.SL</v>
      </c>
      <c r="CI1274" s="275" t="s">
        <v>3231</v>
      </c>
    </row>
    <row r="1275" spans="74:87" x14ac:dyDescent="0.3">
      <c r="BV1275" s="30"/>
      <c r="CH1275" s="139" t="str">
        <f t="shared" si="132"/>
        <v>L8.SM</v>
      </c>
      <c r="CI1275" s="275" t="s">
        <v>3232</v>
      </c>
    </row>
    <row r="1276" spans="74:87" x14ac:dyDescent="0.3">
      <c r="BV1276" s="30"/>
      <c r="CH1276" s="139" t="str">
        <f t="shared" si="132"/>
        <v>L8.SN</v>
      </c>
      <c r="CI1276" s="275" t="s">
        <v>3233</v>
      </c>
    </row>
    <row r="1277" spans="74:87" x14ac:dyDescent="0.3">
      <c r="BV1277" s="30"/>
      <c r="CH1277" s="139" t="str">
        <f t="shared" si="132"/>
        <v>L8.SP</v>
      </c>
      <c r="CI1277" s="275" t="s">
        <v>3234</v>
      </c>
    </row>
    <row r="1278" spans="74:87" x14ac:dyDescent="0.3">
      <c r="BV1278" s="30"/>
      <c r="CH1278" s="139" t="str">
        <f t="shared" si="132"/>
        <v>L8.1V</v>
      </c>
      <c r="CI1278" s="275" t="s">
        <v>14796</v>
      </c>
    </row>
    <row r="1279" spans="74:87" x14ac:dyDescent="0.3">
      <c r="BV1279" s="30"/>
      <c r="CH1279" s="139" t="str">
        <f t="shared" si="132"/>
        <v>L8.T5</v>
      </c>
      <c r="CI1279" s="275" t="s">
        <v>3235</v>
      </c>
    </row>
    <row r="1280" spans="74:87" x14ac:dyDescent="0.3">
      <c r="BV1280" s="30"/>
      <c r="CH1280" s="139" t="str">
        <f t="shared" si="132"/>
        <v>L8.0S</v>
      </c>
      <c r="CI1280" s="275" t="s">
        <v>3236</v>
      </c>
    </row>
    <row r="1281" spans="74:87" x14ac:dyDescent="0.3">
      <c r="BV1281" s="30"/>
      <c r="CH1281" s="139" t="str">
        <f t="shared" si="132"/>
        <v>L8.52</v>
      </c>
      <c r="CI1281" s="275" t="s">
        <v>3237</v>
      </c>
    </row>
    <row r="1282" spans="74:87" x14ac:dyDescent="0.3">
      <c r="BV1282" s="30"/>
      <c r="CH1282" s="139" t="str">
        <f t="shared" si="132"/>
        <v>L8.77</v>
      </c>
      <c r="CI1282" s="275" t="s">
        <v>3238</v>
      </c>
    </row>
    <row r="1283" spans="74:87" x14ac:dyDescent="0.3">
      <c r="BV1283" s="30"/>
      <c r="CH1283" s="139" t="str">
        <f t="shared" si="132"/>
        <v>L8.Z3</v>
      </c>
      <c r="CI1283" s="275" t="s">
        <v>3239</v>
      </c>
    </row>
    <row r="1284" spans="74:87" x14ac:dyDescent="0.3">
      <c r="BV1284" s="30"/>
      <c r="CH1284" s="139" t="str">
        <f t="shared" si="132"/>
        <v>L8.37</v>
      </c>
      <c r="CI1284" s="275" t="s">
        <v>3240</v>
      </c>
    </row>
    <row r="1285" spans="74:87" x14ac:dyDescent="0.3">
      <c r="BV1285" s="30"/>
      <c r="CH1285" s="139" t="str">
        <f t="shared" si="132"/>
        <v>L8.2A</v>
      </c>
      <c r="CI1285" s="275" t="s">
        <v>3241</v>
      </c>
    </row>
    <row r="1286" spans="74:87" x14ac:dyDescent="0.3">
      <c r="BV1286" s="30"/>
      <c r="CH1286" s="139" t="str">
        <f t="shared" si="132"/>
        <v>L8.T8</v>
      </c>
      <c r="CI1286" s="275" t="s">
        <v>3242</v>
      </c>
    </row>
    <row r="1287" spans="74:87" x14ac:dyDescent="0.3">
      <c r="BV1287" s="30"/>
      <c r="CH1287" s="139" t="str">
        <f t="shared" si="132"/>
        <v>L8.1Q</v>
      </c>
      <c r="CI1287" s="275" t="s">
        <v>3243</v>
      </c>
    </row>
    <row r="1288" spans="74:87" x14ac:dyDescent="0.3">
      <c r="BV1288" s="30"/>
      <c r="CH1288" s="139" t="str">
        <f t="shared" si="132"/>
        <v>L8.2Q</v>
      </c>
      <c r="CI1288" s="275" t="s">
        <v>3244</v>
      </c>
    </row>
    <row r="1289" spans="74:87" x14ac:dyDescent="0.3">
      <c r="BV1289" s="30"/>
      <c r="CH1289" s="139" t="str">
        <f t="shared" si="132"/>
        <v>L8.NM</v>
      </c>
      <c r="CI1289" s="275" t="s">
        <v>3245</v>
      </c>
    </row>
    <row r="1290" spans="74:87" x14ac:dyDescent="0.3">
      <c r="BV1290" s="30"/>
      <c r="CH1290" s="139" t="str">
        <f t="shared" si="132"/>
        <v>L8.0F</v>
      </c>
      <c r="CI1290" s="275" t="s">
        <v>3246</v>
      </c>
    </row>
    <row r="1291" spans="74:87" x14ac:dyDescent="0.3">
      <c r="BV1291" s="30"/>
      <c r="CH1291" s="139" t="str">
        <f t="shared" si="132"/>
        <v>L8.MC</v>
      </c>
      <c r="CI1291" s="275" t="s">
        <v>3247</v>
      </c>
    </row>
    <row r="1292" spans="74:87" x14ac:dyDescent="0.3">
      <c r="BV1292" s="30"/>
      <c r="CH1292" s="139" t="str">
        <f t="shared" si="132"/>
        <v>L8.0P</v>
      </c>
      <c r="CI1292" s="275" t="s">
        <v>3248</v>
      </c>
    </row>
    <row r="1293" spans="74:87" x14ac:dyDescent="0.3">
      <c r="BV1293" s="30"/>
      <c r="CH1293" s="139" t="str">
        <f t="shared" si="132"/>
        <v>L8.T9</v>
      </c>
      <c r="CI1293" s="275" t="s">
        <v>3249</v>
      </c>
    </row>
    <row r="1294" spans="74:87" x14ac:dyDescent="0.3">
      <c r="BV1294" s="30"/>
      <c r="CH1294" s="139" t="str">
        <f t="shared" si="132"/>
        <v>L8.ZZ</v>
      </c>
      <c r="CI1294" s="275" t="s">
        <v>3250</v>
      </c>
    </row>
    <row r="1295" spans="74:87" x14ac:dyDescent="0.3">
      <c r="BV1295" s="30"/>
      <c r="CH1295" s="139" t="str">
        <f t="shared" si="132"/>
        <v>L8.53</v>
      </c>
      <c r="CI1295" s="275" t="s">
        <v>3251</v>
      </c>
    </row>
    <row r="1296" spans="74:87" x14ac:dyDescent="0.3">
      <c r="BV1296" s="30"/>
      <c r="CH1296" s="139" t="str">
        <f t="shared" si="132"/>
        <v>L8.AO</v>
      </c>
      <c r="CI1296" s="275" t="s">
        <v>3252</v>
      </c>
    </row>
    <row r="1297" spans="74:87" x14ac:dyDescent="0.3">
      <c r="BV1297" s="30"/>
      <c r="CH1297" s="139" t="str">
        <f t="shared" si="132"/>
        <v>L8.AB</v>
      </c>
      <c r="CI1297" s="275" t="s">
        <v>3253</v>
      </c>
    </row>
    <row r="1298" spans="74:87" x14ac:dyDescent="0.3">
      <c r="BV1298" s="30"/>
      <c r="CH1298" s="139" t="str">
        <f t="shared" si="132"/>
        <v>L8.50</v>
      </c>
      <c r="CI1298" s="275" t="s">
        <v>3254</v>
      </c>
    </row>
    <row r="1299" spans="74:87" x14ac:dyDescent="0.3">
      <c r="BV1299" s="30"/>
      <c r="CH1299" s="139" t="str">
        <f t="shared" si="132"/>
        <v>L8.Z6</v>
      </c>
      <c r="CI1299" s="275" t="s">
        <v>3255</v>
      </c>
    </row>
    <row r="1300" spans="74:87" x14ac:dyDescent="0.3">
      <c r="BV1300" s="30"/>
      <c r="CH1300" s="139" t="str">
        <f t="shared" si="132"/>
        <v>L8.0G</v>
      </c>
      <c r="CI1300" s="275" t="s">
        <v>3256</v>
      </c>
    </row>
    <row r="1301" spans="74:87" x14ac:dyDescent="0.3">
      <c r="BV1301" s="30"/>
      <c r="CH1301" s="139" t="str">
        <f t="shared" si="132"/>
        <v>L8.BG</v>
      </c>
      <c r="CI1301" s="275" t="s">
        <v>3257</v>
      </c>
    </row>
    <row r="1302" spans="74:87" x14ac:dyDescent="0.3">
      <c r="BV1302" s="30"/>
      <c r="CH1302" s="139" t="str">
        <f t="shared" si="132"/>
        <v>L8.0R</v>
      </c>
      <c r="CI1302" s="275" t="s">
        <v>3258</v>
      </c>
    </row>
    <row r="1303" spans="74:87" x14ac:dyDescent="0.3">
      <c r="BV1303" s="30"/>
      <c r="CH1303" s="139" t="str">
        <f t="shared" si="132"/>
        <v>L8.89</v>
      </c>
      <c r="CI1303" s="275" t="s">
        <v>3259</v>
      </c>
    </row>
    <row r="1304" spans="74:87" x14ac:dyDescent="0.3">
      <c r="BV1304" s="30"/>
      <c r="CH1304" s="139" t="str">
        <f t="shared" si="132"/>
        <v>L8.2P</v>
      </c>
      <c r="CI1304" s="275" t="s">
        <v>14993</v>
      </c>
    </row>
    <row r="1305" spans="74:87" x14ac:dyDescent="0.3">
      <c r="BV1305" s="30"/>
      <c r="CH1305" s="139" t="str">
        <f t="shared" si="132"/>
        <v>L8.32</v>
      </c>
      <c r="CI1305" s="275" t="s">
        <v>3260</v>
      </c>
    </row>
    <row r="1306" spans="74:87" x14ac:dyDescent="0.3">
      <c r="BV1306" s="30"/>
      <c r="CH1306" s="139" t="str">
        <f t="shared" si="132"/>
        <v>L8.80</v>
      </c>
      <c r="CI1306" s="275" t="s">
        <v>3261</v>
      </c>
    </row>
    <row r="1307" spans="74:87" x14ac:dyDescent="0.3">
      <c r="BV1307" s="30"/>
      <c r="CH1307" s="139" t="str">
        <f t="shared" si="132"/>
        <v>L8.46</v>
      </c>
      <c r="CI1307" s="275" t="s">
        <v>3262</v>
      </c>
    </row>
    <row r="1308" spans="74:87" x14ac:dyDescent="0.3">
      <c r="BV1308" s="30"/>
      <c r="CH1308" s="139" t="str">
        <f t="shared" si="132"/>
        <v>L8.45</v>
      </c>
      <c r="CI1308" s="275" t="s">
        <v>3263</v>
      </c>
    </row>
    <row r="1309" spans="74:87" x14ac:dyDescent="0.3">
      <c r="BV1309" s="30"/>
      <c r="CH1309" s="139" t="str">
        <f t="shared" si="132"/>
        <v>L8.B1</v>
      </c>
      <c r="CI1309" s="275" t="s">
        <v>3264</v>
      </c>
    </row>
    <row r="1310" spans="74:87" x14ac:dyDescent="0.3">
      <c r="BV1310" s="30"/>
      <c r="CH1310" s="139" t="str">
        <f t="shared" si="132"/>
        <v>L8.Z4</v>
      </c>
      <c r="CI1310" s="275" t="s">
        <v>3265</v>
      </c>
    </row>
    <row r="1311" spans="74:87" x14ac:dyDescent="0.3">
      <c r="BV1311" s="30"/>
      <c r="CH1311" s="139" t="str">
        <f t="shared" si="132"/>
        <v>L8.BN</v>
      </c>
      <c r="CI1311" s="275" t="s">
        <v>3266</v>
      </c>
    </row>
    <row r="1312" spans="74:87" x14ac:dyDescent="0.3">
      <c r="BV1312" s="30"/>
      <c r="CH1312" s="139" t="str">
        <f t="shared" ref="CH1312:CH1375" si="133">CONCATENATE(LEFT(CI1312,2),".",RIGHT(CI1312,2))</f>
        <v>L8.0C</v>
      </c>
      <c r="CI1312" s="275" t="s">
        <v>3267</v>
      </c>
    </row>
    <row r="1313" spans="74:87" x14ac:dyDescent="0.3">
      <c r="BV1313" s="30"/>
      <c r="CH1313" s="139" t="str">
        <f t="shared" si="133"/>
        <v>L8.0Y</v>
      </c>
      <c r="CI1313" s="275" t="s">
        <v>3268</v>
      </c>
    </row>
    <row r="1314" spans="74:87" x14ac:dyDescent="0.3">
      <c r="BV1314" s="30"/>
      <c r="CH1314" s="139" t="str">
        <f t="shared" si="133"/>
        <v>L8.0L</v>
      </c>
      <c r="CI1314" s="275" t="s">
        <v>3269</v>
      </c>
    </row>
    <row r="1315" spans="74:87" x14ac:dyDescent="0.3">
      <c r="BV1315" s="30"/>
      <c r="CH1315" s="139" t="str">
        <f t="shared" si="133"/>
        <v>L8.87</v>
      </c>
      <c r="CI1315" s="275" t="s">
        <v>3270</v>
      </c>
    </row>
    <row r="1316" spans="74:87" x14ac:dyDescent="0.3">
      <c r="BV1316" s="30"/>
      <c r="CH1316" s="139" t="str">
        <f t="shared" si="133"/>
        <v>L8.CP</v>
      </c>
      <c r="CI1316" s="275" t="s">
        <v>3271</v>
      </c>
    </row>
    <row r="1317" spans="74:87" x14ac:dyDescent="0.3">
      <c r="BV1317" s="30"/>
      <c r="CH1317" s="139" t="str">
        <f t="shared" si="133"/>
        <v>L8.35</v>
      </c>
      <c r="CI1317" s="275" t="s">
        <v>3272</v>
      </c>
    </row>
    <row r="1318" spans="74:87" x14ac:dyDescent="0.3">
      <c r="BV1318" s="30"/>
      <c r="CH1318" s="139" t="str">
        <f t="shared" si="133"/>
        <v>L8.LK</v>
      </c>
      <c r="CI1318" s="275" t="s">
        <v>3273</v>
      </c>
    </row>
    <row r="1319" spans="74:87" x14ac:dyDescent="0.3">
      <c r="BV1319" s="30"/>
      <c r="CH1319" s="139" t="str">
        <f t="shared" si="133"/>
        <v>L8.LB</v>
      </c>
      <c r="CI1319" s="275" t="s">
        <v>3274</v>
      </c>
    </row>
    <row r="1320" spans="74:87" x14ac:dyDescent="0.3">
      <c r="BV1320" s="30"/>
      <c r="CH1320" s="139" t="str">
        <f t="shared" si="133"/>
        <v>L8.LG</v>
      </c>
      <c r="CI1320" s="275" t="s">
        <v>3275</v>
      </c>
    </row>
    <row r="1321" spans="74:87" x14ac:dyDescent="0.3">
      <c r="BV1321" s="30"/>
      <c r="CH1321" s="139" t="str">
        <f t="shared" si="133"/>
        <v>L8.LO</v>
      </c>
      <c r="CI1321" s="275" t="s">
        <v>3276</v>
      </c>
    </row>
    <row r="1322" spans="74:87" x14ac:dyDescent="0.3">
      <c r="BV1322" s="30"/>
      <c r="CH1322" s="139" t="str">
        <f t="shared" si="133"/>
        <v>L8.LC</v>
      </c>
      <c r="CI1322" s="275" t="s">
        <v>3277</v>
      </c>
    </row>
    <row r="1323" spans="74:87" x14ac:dyDescent="0.3">
      <c r="BV1323" s="30"/>
      <c r="CH1323" s="139" t="str">
        <f t="shared" si="133"/>
        <v>L8.LY</v>
      </c>
      <c r="CI1323" s="275" t="s">
        <v>3278</v>
      </c>
    </row>
    <row r="1324" spans="74:87" x14ac:dyDescent="0.3">
      <c r="BV1324" s="30"/>
      <c r="CH1324" s="139" t="str">
        <f t="shared" si="133"/>
        <v>L8.FE</v>
      </c>
      <c r="CI1324" s="275" t="s">
        <v>3279</v>
      </c>
    </row>
    <row r="1325" spans="74:87" x14ac:dyDescent="0.3">
      <c r="BV1325" s="30"/>
      <c r="CH1325" s="139" t="str">
        <f t="shared" si="133"/>
        <v>L8.Z5</v>
      </c>
      <c r="CI1325" s="275" t="s">
        <v>3280</v>
      </c>
    </row>
    <row r="1326" spans="74:87" x14ac:dyDescent="0.3">
      <c r="BV1326" s="30"/>
      <c r="CH1326" s="139" t="str">
        <f t="shared" si="133"/>
        <v>L8.33</v>
      </c>
      <c r="CI1326" s="275" t="s">
        <v>3281</v>
      </c>
    </row>
    <row r="1327" spans="74:87" x14ac:dyDescent="0.3">
      <c r="BV1327" s="30"/>
      <c r="CH1327" s="139" t="str">
        <f t="shared" si="133"/>
        <v>L8.RN</v>
      </c>
      <c r="CI1327" s="275" t="s">
        <v>3282</v>
      </c>
    </row>
    <row r="1328" spans="74:87" x14ac:dyDescent="0.3">
      <c r="BV1328" s="30"/>
      <c r="CH1328" s="139" t="str">
        <f t="shared" si="133"/>
        <v>L8.54</v>
      </c>
      <c r="CI1328" s="275" t="s">
        <v>3283</v>
      </c>
    </row>
    <row r="1329" spans="74:87" x14ac:dyDescent="0.3">
      <c r="BV1329" s="30"/>
      <c r="CH1329" s="139" t="str">
        <f t="shared" si="133"/>
        <v>L8.HB</v>
      </c>
      <c r="CI1329" s="275" t="s">
        <v>14994</v>
      </c>
    </row>
    <row r="1330" spans="74:87" x14ac:dyDescent="0.3">
      <c r="BV1330" s="30"/>
      <c r="CH1330" s="139" t="str">
        <f t="shared" si="133"/>
        <v>L8.HG</v>
      </c>
      <c r="CI1330" s="275" t="s">
        <v>14995</v>
      </c>
    </row>
    <row r="1331" spans="74:87" x14ac:dyDescent="0.3">
      <c r="BV1331" s="30"/>
      <c r="CH1331" s="139" t="str">
        <f t="shared" si="133"/>
        <v>L8.JB</v>
      </c>
      <c r="CI1331" s="275" t="s">
        <v>3284</v>
      </c>
    </row>
    <row r="1332" spans="74:87" x14ac:dyDescent="0.3">
      <c r="BV1332" s="30"/>
      <c r="CH1332" s="139" t="str">
        <f t="shared" si="133"/>
        <v>L8.JW</v>
      </c>
      <c r="CI1332" s="275" t="s">
        <v>14996</v>
      </c>
    </row>
    <row r="1333" spans="74:87" x14ac:dyDescent="0.3">
      <c r="BV1333" s="30"/>
      <c r="CH1333" s="139" t="str">
        <f t="shared" si="133"/>
        <v>L8.S2</v>
      </c>
      <c r="CI1333" s="275" t="s">
        <v>3285</v>
      </c>
    </row>
    <row r="1334" spans="74:87" x14ac:dyDescent="0.3">
      <c r="BV1334" s="30"/>
      <c r="CH1334" s="139" t="str">
        <f t="shared" si="133"/>
        <v>L8.S1</v>
      </c>
      <c r="CI1334" s="275" t="s">
        <v>3286</v>
      </c>
    </row>
    <row r="1335" spans="74:87" x14ac:dyDescent="0.3">
      <c r="BV1335" s="30"/>
      <c r="CH1335" s="139" t="str">
        <f t="shared" si="133"/>
        <v>L8.L2</v>
      </c>
      <c r="CI1335" s="275" t="s">
        <v>3287</v>
      </c>
    </row>
    <row r="1336" spans="74:87" x14ac:dyDescent="0.3">
      <c r="BV1336" s="30"/>
      <c r="CH1336" s="139" t="str">
        <f t="shared" si="133"/>
        <v>L8.L1</v>
      </c>
      <c r="CI1336" s="275" t="s">
        <v>3288</v>
      </c>
    </row>
    <row r="1337" spans="74:87" x14ac:dyDescent="0.3">
      <c r="BV1337" s="30"/>
      <c r="CH1337" s="139" t="str">
        <f t="shared" si="133"/>
        <v>L8.Z1</v>
      </c>
      <c r="CI1337" s="275" t="s">
        <v>3289</v>
      </c>
    </row>
    <row r="1338" spans="74:87" x14ac:dyDescent="0.3">
      <c r="BV1338" s="30"/>
      <c r="CH1338" s="139" t="str">
        <f t="shared" si="133"/>
        <v>L8.0M</v>
      </c>
      <c r="CI1338" s="275" t="s">
        <v>3290</v>
      </c>
    </row>
    <row r="1339" spans="74:87" x14ac:dyDescent="0.3">
      <c r="BV1339" s="30"/>
      <c r="CH1339" s="139" t="str">
        <f t="shared" si="133"/>
        <v>L8.Z2</v>
      </c>
      <c r="CI1339" s="275" t="s">
        <v>3291</v>
      </c>
    </row>
    <row r="1340" spans="74:87" x14ac:dyDescent="0.3">
      <c r="BV1340" s="30"/>
      <c r="CH1340" s="139" t="str">
        <f t="shared" si="133"/>
        <v>L8.51</v>
      </c>
      <c r="CI1340" s="275" t="s">
        <v>3292</v>
      </c>
    </row>
    <row r="1341" spans="74:87" x14ac:dyDescent="0.3">
      <c r="BV1341" s="30"/>
      <c r="CH1341" s="139" t="str">
        <f t="shared" si="133"/>
        <v>L8.0N</v>
      </c>
      <c r="CI1341" s="275" t="s">
        <v>3293</v>
      </c>
    </row>
    <row r="1342" spans="74:87" x14ac:dyDescent="0.3">
      <c r="BV1342" s="30"/>
      <c r="CH1342" s="139" t="str">
        <f t="shared" si="133"/>
        <v>L8.NS</v>
      </c>
      <c r="CI1342" s="275" t="s">
        <v>3294</v>
      </c>
    </row>
    <row r="1343" spans="74:87" x14ac:dyDescent="0.3">
      <c r="BV1343" s="30"/>
      <c r="CH1343" s="139" t="str">
        <f t="shared" si="133"/>
        <v>L8.86</v>
      </c>
      <c r="CI1343" s="275" t="s">
        <v>3295</v>
      </c>
    </row>
    <row r="1344" spans="74:87" x14ac:dyDescent="0.3">
      <c r="BV1344" s="30"/>
      <c r="CH1344" s="139" t="str">
        <f t="shared" si="133"/>
        <v>L8.36</v>
      </c>
      <c r="CI1344" s="275" t="s">
        <v>3296</v>
      </c>
    </row>
    <row r="1345" spans="74:87" x14ac:dyDescent="0.3">
      <c r="BV1345" s="30"/>
      <c r="CH1345" s="139" t="str">
        <f t="shared" si="133"/>
        <v>L8.2F</v>
      </c>
      <c r="CI1345" s="275" t="s">
        <v>3297</v>
      </c>
    </row>
    <row r="1346" spans="74:87" x14ac:dyDescent="0.3">
      <c r="BV1346" s="30"/>
      <c r="CH1346" s="139" t="str">
        <f t="shared" si="133"/>
        <v>L8.90</v>
      </c>
      <c r="CI1346" s="275" t="s">
        <v>3298</v>
      </c>
    </row>
    <row r="1347" spans="74:87" x14ac:dyDescent="0.3">
      <c r="BV1347" s="30"/>
      <c r="CH1347" s="139" t="str">
        <f t="shared" si="133"/>
        <v>L8.68</v>
      </c>
      <c r="CI1347" s="275" t="s">
        <v>3299</v>
      </c>
    </row>
    <row r="1348" spans="74:87" x14ac:dyDescent="0.3">
      <c r="BV1348" s="30"/>
      <c r="CH1348" s="139" t="str">
        <f t="shared" si="133"/>
        <v>L8.27</v>
      </c>
      <c r="CI1348" s="275" t="s">
        <v>3300</v>
      </c>
    </row>
    <row r="1349" spans="74:87" x14ac:dyDescent="0.3">
      <c r="BV1349" s="30"/>
      <c r="CH1349" s="139" t="str">
        <f t="shared" si="133"/>
        <v>L8.61</v>
      </c>
      <c r="CI1349" s="275" t="s">
        <v>3301</v>
      </c>
    </row>
    <row r="1350" spans="74:87" x14ac:dyDescent="0.3">
      <c r="BV1350" s="30"/>
      <c r="CH1350" s="139" t="str">
        <f t="shared" si="133"/>
        <v>L8.81</v>
      </c>
      <c r="CI1350" s="275" t="s">
        <v>3302</v>
      </c>
    </row>
    <row r="1351" spans="74:87" x14ac:dyDescent="0.3">
      <c r="BV1351" s="30"/>
      <c r="CH1351" s="139" t="str">
        <f t="shared" si="133"/>
        <v>L8.0T</v>
      </c>
      <c r="CI1351" s="275" t="s">
        <v>3303</v>
      </c>
    </row>
    <row r="1352" spans="74:87" x14ac:dyDescent="0.3">
      <c r="BV1352" s="30"/>
      <c r="CH1352" s="139" t="str">
        <f t="shared" si="133"/>
        <v>L8.SO</v>
      </c>
      <c r="CI1352" s="275" t="s">
        <v>3304</v>
      </c>
    </row>
    <row r="1353" spans="74:87" x14ac:dyDescent="0.3">
      <c r="BV1353" s="30"/>
      <c r="CH1353" s="139" t="str">
        <f t="shared" si="133"/>
        <v>L8.SY</v>
      </c>
      <c r="CI1353" s="275" t="s">
        <v>3305</v>
      </c>
    </row>
    <row r="1354" spans="74:87" x14ac:dyDescent="0.3">
      <c r="BV1354" s="30"/>
      <c r="CH1354" s="139" t="str">
        <f t="shared" si="133"/>
        <v>L8.SL</v>
      </c>
      <c r="CI1354" s="275" t="s">
        <v>3306</v>
      </c>
    </row>
    <row r="1355" spans="74:87" x14ac:dyDescent="0.3">
      <c r="BV1355" s="30"/>
      <c r="CH1355" s="139" t="str">
        <f t="shared" si="133"/>
        <v>L8.SM</v>
      </c>
      <c r="CI1355" s="275" t="s">
        <v>3307</v>
      </c>
    </row>
    <row r="1356" spans="74:87" x14ac:dyDescent="0.3">
      <c r="BV1356" s="30"/>
      <c r="CH1356" s="139" t="str">
        <f t="shared" si="133"/>
        <v>L8.SN</v>
      </c>
      <c r="CI1356" s="275" t="s">
        <v>3308</v>
      </c>
    </row>
    <row r="1357" spans="74:87" x14ac:dyDescent="0.3">
      <c r="BV1357" s="30"/>
      <c r="CH1357" s="139" t="str">
        <f t="shared" si="133"/>
        <v>L8.SP</v>
      </c>
      <c r="CI1357" s="275" t="s">
        <v>3309</v>
      </c>
    </row>
    <row r="1358" spans="74:87" x14ac:dyDescent="0.3">
      <c r="BV1358" s="30"/>
      <c r="CH1358" s="139" t="str">
        <f t="shared" si="133"/>
        <v>L8.1V</v>
      </c>
      <c r="CI1358" s="275" t="s">
        <v>14797</v>
      </c>
    </row>
    <row r="1359" spans="74:87" x14ac:dyDescent="0.3">
      <c r="BV1359" s="30"/>
      <c r="CH1359" s="139" t="str">
        <f t="shared" si="133"/>
        <v>L8.T5</v>
      </c>
      <c r="CI1359" s="275" t="s">
        <v>3310</v>
      </c>
    </row>
    <row r="1360" spans="74:87" x14ac:dyDescent="0.3">
      <c r="BV1360" s="30"/>
      <c r="CH1360" s="139" t="str">
        <f t="shared" si="133"/>
        <v>L8.0S</v>
      </c>
      <c r="CI1360" s="275" t="s">
        <v>3311</v>
      </c>
    </row>
    <row r="1361" spans="74:87" x14ac:dyDescent="0.3">
      <c r="BV1361" s="30"/>
      <c r="CH1361" s="139" t="str">
        <f t="shared" si="133"/>
        <v>L8.52</v>
      </c>
      <c r="CI1361" s="275" t="s">
        <v>3312</v>
      </c>
    </row>
    <row r="1362" spans="74:87" x14ac:dyDescent="0.3">
      <c r="BV1362" s="30"/>
      <c r="CH1362" s="139" t="str">
        <f t="shared" si="133"/>
        <v>L8.77</v>
      </c>
      <c r="CI1362" s="275" t="s">
        <v>3313</v>
      </c>
    </row>
    <row r="1363" spans="74:87" x14ac:dyDescent="0.3">
      <c r="BV1363" s="30"/>
      <c r="CH1363" s="139" t="str">
        <f t="shared" si="133"/>
        <v>L8.Z3</v>
      </c>
      <c r="CI1363" s="275" t="s">
        <v>3314</v>
      </c>
    </row>
    <row r="1364" spans="74:87" x14ac:dyDescent="0.3">
      <c r="BV1364" s="30"/>
      <c r="CH1364" s="139" t="str">
        <f t="shared" si="133"/>
        <v>L8.37</v>
      </c>
      <c r="CI1364" s="275" t="s">
        <v>3315</v>
      </c>
    </row>
    <row r="1365" spans="74:87" x14ac:dyDescent="0.3">
      <c r="BV1365" s="30"/>
      <c r="CH1365" s="139" t="str">
        <f t="shared" si="133"/>
        <v>L8.2A</v>
      </c>
      <c r="CI1365" s="275" t="s">
        <v>3316</v>
      </c>
    </row>
    <row r="1366" spans="74:87" x14ac:dyDescent="0.3">
      <c r="BV1366" s="30"/>
      <c r="CH1366" s="139" t="str">
        <f t="shared" si="133"/>
        <v>L8.T8</v>
      </c>
      <c r="CI1366" s="275" t="s">
        <v>3317</v>
      </c>
    </row>
    <row r="1367" spans="74:87" x14ac:dyDescent="0.3">
      <c r="BV1367" s="30"/>
      <c r="CH1367" s="139" t="str">
        <f t="shared" si="133"/>
        <v>L8.1Q</v>
      </c>
      <c r="CI1367" s="275" t="s">
        <v>3318</v>
      </c>
    </row>
    <row r="1368" spans="74:87" x14ac:dyDescent="0.3">
      <c r="BV1368" s="30"/>
      <c r="CH1368" s="139" t="str">
        <f t="shared" si="133"/>
        <v>L8.2Q</v>
      </c>
      <c r="CI1368" s="275" t="s">
        <v>3319</v>
      </c>
    </row>
    <row r="1369" spans="74:87" x14ac:dyDescent="0.3">
      <c r="BV1369" s="30"/>
      <c r="CH1369" s="139" t="str">
        <f t="shared" si="133"/>
        <v>L8.NM</v>
      </c>
      <c r="CI1369" s="275" t="s">
        <v>3320</v>
      </c>
    </row>
    <row r="1370" spans="74:87" x14ac:dyDescent="0.3">
      <c r="BV1370" s="30"/>
      <c r="CH1370" s="139" t="str">
        <f t="shared" si="133"/>
        <v>L8.0F</v>
      </c>
      <c r="CI1370" s="275" t="s">
        <v>3321</v>
      </c>
    </row>
    <row r="1371" spans="74:87" x14ac:dyDescent="0.3">
      <c r="BV1371" s="30"/>
      <c r="CH1371" s="139" t="str">
        <f t="shared" si="133"/>
        <v>L8.MC</v>
      </c>
      <c r="CI1371" s="275" t="s">
        <v>3322</v>
      </c>
    </row>
    <row r="1372" spans="74:87" x14ac:dyDescent="0.3">
      <c r="BV1372" s="30"/>
      <c r="CH1372" s="139" t="str">
        <f t="shared" si="133"/>
        <v>L8.0P</v>
      </c>
      <c r="CI1372" s="275" t="s">
        <v>3323</v>
      </c>
    </row>
    <row r="1373" spans="74:87" x14ac:dyDescent="0.3">
      <c r="BV1373" s="30"/>
      <c r="CH1373" s="139" t="str">
        <f t="shared" si="133"/>
        <v>L8.T9</v>
      </c>
      <c r="CI1373" s="275" t="s">
        <v>3324</v>
      </c>
    </row>
    <row r="1374" spans="74:87" x14ac:dyDescent="0.3">
      <c r="BV1374" s="30"/>
      <c r="CH1374" s="139" t="str">
        <f t="shared" si="133"/>
        <v>L8.ZZ</v>
      </c>
      <c r="CI1374" s="275" t="s">
        <v>3325</v>
      </c>
    </row>
    <row r="1375" spans="74:87" x14ac:dyDescent="0.3">
      <c r="BV1375" s="30"/>
      <c r="CH1375" s="139" t="str">
        <f t="shared" si="133"/>
        <v>L8.53</v>
      </c>
      <c r="CI1375" s="275" t="s">
        <v>3326</v>
      </c>
    </row>
    <row r="1376" spans="74:87" x14ac:dyDescent="0.3">
      <c r="BV1376" s="30"/>
      <c r="CH1376" s="139" t="str">
        <f t="shared" ref="CH1376:CH1439" si="134">CONCATENATE(LEFT(CI1376,2),".",RIGHT(CI1376,2))</f>
        <v>L8.AO</v>
      </c>
      <c r="CI1376" s="275" t="s">
        <v>3327</v>
      </c>
    </row>
    <row r="1377" spans="74:87" x14ac:dyDescent="0.3">
      <c r="BV1377" s="30"/>
      <c r="CH1377" s="139" t="str">
        <f t="shared" si="134"/>
        <v>L8.AB</v>
      </c>
      <c r="CI1377" s="275" t="s">
        <v>3328</v>
      </c>
    </row>
    <row r="1378" spans="74:87" x14ac:dyDescent="0.3">
      <c r="BV1378" s="30"/>
      <c r="CH1378" s="139" t="str">
        <f t="shared" si="134"/>
        <v>L8.50</v>
      </c>
      <c r="CI1378" s="275" t="s">
        <v>3329</v>
      </c>
    </row>
    <row r="1379" spans="74:87" x14ac:dyDescent="0.3">
      <c r="BV1379" s="30"/>
      <c r="CH1379" s="139" t="str">
        <f t="shared" si="134"/>
        <v>L8.Z6</v>
      </c>
      <c r="CI1379" s="275" t="s">
        <v>3330</v>
      </c>
    </row>
    <row r="1380" spans="74:87" x14ac:dyDescent="0.3">
      <c r="BV1380" s="30"/>
      <c r="CH1380" s="139" t="str">
        <f t="shared" si="134"/>
        <v>L8.0G</v>
      </c>
      <c r="CI1380" s="275" t="s">
        <v>3331</v>
      </c>
    </row>
    <row r="1381" spans="74:87" x14ac:dyDescent="0.3">
      <c r="BV1381" s="30"/>
      <c r="CH1381" s="139" t="str">
        <f t="shared" si="134"/>
        <v>L8.BG</v>
      </c>
      <c r="CI1381" s="275" t="s">
        <v>3332</v>
      </c>
    </row>
    <row r="1382" spans="74:87" x14ac:dyDescent="0.3">
      <c r="BV1382" s="30"/>
      <c r="CH1382" s="139" t="str">
        <f t="shared" si="134"/>
        <v>L8.0R</v>
      </c>
      <c r="CI1382" s="275" t="s">
        <v>3333</v>
      </c>
    </row>
    <row r="1383" spans="74:87" x14ac:dyDescent="0.3">
      <c r="BV1383" s="30"/>
      <c r="CH1383" s="139" t="str">
        <f t="shared" si="134"/>
        <v>L8.89</v>
      </c>
      <c r="CI1383" s="275" t="s">
        <v>3334</v>
      </c>
    </row>
    <row r="1384" spans="74:87" x14ac:dyDescent="0.3">
      <c r="BV1384" s="30"/>
      <c r="CH1384" s="139" t="str">
        <f t="shared" si="134"/>
        <v>L8.2P</v>
      </c>
      <c r="CI1384" s="275" t="s">
        <v>14997</v>
      </c>
    </row>
    <row r="1385" spans="74:87" x14ac:dyDescent="0.3">
      <c r="BV1385" s="30"/>
      <c r="CH1385" s="139" t="str">
        <f t="shared" si="134"/>
        <v>L8.32</v>
      </c>
      <c r="CI1385" s="275" t="s">
        <v>3335</v>
      </c>
    </row>
    <row r="1386" spans="74:87" x14ac:dyDescent="0.3">
      <c r="BV1386" s="30"/>
      <c r="CH1386" s="139" t="str">
        <f t="shared" si="134"/>
        <v>L8.80</v>
      </c>
      <c r="CI1386" s="275" t="s">
        <v>3336</v>
      </c>
    </row>
    <row r="1387" spans="74:87" x14ac:dyDescent="0.3">
      <c r="BV1387" s="30"/>
      <c r="CH1387" s="139" t="str">
        <f t="shared" si="134"/>
        <v>L8.46</v>
      </c>
      <c r="CI1387" s="275" t="s">
        <v>3337</v>
      </c>
    </row>
    <row r="1388" spans="74:87" x14ac:dyDescent="0.3">
      <c r="BV1388" s="30"/>
      <c r="CH1388" s="139" t="str">
        <f t="shared" si="134"/>
        <v>L8.45</v>
      </c>
      <c r="CI1388" s="275" t="s">
        <v>3338</v>
      </c>
    </row>
    <row r="1389" spans="74:87" x14ac:dyDescent="0.3">
      <c r="BV1389" s="30"/>
      <c r="CH1389" s="139" t="str">
        <f t="shared" si="134"/>
        <v>L8.B1</v>
      </c>
      <c r="CI1389" s="275" t="s">
        <v>3339</v>
      </c>
    </row>
    <row r="1390" spans="74:87" x14ac:dyDescent="0.3">
      <c r="BV1390" s="30"/>
      <c r="CH1390" s="139" t="str">
        <f t="shared" si="134"/>
        <v>L8.Z4</v>
      </c>
      <c r="CI1390" s="275" t="s">
        <v>3340</v>
      </c>
    </row>
    <row r="1391" spans="74:87" x14ac:dyDescent="0.3">
      <c r="BV1391" s="30"/>
      <c r="CH1391" s="139" t="str">
        <f t="shared" si="134"/>
        <v>L8.BN</v>
      </c>
      <c r="CI1391" s="275" t="s">
        <v>3341</v>
      </c>
    </row>
    <row r="1392" spans="74:87" x14ac:dyDescent="0.3">
      <c r="BV1392" s="30"/>
      <c r="CH1392" s="139" t="str">
        <f t="shared" si="134"/>
        <v>L8.0C</v>
      </c>
      <c r="CI1392" s="275" t="s">
        <v>3342</v>
      </c>
    </row>
    <row r="1393" spans="74:87" x14ac:dyDescent="0.3">
      <c r="BV1393" s="30"/>
      <c r="CH1393" s="139" t="str">
        <f t="shared" si="134"/>
        <v>L8.0Y</v>
      </c>
      <c r="CI1393" s="275" t="s">
        <v>3343</v>
      </c>
    </row>
    <row r="1394" spans="74:87" x14ac:dyDescent="0.3">
      <c r="BV1394" s="30"/>
      <c r="CH1394" s="139" t="str">
        <f t="shared" si="134"/>
        <v>L8.0L</v>
      </c>
      <c r="CI1394" s="275" t="s">
        <v>3344</v>
      </c>
    </row>
    <row r="1395" spans="74:87" x14ac:dyDescent="0.3">
      <c r="BV1395" s="30"/>
      <c r="CH1395" s="139" t="str">
        <f t="shared" si="134"/>
        <v>L8.87</v>
      </c>
      <c r="CI1395" s="275" t="s">
        <v>3345</v>
      </c>
    </row>
    <row r="1396" spans="74:87" x14ac:dyDescent="0.3">
      <c r="BV1396" s="30"/>
      <c r="CH1396" s="139" t="str">
        <f t="shared" si="134"/>
        <v>L8.CP</v>
      </c>
      <c r="CI1396" s="275" t="s">
        <v>3346</v>
      </c>
    </row>
    <row r="1397" spans="74:87" x14ac:dyDescent="0.3">
      <c r="BV1397" s="30"/>
      <c r="CH1397" s="139" t="str">
        <f t="shared" si="134"/>
        <v>L8.35</v>
      </c>
      <c r="CI1397" s="275" t="s">
        <v>3347</v>
      </c>
    </row>
    <row r="1398" spans="74:87" x14ac:dyDescent="0.3">
      <c r="BV1398" s="30"/>
      <c r="CH1398" s="139" t="str">
        <f t="shared" si="134"/>
        <v>L8.LK</v>
      </c>
      <c r="CI1398" s="275" t="s">
        <v>3348</v>
      </c>
    </row>
    <row r="1399" spans="74:87" x14ac:dyDescent="0.3">
      <c r="BV1399" s="30"/>
      <c r="CH1399" s="139" t="str">
        <f t="shared" si="134"/>
        <v>L8.LB</v>
      </c>
      <c r="CI1399" s="275" t="s">
        <v>3349</v>
      </c>
    </row>
    <row r="1400" spans="74:87" x14ac:dyDescent="0.3">
      <c r="BV1400" s="30"/>
      <c r="CH1400" s="139" t="str">
        <f t="shared" si="134"/>
        <v>L8.LG</v>
      </c>
      <c r="CI1400" s="275" t="s">
        <v>3350</v>
      </c>
    </row>
    <row r="1401" spans="74:87" x14ac:dyDescent="0.3">
      <c r="BV1401" s="30"/>
      <c r="CH1401" s="139" t="str">
        <f t="shared" si="134"/>
        <v>L8.LO</v>
      </c>
      <c r="CI1401" s="275" t="s">
        <v>3351</v>
      </c>
    </row>
    <row r="1402" spans="74:87" x14ac:dyDescent="0.3">
      <c r="BV1402" s="30"/>
      <c r="CH1402" s="139" t="str">
        <f t="shared" si="134"/>
        <v>L8.LC</v>
      </c>
      <c r="CI1402" s="275" t="s">
        <v>3352</v>
      </c>
    </row>
    <row r="1403" spans="74:87" x14ac:dyDescent="0.3">
      <c r="BV1403" s="30"/>
      <c r="CH1403" s="139" t="str">
        <f t="shared" si="134"/>
        <v>L8.LY</v>
      </c>
      <c r="CI1403" s="275" t="s">
        <v>3353</v>
      </c>
    </row>
    <row r="1404" spans="74:87" x14ac:dyDescent="0.3">
      <c r="BV1404" s="30"/>
      <c r="CH1404" s="139" t="str">
        <f t="shared" si="134"/>
        <v>L8.FE</v>
      </c>
      <c r="CI1404" s="275" t="s">
        <v>3354</v>
      </c>
    </row>
    <row r="1405" spans="74:87" x14ac:dyDescent="0.3">
      <c r="BV1405" s="30"/>
      <c r="CH1405" s="139" t="str">
        <f t="shared" si="134"/>
        <v>L8.Z5</v>
      </c>
      <c r="CI1405" s="275" t="s">
        <v>3355</v>
      </c>
    </row>
    <row r="1406" spans="74:87" x14ac:dyDescent="0.3">
      <c r="BV1406" s="30"/>
      <c r="CH1406" s="139" t="str">
        <f t="shared" si="134"/>
        <v>L8.33</v>
      </c>
      <c r="CI1406" s="275" t="s">
        <v>3356</v>
      </c>
    </row>
    <row r="1407" spans="74:87" x14ac:dyDescent="0.3">
      <c r="BV1407" s="30"/>
      <c r="CH1407" s="139" t="str">
        <f t="shared" si="134"/>
        <v>L8.RN</v>
      </c>
      <c r="CI1407" s="275" t="s">
        <v>3357</v>
      </c>
    </row>
    <row r="1408" spans="74:87" x14ac:dyDescent="0.3">
      <c r="BV1408" s="30"/>
      <c r="CH1408" s="139" t="str">
        <f t="shared" si="134"/>
        <v>L8.54</v>
      </c>
      <c r="CI1408" s="275" t="s">
        <v>3358</v>
      </c>
    </row>
    <row r="1409" spans="74:87" x14ac:dyDescent="0.3">
      <c r="BV1409" s="30"/>
      <c r="CH1409" s="139" t="str">
        <f t="shared" si="134"/>
        <v>L8.HB</v>
      </c>
      <c r="CI1409" s="275" t="s">
        <v>14998</v>
      </c>
    </row>
    <row r="1410" spans="74:87" x14ac:dyDescent="0.3">
      <c r="BV1410" s="30"/>
      <c r="CH1410" s="139" t="str">
        <f t="shared" si="134"/>
        <v>L8.HG</v>
      </c>
      <c r="CI1410" s="275" t="s">
        <v>14999</v>
      </c>
    </row>
    <row r="1411" spans="74:87" x14ac:dyDescent="0.3">
      <c r="BV1411" s="30"/>
      <c r="CH1411" s="139" t="str">
        <f t="shared" si="134"/>
        <v>L8.JB</v>
      </c>
      <c r="CI1411" s="275" t="s">
        <v>3359</v>
      </c>
    </row>
    <row r="1412" spans="74:87" x14ac:dyDescent="0.3">
      <c r="BV1412" s="30"/>
      <c r="CH1412" s="139" t="str">
        <f t="shared" si="134"/>
        <v>L8.JW</v>
      </c>
      <c r="CI1412" s="275" t="s">
        <v>15000</v>
      </c>
    </row>
    <row r="1413" spans="74:87" x14ac:dyDescent="0.3">
      <c r="BV1413" s="30"/>
      <c r="CH1413" s="139" t="str">
        <f t="shared" si="134"/>
        <v>L8.S2</v>
      </c>
      <c r="CI1413" s="275" t="s">
        <v>3360</v>
      </c>
    </row>
    <row r="1414" spans="74:87" x14ac:dyDescent="0.3">
      <c r="BV1414" s="30"/>
      <c r="CH1414" s="139" t="str">
        <f t="shared" si="134"/>
        <v>L8.S1</v>
      </c>
      <c r="CI1414" s="275" t="s">
        <v>3361</v>
      </c>
    </row>
    <row r="1415" spans="74:87" x14ac:dyDescent="0.3">
      <c r="BV1415" s="30"/>
      <c r="CH1415" s="139" t="str">
        <f t="shared" si="134"/>
        <v>L8.L2</v>
      </c>
      <c r="CI1415" s="275" t="s">
        <v>3362</v>
      </c>
    </row>
    <row r="1416" spans="74:87" x14ac:dyDescent="0.3">
      <c r="BV1416" s="30"/>
      <c r="CH1416" s="139" t="str">
        <f t="shared" si="134"/>
        <v>L8.L1</v>
      </c>
      <c r="CI1416" s="275" t="s">
        <v>3363</v>
      </c>
    </row>
    <row r="1417" spans="74:87" x14ac:dyDescent="0.3">
      <c r="BV1417" s="30"/>
      <c r="CH1417" s="139" t="str">
        <f t="shared" si="134"/>
        <v>L8.Z1</v>
      </c>
      <c r="CI1417" s="275" t="s">
        <v>3364</v>
      </c>
    </row>
    <row r="1418" spans="74:87" x14ac:dyDescent="0.3">
      <c r="BV1418" s="30"/>
      <c r="CH1418" s="139" t="str">
        <f t="shared" si="134"/>
        <v>L8.0M</v>
      </c>
      <c r="CI1418" s="275" t="s">
        <v>3365</v>
      </c>
    </row>
    <row r="1419" spans="74:87" x14ac:dyDescent="0.3">
      <c r="BV1419" s="30"/>
      <c r="CH1419" s="139" t="str">
        <f t="shared" si="134"/>
        <v>L8.Z2</v>
      </c>
      <c r="CI1419" s="275" t="s">
        <v>3366</v>
      </c>
    </row>
    <row r="1420" spans="74:87" x14ac:dyDescent="0.3">
      <c r="BV1420" s="30"/>
      <c r="CH1420" s="139" t="str">
        <f t="shared" si="134"/>
        <v>L8.51</v>
      </c>
      <c r="CI1420" s="275" t="s">
        <v>3367</v>
      </c>
    </row>
    <row r="1421" spans="74:87" x14ac:dyDescent="0.3">
      <c r="BV1421" s="30"/>
      <c r="CH1421" s="139" t="str">
        <f t="shared" si="134"/>
        <v>L8.0N</v>
      </c>
      <c r="CI1421" s="275" t="s">
        <v>3368</v>
      </c>
    </row>
    <row r="1422" spans="74:87" x14ac:dyDescent="0.3">
      <c r="BV1422" s="30"/>
      <c r="CH1422" s="139" t="str">
        <f t="shared" si="134"/>
        <v>L8.NS</v>
      </c>
      <c r="CI1422" s="275" t="s">
        <v>3369</v>
      </c>
    </row>
    <row r="1423" spans="74:87" x14ac:dyDescent="0.3">
      <c r="BV1423" s="30"/>
      <c r="CH1423" s="139" t="str">
        <f t="shared" si="134"/>
        <v>L8.86</v>
      </c>
      <c r="CI1423" s="275" t="s">
        <v>3370</v>
      </c>
    </row>
    <row r="1424" spans="74:87" x14ac:dyDescent="0.3">
      <c r="BV1424" s="30"/>
      <c r="CH1424" s="139" t="str">
        <f t="shared" si="134"/>
        <v>L8.36</v>
      </c>
      <c r="CI1424" s="275" t="s">
        <v>3371</v>
      </c>
    </row>
    <row r="1425" spans="74:87" x14ac:dyDescent="0.3">
      <c r="BV1425" s="30"/>
      <c r="CH1425" s="139" t="str">
        <f t="shared" si="134"/>
        <v>L8.2F</v>
      </c>
      <c r="CI1425" s="275" t="s">
        <v>3372</v>
      </c>
    </row>
    <row r="1426" spans="74:87" x14ac:dyDescent="0.3">
      <c r="BV1426" s="30"/>
      <c r="CH1426" s="139" t="str">
        <f t="shared" si="134"/>
        <v>L8.90</v>
      </c>
      <c r="CI1426" s="275" t="s">
        <v>3373</v>
      </c>
    </row>
    <row r="1427" spans="74:87" x14ac:dyDescent="0.3">
      <c r="BV1427" s="30"/>
      <c r="CH1427" s="139" t="str">
        <f t="shared" si="134"/>
        <v>L8.68</v>
      </c>
      <c r="CI1427" s="275" t="s">
        <v>3374</v>
      </c>
    </row>
    <row r="1428" spans="74:87" x14ac:dyDescent="0.3">
      <c r="BV1428" s="30"/>
      <c r="CH1428" s="139" t="str">
        <f t="shared" si="134"/>
        <v>L8.27</v>
      </c>
      <c r="CI1428" s="275" t="s">
        <v>3375</v>
      </c>
    </row>
    <row r="1429" spans="74:87" x14ac:dyDescent="0.3">
      <c r="BV1429" s="30"/>
      <c r="CH1429" s="139" t="str">
        <f t="shared" si="134"/>
        <v>L8.61</v>
      </c>
      <c r="CI1429" s="275" t="s">
        <v>3376</v>
      </c>
    </row>
    <row r="1430" spans="74:87" x14ac:dyDescent="0.3">
      <c r="BV1430" s="30"/>
      <c r="CH1430" s="139" t="str">
        <f t="shared" si="134"/>
        <v>L8.81</v>
      </c>
      <c r="CI1430" s="275" t="s">
        <v>3377</v>
      </c>
    </row>
    <row r="1431" spans="74:87" x14ac:dyDescent="0.3">
      <c r="BV1431" s="30"/>
      <c r="CH1431" s="139" t="str">
        <f t="shared" si="134"/>
        <v>L8.0T</v>
      </c>
      <c r="CI1431" s="275" t="s">
        <v>3378</v>
      </c>
    </row>
    <row r="1432" spans="74:87" x14ac:dyDescent="0.3">
      <c r="BV1432" s="30"/>
      <c r="CH1432" s="139" t="str">
        <f t="shared" si="134"/>
        <v>L8.SO</v>
      </c>
      <c r="CI1432" s="275" t="s">
        <v>3379</v>
      </c>
    </row>
    <row r="1433" spans="74:87" x14ac:dyDescent="0.3">
      <c r="BV1433" s="30"/>
      <c r="CH1433" s="139" t="str">
        <f t="shared" si="134"/>
        <v>L8.SY</v>
      </c>
      <c r="CI1433" s="275" t="s">
        <v>3380</v>
      </c>
    </row>
    <row r="1434" spans="74:87" x14ac:dyDescent="0.3">
      <c r="BV1434" s="30"/>
      <c r="CH1434" s="139" t="str">
        <f t="shared" si="134"/>
        <v>L8.SL</v>
      </c>
      <c r="CI1434" s="275" t="s">
        <v>3381</v>
      </c>
    </row>
    <row r="1435" spans="74:87" x14ac:dyDescent="0.3">
      <c r="BV1435" s="30"/>
      <c r="CH1435" s="139" t="str">
        <f t="shared" si="134"/>
        <v>L8.SM</v>
      </c>
      <c r="CI1435" s="275" t="s">
        <v>3382</v>
      </c>
    </row>
    <row r="1436" spans="74:87" x14ac:dyDescent="0.3">
      <c r="BV1436" s="30"/>
      <c r="CH1436" s="139" t="str">
        <f t="shared" si="134"/>
        <v>L8.SN</v>
      </c>
      <c r="CI1436" s="275" t="s">
        <v>3383</v>
      </c>
    </row>
    <row r="1437" spans="74:87" x14ac:dyDescent="0.3">
      <c r="BV1437" s="30"/>
      <c r="CH1437" s="139" t="str">
        <f t="shared" si="134"/>
        <v>L8.SP</v>
      </c>
      <c r="CI1437" s="275" t="s">
        <v>3384</v>
      </c>
    </row>
    <row r="1438" spans="74:87" x14ac:dyDescent="0.3">
      <c r="BV1438" s="30"/>
      <c r="CH1438" s="139" t="str">
        <f t="shared" si="134"/>
        <v>L8.1V</v>
      </c>
      <c r="CI1438" s="275" t="s">
        <v>3385</v>
      </c>
    </row>
    <row r="1439" spans="74:87" x14ac:dyDescent="0.3">
      <c r="BV1439" s="30"/>
      <c r="CH1439" s="139" t="str">
        <f t="shared" si="134"/>
        <v>L8.T5</v>
      </c>
      <c r="CI1439" s="275" t="s">
        <v>3386</v>
      </c>
    </row>
    <row r="1440" spans="74:87" x14ac:dyDescent="0.3">
      <c r="BV1440" s="30"/>
      <c r="CH1440" s="139" t="str">
        <f t="shared" ref="CH1440:CH1503" si="135">CONCATENATE(LEFT(CI1440,2),".",RIGHT(CI1440,2))</f>
        <v>L8.0S</v>
      </c>
      <c r="CI1440" s="275" t="s">
        <v>3387</v>
      </c>
    </row>
    <row r="1441" spans="74:87" x14ac:dyDescent="0.3">
      <c r="BV1441" s="30"/>
      <c r="CH1441" s="139" t="str">
        <f t="shared" si="135"/>
        <v>L8.52</v>
      </c>
      <c r="CI1441" s="275" t="s">
        <v>3388</v>
      </c>
    </row>
    <row r="1442" spans="74:87" x14ac:dyDescent="0.3">
      <c r="BV1442" s="30"/>
      <c r="CH1442" s="139" t="str">
        <f t="shared" si="135"/>
        <v>L8.77</v>
      </c>
      <c r="CI1442" s="275" t="s">
        <v>3389</v>
      </c>
    </row>
    <row r="1443" spans="74:87" x14ac:dyDescent="0.3">
      <c r="BV1443" s="30"/>
      <c r="CH1443" s="139" t="str">
        <f t="shared" si="135"/>
        <v>L8.Z3</v>
      </c>
      <c r="CI1443" s="275" t="s">
        <v>3390</v>
      </c>
    </row>
    <row r="1444" spans="74:87" x14ac:dyDescent="0.3">
      <c r="BV1444" s="30"/>
      <c r="CH1444" s="139" t="str">
        <f t="shared" si="135"/>
        <v>L8.37</v>
      </c>
      <c r="CI1444" s="275" t="s">
        <v>3391</v>
      </c>
    </row>
    <row r="1445" spans="74:87" x14ac:dyDescent="0.3">
      <c r="BV1445" s="30"/>
      <c r="CH1445" s="139" t="str">
        <f t="shared" si="135"/>
        <v>L8.2A</v>
      </c>
      <c r="CI1445" s="275" t="s">
        <v>3392</v>
      </c>
    </row>
    <row r="1446" spans="74:87" x14ac:dyDescent="0.3">
      <c r="BV1446" s="30"/>
      <c r="CH1446" s="139" t="str">
        <f t="shared" si="135"/>
        <v>L8.T8</v>
      </c>
      <c r="CI1446" s="275" t="s">
        <v>3393</v>
      </c>
    </row>
    <row r="1447" spans="74:87" x14ac:dyDescent="0.3">
      <c r="BV1447" s="30"/>
      <c r="CH1447" s="139" t="str">
        <f t="shared" si="135"/>
        <v>L8.1Q</v>
      </c>
      <c r="CI1447" s="275" t="s">
        <v>3394</v>
      </c>
    </row>
    <row r="1448" spans="74:87" x14ac:dyDescent="0.3">
      <c r="BV1448" s="30"/>
      <c r="CH1448" s="139" t="str">
        <f t="shared" si="135"/>
        <v>L8.2Q</v>
      </c>
      <c r="CI1448" s="275" t="s">
        <v>3395</v>
      </c>
    </row>
    <row r="1449" spans="74:87" x14ac:dyDescent="0.3">
      <c r="BV1449" s="30"/>
      <c r="CH1449" s="139" t="str">
        <f t="shared" si="135"/>
        <v>L8.NM</v>
      </c>
      <c r="CI1449" s="275" t="s">
        <v>3396</v>
      </c>
    </row>
    <row r="1450" spans="74:87" x14ac:dyDescent="0.3">
      <c r="BV1450" s="30"/>
      <c r="CH1450" s="139" t="str">
        <f t="shared" si="135"/>
        <v>L8.0F</v>
      </c>
      <c r="CI1450" s="275" t="s">
        <v>3397</v>
      </c>
    </row>
    <row r="1451" spans="74:87" x14ac:dyDescent="0.3">
      <c r="BV1451" s="30"/>
      <c r="CH1451" s="139" t="str">
        <f t="shared" si="135"/>
        <v>L8.MC</v>
      </c>
      <c r="CI1451" s="275" t="s">
        <v>3398</v>
      </c>
    </row>
    <row r="1452" spans="74:87" x14ac:dyDescent="0.3">
      <c r="BV1452" s="30"/>
      <c r="CH1452" s="139" t="str">
        <f t="shared" si="135"/>
        <v>L8.0P</v>
      </c>
      <c r="CI1452" s="275" t="s">
        <v>3399</v>
      </c>
    </row>
    <row r="1453" spans="74:87" x14ac:dyDescent="0.3">
      <c r="BV1453" s="30"/>
      <c r="CH1453" s="139" t="str">
        <f t="shared" si="135"/>
        <v>L8.T9</v>
      </c>
      <c r="CI1453" s="275" t="s">
        <v>3400</v>
      </c>
    </row>
    <row r="1454" spans="74:87" x14ac:dyDescent="0.3">
      <c r="BV1454" s="30"/>
      <c r="CH1454" s="139" t="str">
        <f t="shared" si="135"/>
        <v>L8.ZZ</v>
      </c>
      <c r="CI1454" s="275" t="s">
        <v>3401</v>
      </c>
    </row>
    <row r="1455" spans="74:87" x14ac:dyDescent="0.3">
      <c r="BV1455" s="30"/>
      <c r="CH1455" s="139" t="str">
        <f t="shared" si="135"/>
        <v>L8.53</v>
      </c>
      <c r="CI1455" s="275" t="s">
        <v>3402</v>
      </c>
    </row>
    <row r="1456" spans="74:87" x14ac:dyDescent="0.3">
      <c r="BV1456" s="30"/>
      <c r="CH1456" s="139" t="str">
        <f t="shared" si="135"/>
        <v>L8.AO</v>
      </c>
      <c r="CI1456" s="275" t="s">
        <v>3403</v>
      </c>
    </row>
    <row r="1457" spans="74:87" x14ac:dyDescent="0.3">
      <c r="BV1457" s="30"/>
      <c r="CH1457" s="139" t="str">
        <f t="shared" si="135"/>
        <v>L8.AB</v>
      </c>
      <c r="CI1457" s="275" t="s">
        <v>3404</v>
      </c>
    </row>
    <row r="1458" spans="74:87" x14ac:dyDescent="0.3">
      <c r="BV1458" s="30"/>
      <c r="CH1458" s="139" t="str">
        <f t="shared" si="135"/>
        <v>L8.50</v>
      </c>
      <c r="CI1458" s="275" t="s">
        <v>3405</v>
      </c>
    </row>
    <row r="1459" spans="74:87" x14ac:dyDescent="0.3">
      <c r="BV1459" s="30"/>
      <c r="CH1459" s="139" t="str">
        <f t="shared" si="135"/>
        <v>L8.Z6</v>
      </c>
      <c r="CI1459" s="275" t="s">
        <v>3406</v>
      </c>
    </row>
    <row r="1460" spans="74:87" x14ac:dyDescent="0.3">
      <c r="BV1460" s="30"/>
      <c r="CH1460" s="139" t="str">
        <f t="shared" si="135"/>
        <v>L8.0G</v>
      </c>
      <c r="CI1460" s="275" t="s">
        <v>3407</v>
      </c>
    </row>
    <row r="1461" spans="74:87" x14ac:dyDescent="0.3">
      <c r="BV1461" s="30"/>
      <c r="CH1461" s="139" t="str">
        <f t="shared" si="135"/>
        <v>L8.BG</v>
      </c>
      <c r="CI1461" s="275" t="s">
        <v>3408</v>
      </c>
    </row>
    <row r="1462" spans="74:87" x14ac:dyDescent="0.3">
      <c r="BV1462" s="30"/>
      <c r="CH1462" s="139" t="str">
        <f t="shared" si="135"/>
        <v>L8.0R</v>
      </c>
      <c r="CI1462" s="275" t="s">
        <v>3409</v>
      </c>
    </row>
    <row r="1463" spans="74:87" x14ac:dyDescent="0.3">
      <c r="BV1463" s="30"/>
      <c r="CH1463" s="139" t="str">
        <f t="shared" si="135"/>
        <v>L8.89</v>
      </c>
      <c r="CI1463" s="275" t="s">
        <v>3410</v>
      </c>
    </row>
    <row r="1464" spans="74:87" x14ac:dyDescent="0.3">
      <c r="BV1464" s="30"/>
      <c r="CH1464" s="139" t="str">
        <f t="shared" si="135"/>
        <v>L8.2P</v>
      </c>
      <c r="CI1464" s="275" t="s">
        <v>15001</v>
      </c>
    </row>
    <row r="1465" spans="74:87" x14ac:dyDescent="0.3">
      <c r="BV1465" s="30"/>
      <c r="CH1465" s="139" t="str">
        <f t="shared" si="135"/>
        <v>L8.32</v>
      </c>
      <c r="CI1465" s="275" t="s">
        <v>3411</v>
      </c>
    </row>
    <row r="1466" spans="74:87" x14ac:dyDescent="0.3">
      <c r="BV1466" s="30"/>
      <c r="CH1466" s="139" t="str">
        <f t="shared" si="135"/>
        <v>L8.80</v>
      </c>
      <c r="CI1466" s="275" t="s">
        <v>3412</v>
      </c>
    </row>
    <row r="1467" spans="74:87" x14ac:dyDescent="0.3">
      <c r="BV1467" s="30"/>
      <c r="CH1467" s="139" t="str">
        <f t="shared" si="135"/>
        <v>L8.46</v>
      </c>
      <c r="CI1467" s="275" t="s">
        <v>3413</v>
      </c>
    </row>
    <row r="1468" spans="74:87" x14ac:dyDescent="0.3">
      <c r="BV1468" s="30"/>
      <c r="CH1468" s="139" t="str">
        <f t="shared" si="135"/>
        <v>L8.45</v>
      </c>
      <c r="CI1468" s="275" t="s">
        <v>3414</v>
      </c>
    </row>
    <row r="1469" spans="74:87" x14ac:dyDescent="0.3">
      <c r="BV1469" s="30"/>
      <c r="CH1469" s="139" t="str">
        <f t="shared" si="135"/>
        <v>L8.B1</v>
      </c>
      <c r="CI1469" s="275" t="s">
        <v>3415</v>
      </c>
    </row>
    <row r="1470" spans="74:87" x14ac:dyDescent="0.3">
      <c r="BV1470" s="30"/>
      <c r="CH1470" s="139" t="str">
        <f t="shared" si="135"/>
        <v>L8.Z4</v>
      </c>
      <c r="CI1470" s="275" t="s">
        <v>3416</v>
      </c>
    </row>
    <row r="1471" spans="74:87" x14ac:dyDescent="0.3">
      <c r="BV1471" s="30"/>
      <c r="CH1471" s="139" t="str">
        <f t="shared" si="135"/>
        <v>L8.BN</v>
      </c>
      <c r="CI1471" s="275" t="s">
        <v>3417</v>
      </c>
    </row>
    <row r="1472" spans="74:87" x14ac:dyDescent="0.3">
      <c r="BV1472" s="30"/>
      <c r="CH1472" s="139" t="str">
        <f t="shared" si="135"/>
        <v>L8.0C</v>
      </c>
      <c r="CI1472" s="275" t="s">
        <v>3418</v>
      </c>
    </row>
    <row r="1473" spans="74:87" x14ac:dyDescent="0.3">
      <c r="BV1473" s="30"/>
      <c r="CH1473" s="139" t="str">
        <f t="shared" si="135"/>
        <v>L8.0Y</v>
      </c>
      <c r="CI1473" s="275" t="s">
        <v>3419</v>
      </c>
    </row>
    <row r="1474" spans="74:87" x14ac:dyDescent="0.3">
      <c r="BV1474" s="30"/>
      <c r="CH1474" s="139" t="str">
        <f t="shared" si="135"/>
        <v>L8.0L</v>
      </c>
      <c r="CI1474" s="275" t="s">
        <v>3420</v>
      </c>
    </row>
    <row r="1475" spans="74:87" x14ac:dyDescent="0.3">
      <c r="BV1475" s="30"/>
      <c r="CH1475" s="139" t="str">
        <f t="shared" si="135"/>
        <v>L8.87</v>
      </c>
      <c r="CI1475" s="275" t="s">
        <v>3421</v>
      </c>
    </row>
    <row r="1476" spans="74:87" x14ac:dyDescent="0.3">
      <c r="BV1476" s="30"/>
      <c r="CH1476" s="139" t="str">
        <f t="shared" si="135"/>
        <v>L8.CP</v>
      </c>
      <c r="CI1476" s="275" t="s">
        <v>3422</v>
      </c>
    </row>
    <row r="1477" spans="74:87" x14ac:dyDescent="0.3">
      <c r="BV1477" s="30"/>
      <c r="CH1477" s="139" t="str">
        <f t="shared" si="135"/>
        <v>L8.35</v>
      </c>
      <c r="CI1477" s="275" t="s">
        <v>3423</v>
      </c>
    </row>
    <row r="1478" spans="74:87" x14ac:dyDescent="0.3">
      <c r="BV1478" s="30"/>
      <c r="CH1478" s="139" t="str">
        <f t="shared" si="135"/>
        <v>L8.LK</v>
      </c>
      <c r="CI1478" s="275" t="s">
        <v>3424</v>
      </c>
    </row>
    <row r="1479" spans="74:87" x14ac:dyDescent="0.3">
      <c r="BV1479" s="30"/>
      <c r="CH1479" s="139" t="str">
        <f t="shared" si="135"/>
        <v>L8.LB</v>
      </c>
      <c r="CI1479" s="275" t="s">
        <v>3425</v>
      </c>
    </row>
    <row r="1480" spans="74:87" x14ac:dyDescent="0.3">
      <c r="BV1480" s="30"/>
      <c r="CH1480" s="139" t="str">
        <f t="shared" si="135"/>
        <v>L8.LG</v>
      </c>
      <c r="CI1480" s="275" t="s">
        <v>3426</v>
      </c>
    </row>
    <row r="1481" spans="74:87" x14ac:dyDescent="0.3">
      <c r="BV1481" s="30"/>
      <c r="CH1481" s="139" t="str">
        <f t="shared" si="135"/>
        <v>L8.LO</v>
      </c>
      <c r="CI1481" s="275" t="s">
        <v>3427</v>
      </c>
    </row>
    <row r="1482" spans="74:87" x14ac:dyDescent="0.3">
      <c r="BV1482" s="30"/>
      <c r="CH1482" s="139" t="str">
        <f t="shared" si="135"/>
        <v>L8.LC</v>
      </c>
      <c r="CI1482" s="275" t="s">
        <v>3428</v>
      </c>
    </row>
    <row r="1483" spans="74:87" x14ac:dyDescent="0.3">
      <c r="BV1483" s="30"/>
      <c r="CH1483" s="139" t="str">
        <f t="shared" si="135"/>
        <v>L8.LY</v>
      </c>
      <c r="CI1483" s="275" t="s">
        <v>3429</v>
      </c>
    </row>
    <row r="1484" spans="74:87" x14ac:dyDescent="0.3">
      <c r="BV1484" s="30"/>
      <c r="CH1484" s="139" t="str">
        <f t="shared" si="135"/>
        <v>L8.FE</v>
      </c>
      <c r="CI1484" s="275" t="s">
        <v>3430</v>
      </c>
    </row>
    <row r="1485" spans="74:87" x14ac:dyDescent="0.3">
      <c r="BV1485" s="30"/>
      <c r="CH1485" s="139" t="str">
        <f t="shared" si="135"/>
        <v>L8.Z5</v>
      </c>
      <c r="CI1485" s="275" t="s">
        <v>3431</v>
      </c>
    </row>
    <row r="1486" spans="74:87" x14ac:dyDescent="0.3">
      <c r="BV1486" s="30"/>
      <c r="CH1486" s="139" t="str">
        <f t="shared" si="135"/>
        <v>L8.33</v>
      </c>
      <c r="CI1486" s="275" t="s">
        <v>3432</v>
      </c>
    </row>
    <row r="1487" spans="74:87" x14ac:dyDescent="0.3">
      <c r="BV1487" s="30"/>
      <c r="CH1487" s="139" t="str">
        <f t="shared" si="135"/>
        <v>L8.RN</v>
      </c>
      <c r="CI1487" s="275" t="s">
        <v>3433</v>
      </c>
    </row>
    <row r="1488" spans="74:87" x14ac:dyDescent="0.3">
      <c r="BV1488" s="30"/>
      <c r="CH1488" s="139" t="str">
        <f t="shared" si="135"/>
        <v>L8.54</v>
      </c>
      <c r="CI1488" s="275" t="s">
        <v>3434</v>
      </c>
    </row>
    <row r="1489" spans="74:87" x14ac:dyDescent="0.3">
      <c r="BV1489" s="30"/>
      <c r="CH1489" s="139" t="str">
        <f t="shared" si="135"/>
        <v>L8.HB</v>
      </c>
      <c r="CI1489" s="275" t="s">
        <v>15002</v>
      </c>
    </row>
    <row r="1490" spans="74:87" x14ac:dyDescent="0.3">
      <c r="BV1490" s="30"/>
      <c r="CH1490" s="139" t="str">
        <f t="shared" si="135"/>
        <v>L8.HG</v>
      </c>
      <c r="CI1490" s="275" t="s">
        <v>15003</v>
      </c>
    </row>
    <row r="1491" spans="74:87" x14ac:dyDescent="0.3">
      <c r="BV1491" s="30"/>
      <c r="CH1491" s="139" t="str">
        <f t="shared" si="135"/>
        <v>L8.JB</v>
      </c>
      <c r="CI1491" s="275" t="s">
        <v>3435</v>
      </c>
    </row>
    <row r="1492" spans="74:87" x14ac:dyDescent="0.3">
      <c r="BV1492" s="30"/>
      <c r="CH1492" s="139" t="str">
        <f t="shared" si="135"/>
        <v>L8.JW</v>
      </c>
      <c r="CI1492" s="275" t="s">
        <v>15004</v>
      </c>
    </row>
    <row r="1493" spans="74:87" x14ac:dyDescent="0.3">
      <c r="BV1493" s="30"/>
      <c r="CH1493" s="139" t="str">
        <f t="shared" si="135"/>
        <v>L8.S2</v>
      </c>
      <c r="CI1493" s="275" t="s">
        <v>3436</v>
      </c>
    </row>
    <row r="1494" spans="74:87" x14ac:dyDescent="0.3">
      <c r="BV1494" s="30"/>
      <c r="CH1494" s="139" t="str">
        <f t="shared" si="135"/>
        <v>L8.S1</v>
      </c>
      <c r="CI1494" s="275" t="s">
        <v>3437</v>
      </c>
    </row>
    <row r="1495" spans="74:87" x14ac:dyDescent="0.3">
      <c r="BV1495" s="30"/>
      <c r="CH1495" s="139" t="str">
        <f t="shared" si="135"/>
        <v>L8.L2</v>
      </c>
      <c r="CI1495" s="275" t="s">
        <v>3438</v>
      </c>
    </row>
    <row r="1496" spans="74:87" x14ac:dyDescent="0.3">
      <c r="BV1496" s="30"/>
      <c r="CH1496" s="139" t="str">
        <f t="shared" si="135"/>
        <v>L8.L1</v>
      </c>
      <c r="CI1496" s="275" t="s">
        <v>3439</v>
      </c>
    </row>
    <row r="1497" spans="74:87" x14ac:dyDescent="0.3">
      <c r="BV1497" s="30"/>
      <c r="CH1497" s="139" t="str">
        <f t="shared" si="135"/>
        <v>L8.Z1</v>
      </c>
      <c r="CI1497" s="275" t="s">
        <v>3440</v>
      </c>
    </row>
    <row r="1498" spans="74:87" x14ac:dyDescent="0.3">
      <c r="BV1498" s="30"/>
      <c r="CH1498" s="139" t="str">
        <f t="shared" si="135"/>
        <v>L8.0M</v>
      </c>
      <c r="CI1498" s="275" t="s">
        <v>3441</v>
      </c>
    </row>
    <row r="1499" spans="74:87" x14ac:dyDescent="0.3">
      <c r="BV1499" s="30"/>
      <c r="CH1499" s="139" t="str">
        <f t="shared" si="135"/>
        <v>L8.Z2</v>
      </c>
      <c r="CI1499" s="275" t="s">
        <v>3442</v>
      </c>
    </row>
    <row r="1500" spans="74:87" x14ac:dyDescent="0.3">
      <c r="BV1500" s="30"/>
      <c r="CH1500" s="139" t="str">
        <f t="shared" si="135"/>
        <v>L8.51</v>
      </c>
      <c r="CI1500" s="275" t="s">
        <v>3443</v>
      </c>
    </row>
    <row r="1501" spans="74:87" x14ac:dyDescent="0.3">
      <c r="BV1501" s="30"/>
      <c r="CH1501" s="139" t="str">
        <f t="shared" si="135"/>
        <v>L8.0N</v>
      </c>
      <c r="CI1501" s="275" t="s">
        <v>3444</v>
      </c>
    </row>
    <row r="1502" spans="74:87" x14ac:dyDescent="0.3">
      <c r="BV1502" s="30"/>
      <c r="CH1502" s="139" t="str">
        <f t="shared" si="135"/>
        <v>L8.NS</v>
      </c>
      <c r="CI1502" s="275" t="s">
        <v>3445</v>
      </c>
    </row>
    <row r="1503" spans="74:87" x14ac:dyDescent="0.3">
      <c r="BV1503" s="30"/>
      <c r="CH1503" s="139" t="str">
        <f t="shared" si="135"/>
        <v>L8.86</v>
      </c>
      <c r="CI1503" s="275" t="s">
        <v>3446</v>
      </c>
    </row>
    <row r="1504" spans="74:87" x14ac:dyDescent="0.3">
      <c r="BV1504" s="30"/>
      <c r="CH1504" s="139" t="str">
        <f t="shared" ref="CH1504:CH1567" si="136">CONCATENATE(LEFT(CI1504,2),".",RIGHT(CI1504,2))</f>
        <v>L8.36</v>
      </c>
      <c r="CI1504" s="275" t="s">
        <v>3447</v>
      </c>
    </row>
    <row r="1505" spans="74:87" x14ac:dyDescent="0.3">
      <c r="BV1505" s="30"/>
      <c r="CH1505" s="139" t="str">
        <f t="shared" si="136"/>
        <v>L8.2F</v>
      </c>
      <c r="CI1505" s="275" t="s">
        <v>3448</v>
      </c>
    </row>
    <row r="1506" spans="74:87" x14ac:dyDescent="0.3">
      <c r="BV1506" s="30"/>
      <c r="CH1506" s="139" t="str">
        <f t="shared" si="136"/>
        <v>L8.90</v>
      </c>
      <c r="CI1506" s="275" t="s">
        <v>3449</v>
      </c>
    </row>
    <row r="1507" spans="74:87" x14ac:dyDescent="0.3">
      <c r="BV1507" s="30"/>
      <c r="CH1507" s="139" t="str">
        <f t="shared" si="136"/>
        <v>L8.68</v>
      </c>
      <c r="CI1507" s="275" t="s">
        <v>3450</v>
      </c>
    </row>
    <row r="1508" spans="74:87" x14ac:dyDescent="0.3">
      <c r="BV1508" s="30"/>
      <c r="CH1508" s="139" t="str">
        <f t="shared" si="136"/>
        <v>L8.27</v>
      </c>
      <c r="CI1508" s="275" t="s">
        <v>3451</v>
      </c>
    </row>
    <row r="1509" spans="74:87" x14ac:dyDescent="0.3">
      <c r="BV1509" s="30"/>
      <c r="CH1509" s="139" t="str">
        <f t="shared" si="136"/>
        <v>L8.61</v>
      </c>
      <c r="CI1509" s="275" t="s">
        <v>3452</v>
      </c>
    </row>
    <row r="1510" spans="74:87" x14ac:dyDescent="0.3">
      <c r="BV1510" s="30"/>
      <c r="CH1510" s="139" t="str">
        <f t="shared" si="136"/>
        <v>L8.81</v>
      </c>
      <c r="CI1510" s="275" t="s">
        <v>3453</v>
      </c>
    </row>
    <row r="1511" spans="74:87" x14ac:dyDescent="0.3">
      <c r="BV1511" s="30"/>
      <c r="CH1511" s="139" t="str">
        <f t="shared" si="136"/>
        <v>L8.0T</v>
      </c>
      <c r="CI1511" s="275" t="s">
        <v>3454</v>
      </c>
    </row>
    <row r="1512" spans="74:87" x14ac:dyDescent="0.3">
      <c r="BV1512" s="30"/>
      <c r="CH1512" s="139" t="str">
        <f t="shared" si="136"/>
        <v>L8.SO</v>
      </c>
      <c r="CI1512" s="275" t="s">
        <v>3455</v>
      </c>
    </row>
    <row r="1513" spans="74:87" x14ac:dyDescent="0.3">
      <c r="BV1513" s="30"/>
      <c r="CH1513" s="139" t="str">
        <f t="shared" si="136"/>
        <v>L8.SY</v>
      </c>
      <c r="CI1513" s="275" t="s">
        <v>3456</v>
      </c>
    </row>
    <row r="1514" spans="74:87" x14ac:dyDescent="0.3">
      <c r="BV1514" s="30"/>
      <c r="CH1514" s="139" t="str">
        <f t="shared" si="136"/>
        <v>L8.SL</v>
      </c>
      <c r="CI1514" s="275" t="s">
        <v>3457</v>
      </c>
    </row>
    <row r="1515" spans="74:87" x14ac:dyDescent="0.3">
      <c r="BV1515" s="30"/>
      <c r="CH1515" s="139" t="str">
        <f t="shared" si="136"/>
        <v>L8.SM</v>
      </c>
      <c r="CI1515" s="275" t="s">
        <v>3458</v>
      </c>
    </row>
    <row r="1516" spans="74:87" x14ac:dyDescent="0.3">
      <c r="BV1516" s="30"/>
      <c r="CH1516" s="139" t="str">
        <f t="shared" si="136"/>
        <v>L8.SN</v>
      </c>
      <c r="CI1516" s="275" t="s">
        <v>3459</v>
      </c>
    </row>
    <row r="1517" spans="74:87" x14ac:dyDescent="0.3">
      <c r="BV1517" s="30"/>
      <c r="CH1517" s="139" t="str">
        <f t="shared" si="136"/>
        <v>L8.SP</v>
      </c>
      <c r="CI1517" s="275" t="s">
        <v>3460</v>
      </c>
    </row>
    <row r="1518" spans="74:87" x14ac:dyDescent="0.3">
      <c r="BV1518" s="30"/>
      <c r="CH1518" s="139" t="str">
        <f t="shared" si="136"/>
        <v>L8.1V</v>
      </c>
      <c r="CI1518" s="275" t="s">
        <v>3461</v>
      </c>
    </row>
    <row r="1519" spans="74:87" x14ac:dyDescent="0.3">
      <c r="BV1519" s="30"/>
      <c r="CH1519" s="139" t="str">
        <f t="shared" si="136"/>
        <v>L8.T5</v>
      </c>
      <c r="CI1519" s="275" t="s">
        <v>3462</v>
      </c>
    </row>
    <row r="1520" spans="74:87" x14ac:dyDescent="0.3">
      <c r="BV1520" s="30"/>
      <c r="CH1520" s="139" t="str">
        <f t="shared" si="136"/>
        <v>L8.0S</v>
      </c>
      <c r="CI1520" s="275" t="s">
        <v>3463</v>
      </c>
    </row>
    <row r="1521" spans="74:87" x14ac:dyDescent="0.3">
      <c r="BV1521" s="30"/>
      <c r="CH1521" s="139" t="str">
        <f t="shared" si="136"/>
        <v>L8.52</v>
      </c>
      <c r="CI1521" s="275" t="s">
        <v>3464</v>
      </c>
    </row>
    <row r="1522" spans="74:87" x14ac:dyDescent="0.3">
      <c r="BV1522" s="30"/>
      <c r="CH1522" s="139" t="str">
        <f t="shared" si="136"/>
        <v>L8.77</v>
      </c>
      <c r="CI1522" s="275" t="s">
        <v>3465</v>
      </c>
    </row>
    <row r="1523" spans="74:87" x14ac:dyDescent="0.3">
      <c r="BV1523" s="30"/>
      <c r="CH1523" s="139" t="str">
        <f t="shared" si="136"/>
        <v>L8.Z3</v>
      </c>
      <c r="CI1523" s="275" t="s">
        <v>3466</v>
      </c>
    </row>
    <row r="1524" spans="74:87" x14ac:dyDescent="0.3">
      <c r="BV1524" s="30"/>
      <c r="CH1524" s="139" t="str">
        <f t="shared" si="136"/>
        <v>L8.37</v>
      </c>
      <c r="CI1524" s="275" t="s">
        <v>3467</v>
      </c>
    </row>
    <row r="1525" spans="74:87" x14ac:dyDescent="0.3">
      <c r="BV1525" s="30"/>
      <c r="CH1525" s="139" t="str">
        <f t="shared" si="136"/>
        <v>L8.2A</v>
      </c>
      <c r="CI1525" s="275" t="s">
        <v>3468</v>
      </c>
    </row>
    <row r="1526" spans="74:87" x14ac:dyDescent="0.3">
      <c r="BV1526" s="30"/>
      <c r="CH1526" s="139" t="str">
        <f t="shared" si="136"/>
        <v>L8.T8</v>
      </c>
      <c r="CI1526" s="275" t="s">
        <v>3469</v>
      </c>
    </row>
    <row r="1527" spans="74:87" x14ac:dyDescent="0.3">
      <c r="BV1527" s="30"/>
      <c r="CH1527" s="139" t="str">
        <f t="shared" si="136"/>
        <v>L8.1Q</v>
      </c>
      <c r="CI1527" s="275" t="s">
        <v>3470</v>
      </c>
    </row>
    <row r="1528" spans="74:87" x14ac:dyDescent="0.3">
      <c r="BV1528" s="30"/>
      <c r="CH1528" s="139" t="str">
        <f t="shared" si="136"/>
        <v>L8.2Q</v>
      </c>
      <c r="CI1528" s="275" t="s">
        <v>3471</v>
      </c>
    </row>
    <row r="1529" spans="74:87" x14ac:dyDescent="0.3">
      <c r="BV1529" s="30"/>
      <c r="CH1529" s="139" t="str">
        <f t="shared" si="136"/>
        <v>L8.NM</v>
      </c>
      <c r="CI1529" s="275" t="s">
        <v>3472</v>
      </c>
    </row>
    <row r="1530" spans="74:87" x14ac:dyDescent="0.3">
      <c r="BV1530" s="30"/>
      <c r="CH1530" s="139" t="str">
        <f t="shared" si="136"/>
        <v>L8.0F</v>
      </c>
      <c r="CI1530" s="275" t="s">
        <v>3473</v>
      </c>
    </row>
    <row r="1531" spans="74:87" x14ac:dyDescent="0.3">
      <c r="BV1531" s="30"/>
      <c r="CH1531" s="139" t="str">
        <f t="shared" si="136"/>
        <v>L8.MC</v>
      </c>
      <c r="CI1531" s="275" t="s">
        <v>3474</v>
      </c>
    </row>
    <row r="1532" spans="74:87" x14ac:dyDescent="0.3">
      <c r="BV1532" s="30"/>
      <c r="CH1532" s="139" t="str">
        <f t="shared" si="136"/>
        <v>L8.0P</v>
      </c>
      <c r="CI1532" s="275" t="s">
        <v>3475</v>
      </c>
    </row>
    <row r="1533" spans="74:87" x14ac:dyDescent="0.3">
      <c r="BV1533" s="30"/>
      <c r="CH1533" s="139" t="str">
        <f t="shared" si="136"/>
        <v>L8.T9</v>
      </c>
      <c r="CI1533" s="275" t="s">
        <v>3476</v>
      </c>
    </row>
    <row r="1534" spans="74:87" x14ac:dyDescent="0.3">
      <c r="BV1534" s="30"/>
      <c r="CH1534" s="139" t="str">
        <f t="shared" si="136"/>
        <v>L8.ZZ</v>
      </c>
      <c r="CI1534" s="275" t="s">
        <v>3477</v>
      </c>
    </row>
    <row r="1535" spans="74:87" x14ac:dyDescent="0.3">
      <c r="BV1535" s="30"/>
      <c r="CH1535" s="139" t="str">
        <f t="shared" si="136"/>
        <v>L8.53</v>
      </c>
      <c r="CI1535" s="275" t="s">
        <v>3478</v>
      </c>
    </row>
    <row r="1536" spans="74:87" x14ac:dyDescent="0.3">
      <c r="BV1536" s="30"/>
      <c r="CH1536" s="139" t="str">
        <f t="shared" si="136"/>
        <v>L8.AO</v>
      </c>
      <c r="CI1536" s="275" t="s">
        <v>3479</v>
      </c>
    </row>
    <row r="1537" spans="74:87" x14ac:dyDescent="0.3">
      <c r="BV1537" s="30"/>
      <c r="CH1537" s="139" t="str">
        <f t="shared" si="136"/>
        <v>L8.AB</v>
      </c>
      <c r="CI1537" s="275" t="s">
        <v>3480</v>
      </c>
    </row>
    <row r="1538" spans="74:87" x14ac:dyDescent="0.3">
      <c r="BV1538" s="30"/>
      <c r="CH1538" s="139" t="str">
        <f t="shared" si="136"/>
        <v>L8.50</v>
      </c>
      <c r="CI1538" s="275" t="s">
        <v>3481</v>
      </c>
    </row>
    <row r="1539" spans="74:87" x14ac:dyDescent="0.3">
      <c r="BV1539" s="30"/>
      <c r="CH1539" s="139" t="str">
        <f t="shared" si="136"/>
        <v>L8.Z6</v>
      </c>
      <c r="CI1539" s="275" t="s">
        <v>3482</v>
      </c>
    </row>
    <row r="1540" spans="74:87" x14ac:dyDescent="0.3">
      <c r="BV1540" s="30"/>
      <c r="CH1540" s="139" t="str">
        <f t="shared" si="136"/>
        <v>L8.0G</v>
      </c>
      <c r="CI1540" s="275" t="s">
        <v>3483</v>
      </c>
    </row>
    <row r="1541" spans="74:87" x14ac:dyDescent="0.3">
      <c r="BV1541" s="30"/>
      <c r="CH1541" s="139" t="str">
        <f t="shared" si="136"/>
        <v>L8.BG</v>
      </c>
      <c r="CI1541" s="275" t="s">
        <v>3484</v>
      </c>
    </row>
    <row r="1542" spans="74:87" x14ac:dyDescent="0.3">
      <c r="BV1542" s="30"/>
      <c r="CH1542" s="139" t="str">
        <f t="shared" si="136"/>
        <v>L8.0R</v>
      </c>
      <c r="CI1542" s="275" t="s">
        <v>3485</v>
      </c>
    </row>
    <row r="1543" spans="74:87" x14ac:dyDescent="0.3">
      <c r="BV1543" s="30"/>
      <c r="CH1543" s="139" t="str">
        <f t="shared" si="136"/>
        <v>L8.89</v>
      </c>
      <c r="CI1543" s="275" t="s">
        <v>3486</v>
      </c>
    </row>
    <row r="1544" spans="74:87" x14ac:dyDescent="0.3">
      <c r="BV1544" s="30"/>
      <c r="CH1544" s="139" t="str">
        <f t="shared" si="136"/>
        <v>L8.2P</v>
      </c>
      <c r="CI1544" s="275" t="s">
        <v>15005</v>
      </c>
    </row>
    <row r="1545" spans="74:87" x14ac:dyDescent="0.3">
      <c r="BV1545" s="30"/>
      <c r="CH1545" s="139" t="str">
        <f t="shared" si="136"/>
        <v>L8.32</v>
      </c>
      <c r="CI1545" s="275" t="s">
        <v>3487</v>
      </c>
    </row>
    <row r="1546" spans="74:87" x14ac:dyDescent="0.3">
      <c r="BV1546" s="30"/>
      <c r="CH1546" s="139" t="str">
        <f t="shared" si="136"/>
        <v>L8.80</v>
      </c>
      <c r="CI1546" s="275" t="s">
        <v>3488</v>
      </c>
    </row>
    <row r="1547" spans="74:87" x14ac:dyDescent="0.3">
      <c r="BV1547" s="30"/>
      <c r="CH1547" s="139" t="str">
        <f t="shared" si="136"/>
        <v>L8.46</v>
      </c>
      <c r="CI1547" s="275" t="s">
        <v>3489</v>
      </c>
    </row>
    <row r="1548" spans="74:87" x14ac:dyDescent="0.3">
      <c r="BV1548" s="30"/>
      <c r="CH1548" s="139" t="str">
        <f t="shared" si="136"/>
        <v>L8.45</v>
      </c>
      <c r="CI1548" s="275" t="s">
        <v>3490</v>
      </c>
    </row>
    <row r="1549" spans="74:87" x14ac:dyDescent="0.3">
      <c r="BV1549" s="30"/>
      <c r="CH1549" s="139" t="str">
        <f t="shared" si="136"/>
        <v>L8.B1</v>
      </c>
      <c r="CI1549" s="275" t="s">
        <v>3491</v>
      </c>
    </row>
    <row r="1550" spans="74:87" x14ac:dyDescent="0.3">
      <c r="BV1550" s="30"/>
      <c r="CH1550" s="139" t="str">
        <f t="shared" si="136"/>
        <v>L8.Z4</v>
      </c>
      <c r="CI1550" s="275" t="s">
        <v>3492</v>
      </c>
    </row>
    <row r="1551" spans="74:87" x14ac:dyDescent="0.3">
      <c r="BV1551" s="30"/>
      <c r="CH1551" s="139" t="str">
        <f t="shared" si="136"/>
        <v>L8.BN</v>
      </c>
      <c r="CI1551" s="275" t="s">
        <v>3493</v>
      </c>
    </row>
    <row r="1552" spans="74:87" x14ac:dyDescent="0.3">
      <c r="BV1552" s="30"/>
      <c r="CH1552" s="139" t="str">
        <f t="shared" si="136"/>
        <v>L8.0C</v>
      </c>
      <c r="CI1552" s="275" t="s">
        <v>3494</v>
      </c>
    </row>
    <row r="1553" spans="74:87" x14ac:dyDescent="0.3">
      <c r="BV1553" s="30"/>
      <c r="CH1553" s="139" t="str">
        <f t="shared" si="136"/>
        <v>L8.0Y</v>
      </c>
      <c r="CI1553" s="275" t="s">
        <v>3495</v>
      </c>
    </row>
    <row r="1554" spans="74:87" x14ac:dyDescent="0.3">
      <c r="BV1554" s="30"/>
      <c r="CH1554" s="139" t="str">
        <f t="shared" si="136"/>
        <v>L8.0L</v>
      </c>
      <c r="CI1554" s="275" t="s">
        <v>3496</v>
      </c>
    </row>
    <row r="1555" spans="74:87" x14ac:dyDescent="0.3">
      <c r="BV1555" s="30"/>
      <c r="CH1555" s="139" t="str">
        <f t="shared" si="136"/>
        <v>L8.87</v>
      </c>
      <c r="CI1555" s="275" t="s">
        <v>3497</v>
      </c>
    </row>
    <row r="1556" spans="74:87" x14ac:dyDescent="0.3">
      <c r="BV1556" s="30"/>
      <c r="CH1556" s="139" t="str">
        <f t="shared" si="136"/>
        <v>L8.CP</v>
      </c>
      <c r="CI1556" s="275" t="s">
        <v>3498</v>
      </c>
    </row>
    <row r="1557" spans="74:87" x14ac:dyDescent="0.3">
      <c r="BV1557" s="30"/>
      <c r="CH1557" s="139" t="str">
        <f t="shared" si="136"/>
        <v>L8.35</v>
      </c>
      <c r="CI1557" s="275" t="s">
        <v>3499</v>
      </c>
    </row>
    <row r="1558" spans="74:87" x14ac:dyDescent="0.3">
      <c r="BV1558" s="30"/>
      <c r="CH1558" s="139" t="str">
        <f t="shared" si="136"/>
        <v>L8.LK</v>
      </c>
      <c r="CI1558" s="275" t="s">
        <v>3500</v>
      </c>
    </row>
    <row r="1559" spans="74:87" x14ac:dyDescent="0.3">
      <c r="BV1559" s="30"/>
      <c r="CH1559" s="139" t="str">
        <f t="shared" si="136"/>
        <v>L8.LB</v>
      </c>
      <c r="CI1559" s="275" t="s">
        <v>3501</v>
      </c>
    </row>
    <row r="1560" spans="74:87" x14ac:dyDescent="0.3">
      <c r="BV1560" s="30"/>
      <c r="CH1560" s="139" t="str">
        <f t="shared" si="136"/>
        <v>L8.LG</v>
      </c>
      <c r="CI1560" s="275" t="s">
        <v>3502</v>
      </c>
    </row>
    <row r="1561" spans="74:87" x14ac:dyDescent="0.3">
      <c r="BV1561" s="30"/>
      <c r="CH1561" s="139" t="str">
        <f t="shared" si="136"/>
        <v>L8.LO</v>
      </c>
      <c r="CI1561" s="275" t="s">
        <v>3503</v>
      </c>
    </row>
    <row r="1562" spans="74:87" x14ac:dyDescent="0.3">
      <c r="BV1562" s="30"/>
      <c r="CH1562" s="139" t="str">
        <f t="shared" si="136"/>
        <v>L8.LC</v>
      </c>
      <c r="CI1562" s="275" t="s">
        <v>3504</v>
      </c>
    </row>
    <row r="1563" spans="74:87" x14ac:dyDescent="0.3">
      <c r="BV1563" s="30"/>
      <c r="CH1563" s="139" t="str">
        <f t="shared" si="136"/>
        <v>L8.LY</v>
      </c>
      <c r="CI1563" s="275" t="s">
        <v>3505</v>
      </c>
    </row>
    <row r="1564" spans="74:87" x14ac:dyDescent="0.3">
      <c r="BV1564" s="30"/>
      <c r="CH1564" s="139" t="str">
        <f t="shared" si="136"/>
        <v>L8.FE</v>
      </c>
      <c r="CI1564" s="275" t="s">
        <v>3506</v>
      </c>
    </row>
    <row r="1565" spans="74:87" x14ac:dyDescent="0.3">
      <c r="BV1565" s="30"/>
      <c r="CH1565" s="139" t="str">
        <f t="shared" si="136"/>
        <v>L8.Z5</v>
      </c>
      <c r="CI1565" s="275" t="s">
        <v>3507</v>
      </c>
    </row>
    <row r="1566" spans="74:87" x14ac:dyDescent="0.3">
      <c r="BV1566" s="30"/>
      <c r="CH1566" s="139" t="str">
        <f t="shared" si="136"/>
        <v>L8.33</v>
      </c>
      <c r="CI1566" s="275" t="s">
        <v>3508</v>
      </c>
    </row>
    <row r="1567" spans="74:87" x14ac:dyDescent="0.3">
      <c r="BV1567" s="30"/>
      <c r="CH1567" s="139" t="str">
        <f t="shared" si="136"/>
        <v>L8.RN</v>
      </c>
      <c r="CI1567" s="275" t="s">
        <v>3509</v>
      </c>
    </row>
    <row r="1568" spans="74:87" x14ac:dyDescent="0.3">
      <c r="BV1568" s="30"/>
      <c r="CH1568" s="139" t="str">
        <f t="shared" ref="CH1568:CH1631" si="137">CONCATENATE(LEFT(CI1568,2),".",RIGHT(CI1568,2))</f>
        <v>L8.54</v>
      </c>
      <c r="CI1568" s="275" t="s">
        <v>3510</v>
      </c>
    </row>
    <row r="1569" spans="74:87" x14ac:dyDescent="0.3">
      <c r="BV1569" s="30"/>
      <c r="CH1569" s="139" t="str">
        <f t="shared" si="137"/>
        <v>L8.HB</v>
      </c>
      <c r="CI1569" s="275" t="s">
        <v>15006</v>
      </c>
    </row>
    <row r="1570" spans="74:87" x14ac:dyDescent="0.3">
      <c r="BV1570" s="30"/>
      <c r="CH1570" s="139" t="str">
        <f t="shared" si="137"/>
        <v>L8.HG</v>
      </c>
      <c r="CI1570" s="275" t="s">
        <v>15007</v>
      </c>
    </row>
    <row r="1571" spans="74:87" x14ac:dyDescent="0.3">
      <c r="BV1571" s="30"/>
      <c r="CH1571" s="139" t="str">
        <f t="shared" si="137"/>
        <v>L8.JB</v>
      </c>
      <c r="CI1571" s="275" t="s">
        <v>3511</v>
      </c>
    </row>
    <row r="1572" spans="74:87" x14ac:dyDescent="0.3">
      <c r="BV1572" s="30"/>
      <c r="CH1572" s="139" t="str">
        <f t="shared" si="137"/>
        <v>L8.JW</v>
      </c>
      <c r="CI1572" s="275" t="s">
        <v>15008</v>
      </c>
    </row>
    <row r="1573" spans="74:87" x14ac:dyDescent="0.3">
      <c r="BV1573" s="30"/>
      <c r="CH1573" s="139" t="str">
        <f t="shared" si="137"/>
        <v>L8.S2</v>
      </c>
      <c r="CI1573" s="275" t="s">
        <v>3512</v>
      </c>
    </row>
    <row r="1574" spans="74:87" x14ac:dyDescent="0.3">
      <c r="BV1574" s="30"/>
      <c r="CH1574" s="139" t="str">
        <f t="shared" si="137"/>
        <v>L8.S1</v>
      </c>
      <c r="CI1574" s="275" t="s">
        <v>3513</v>
      </c>
    </row>
    <row r="1575" spans="74:87" x14ac:dyDescent="0.3">
      <c r="BV1575" s="30"/>
      <c r="CH1575" s="139" t="str">
        <f t="shared" si="137"/>
        <v>L8.L2</v>
      </c>
      <c r="CI1575" s="275" t="s">
        <v>3514</v>
      </c>
    </row>
    <row r="1576" spans="74:87" x14ac:dyDescent="0.3">
      <c r="BV1576" s="30"/>
      <c r="CH1576" s="139" t="str">
        <f t="shared" si="137"/>
        <v>L8.L1</v>
      </c>
      <c r="CI1576" s="275" t="s">
        <v>3515</v>
      </c>
    </row>
    <row r="1577" spans="74:87" x14ac:dyDescent="0.3">
      <c r="BV1577" s="30"/>
      <c r="CH1577" s="139" t="str">
        <f t="shared" si="137"/>
        <v>L8.Z1</v>
      </c>
      <c r="CI1577" s="275" t="s">
        <v>3516</v>
      </c>
    </row>
    <row r="1578" spans="74:87" x14ac:dyDescent="0.3">
      <c r="BV1578" s="30"/>
      <c r="CH1578" s="139" t="str">
        <f t="shared" si="137"/>
        <v>L8.0M</v>
      </c>
      <c r="CI1578" s="275" t="s">
        <v>3517</v>
      </c>
    </row>
    <row r="1579" spans="74:87" x14ac:dyDescent="0.3">
      <c r="BV1579" s="30"/>
      <c r="CH1579" s="139" t="str">
        <f t="shared" si="137"/>
        <v>L8.Z2</v>
      </c>
      <c r="CI1579" s="275" t="s">
        <v>3518</v>
      </c>
    </row>
    <row r="1580" spans="74:87" x14ac:dyDescent="0.3">
      <c r="BV1580" s="30"/>
      <c r="CH1580" s="139" t="str">
        <f t="shared" si="137"/>
        <v>L8.51</v>
      </c>
      <c r="CI1580" s="275" t="s">
        <v>3519</v>
      </c>
    </row>
    <row r="1581" spans="74:87" x14ac:dyDescent="0.3">
      <c r="BV1581" s="30"/>
      <c r="CH1581" s="139" t="str">
        <f t="shared" si="137"/>
        <v>L8.0N</v>
      </c>
      <c r="CI1581" s="275" t="s">
        <v>3520</v>
      </c>
    </row>
    <row r="1582" spans="74:87" x14ac:dyDescent="0.3">
      <c r="BV1582" s="30"/>
      <c r="CH1582" s="139" t="str">
        <f t="shared" si="137"/>
        <v>L8.NS</v>
      </c>
      <c r="CI1582" s="275" t="s">
        <v>3521</v>
      </c>
    </row>
    <row r="1583" spans="74:87" x14ac:dyDescent="0.3">
      <c r="BV1583" s="30"/>
      <c r="CH1583" s="139" t="str">
        <f t="shared" si="137"/>
        <v>L8.86</v>
      </c>
      <c r="CI1583" s="275" t="s">
        <v>3522</v>
      </c>
    </row>
    <row r="1584" spans="74:87" x14ac:dyDescent="0.3">
      <c r="BV1584" s="30"/>
      <c r="CH1584" s="139" t="str">
        <f t="shared" si="137"/>
        <v>L8.36</v>
      </c>
      <c r="CI1584" s="275" t="s">
        <v>3523</v>
      </c>
    </row>
    <row r="1585" spans="74:87" x14ac:dyDescent="0.3">
      <c r="BV1585" s="30"/>
      <c r="CH1585" s="139" t="str">
        <f t="shared" si="137"/>
        <v>L8.2F</v>
      </c>
      <c r="CI1585" s="275" t="s">
        <v>3524</v>
      </c>
    </row>
    <row r="1586" spans="74:87" x14ac:dyDescent="0.3">
      <c r="BV1586" s="30"/>
      <c r="CH1586" s="139" t="str">
        <f t="shared" si="137"/>
        <v>L8.90</v>
      </c>
      <c r="CI1586" s="275" t="s">
        <v>3525</v>
      </c>
    </row>
    <row r="1587" spans="74:87" x14ac:dyDescent="0.3">
      <c r="BV1587" s="30"/>
      <c r="CH1587" s="139" t="str">
        <f t="shared" si="137"/>
        <v>L8.68</v>
      </c>
      <c r="CI1587" s="275" t="s">
        <v>3526</v>
      </c>
    </row>
    <row r="1588" spans="74:87" x14ac:dyDescent="0.3">
      <c r="BV1588" s="30"/>
      <c r="CH1588" s="139" t="str">
        <f t="shared" si="137"/>
        <v>L8.27</v>
      </c>
      <c r="CI1588" s="275" t="s">
        <v>3527</v>
      </c>
    </row>
    <row r="1589" spans="74:87" x14ac:dyDescent="0.3">
      <c r="BV1589" s="30"/>
      <c r="CH1589" s="139" t="str">
        <f t="shared" si="137"/>
        <v>L8.61</v>
      </c>
      <c r="CI1589" s="275" t="s">
        <v>3528</v>
      </c>
    </row>
    <row r="1590" spans="74:87" x14ac:dyDescent="0.3">
      <c r="BV1590" s="30"/>
      <c r="CH1590" s="139" t="str">
        <f t="shared" si="137"/>
        <v>L8.81</v>
      </c>
      <c r="CI1590" s="275" t="s">
        <v>3529</v>
      </c>
    </row>
    <row r="1591" spans="74:87" x14ac:dyDescent="0.3">
      <c r="BV1591" s="30"/>
      <c r="CH1591" s="139" t="str">
        <f t="shared" si="137"/>
        <v>L8.0T</v>
      </c>
      <c r="CI1591" s="275" t="s">
        <v>3530</v>
      </c>
    </row>
    <row r="1592" spans="74:87" x14ac:dyDescent="0.3">
      <c r="BV1592" s="30"/>
      <c r="CH1592" s="139" t="str">
        <f t="shared" si="137"/>
        <v>L8.SO</v>
      </c>
      <c r="CI1592" s="275" t="s">
        <v>3531</v>
      </c>
    </row>
    <row r="1593" spans="74:87" x14ac:dyDescent="0.3">
      <c r="BV1593" s="30"/>
      <c r="CH1593" s="139" t="str">
        <f t="shared" si="137"/>
        <v>L8.SY</v>
      </c>
      <c r="CI1593" s="275" t="s">
        <v>3532</v>
      </c>
    </row>
    <row r="1594" spans="74:87" x14ac:dyDescent="0.3">
      <c r="BV1594" s="30"/>
      <c r="CH1594" s="139" t="str">
        <f t="shared" si="137"/>
        <v>L8.SL</v>
      </c>
      <c r="CI1594" s="275" t="s">
        <v>3533</v>
      </c>
    </row>
    <row r="1595" spans="74:87" x14ac:dyDescent="0.3">
      <c r="BV1595" s="30"/>
      <c r="CH1595" s="139" t="str">
        <f t="shared" si="137"/>
        <v>L8.SM</v>
      </c>
      <c r="CI1595" s="275" t="s">
        <v>3534</v>
      </c>
    </row>
    <row r="1596" spans="74:87" x14ac:dyDescent="0.3">
      <c r="BV1596" s="30"/>
      <c r="CH1596" s="139" t="str">
        <f t="shared" si="137"/>
        <v>L8.SN</v>
      </c>
      <c r="CI1596" s="275" t="s">
        <v>3535</v>
      </c>
    </row>
    <row r="1597" spans="74:87" x14ac:dyDescent="0.3">
      <c r="BV1597" s="30"/>
      <c r="CH1597" s="139" t="str">
        <f t="shared" si="137"/>
        <v>L8.SP</v>
      </c>
      <c r="CI1597" s="275" t="s">
        <v>3536</v>
      </c>
    </row>
    <row r="1598" spans="74:87" x14ac:dyDescent="0.3">
      <c r="BV1598" s="30"/>
      <c r="CH1598" s="139" t="str">
        <f t="shared" si="137"/>
        <v>L8.1V</v>
      </c>
      <c r="CI1598" s="275" t="s">
        <v>3537</v>
      </c>
    </row>
    <row r="1599" spans="74:87" x14ac:dyDescent="0.3">
      <c r="BV1599" s="30"/>
      <c r="CH1599" s="139" t="str">
        <f t="shared" si="137"/>
        <v>L8.T5</v>
      </c>
      <c r="CI1599" s="275" t="s">
        <v>3538</v>
      </c>
    </row>
    <row r="1600" spans="74:87" x14ac:dyDescent="0.3">
      <c r="BV1600" s="30"/>
      <c r="CH1600" s="139" t="str">
        <f t="shared" si="137"/>
        <v>L8.0S</v>
      </c>
      <c r="CI1600" s="275" t="s">
        <v>3539</v>
      </c>
    </row>
    <row r="1601" spans="74:87" x14ac:dyDescent="0.3">
      <c r="BV1601" s="30"/>
      <c r="CH1601" s="139" t="str">
        <f t="shared" si="137"/>
        <v>L8.52</v>
      </c>
      <c r="CI1601" s="275" t="s">
        <v>3540</v>
      </c>
    </row>
    <row r="1602" spans="74:87" x14ac:dyDescent="0.3">
      <c r="BV1602" s="30"/>
      <c r="CH1602" s="139" t="str">
        <f t="shared" si="137"/>
        <v>L8.77</v>
      </c>
      <c r="CI1602" s="275" t="s">
        <v>3541</v>
      </c>
    </row>
    <row r="1603" spans="74:87" x14ac:dyDescent="0.3">
      <c r="BV1603" s="30"/>
      <c r="CH1603" s="139" t="str">
        <f t="shared" si="137"/>
        <v>L8.Z3</v>
      </c>
      <c r="CI1603" s="275" t="s">
        <v>3542</v>
      </c>
    </row>
    <row r="1604" spans="74:87" x14ac:dyDescent="0.3">
      <c r="BV1604" s="30"/>
      <c r="CH1604" s="139" t="str">
        <f t="shared" si="137"/>
        <v>L8.37</v>
      </c>
      <c r="CI1604" s="275" t="s">
        <v>3543</v>
      </c>
    </row>
    <row r="1605" spans="74:87" x14ac:dyDescent="0.3">
      <c r="BV1605" s="30"/>
      <c r="CH1605" s="139" t="str">
        <f t="shared" si="137"/>
        <v>L8.2A</v>
      </c>
      <c r="CI1605" s="275" t="s">
        <v>3544</v>
      </c>
    </row>
    <row r="1606" spans="74:87" x14ac:dyDescent="0.3">
      <c r="BV1606" s="30"/>
      <c r="CH1606" s="139" t="str">
        <f t="shared" si="137"/>
        <v>L8.T8</v>
      </c>
      <c r="CI1606" s="275" t="s">
        <v>3545</v>
      </c>
    </row>
    <row r="1607" spans="74:87" x14ac:dyDescent="0.3">
      <c r="BV1607" s="30"/>
      <c r="CH1607" s="139" t="str">
        <f t="shared" si="137"/>
        <v>L8.1Q</v>
      </c>
      <c r="CI1607" s="275" t="s">
        <v>3546</v>
      </c>
    </row>
    <row r="1608" spans="74:87" x14ac:dyDescent="0.3">
      <c r="BV1608" s="30"/>
      <c r="CH1608" s="139" t="str">
        <f t="shared" si="137"/>
        <v>L8.2Q</v>
      </c>
      <c r="CI1608" s="275" t="s">
        <v>3547</v>
      </c>
    </row>
    <row r="1609" spans="74:87" x14ac:dyDescent="0.3">
      <c r="BV1609" s="30"/>
      <c r="CH1609" s="139" t="str">
        <f t="shared" si="137"/>
        <v>L8.NM</v>
      </c>
      <c r="CI1609" s="275" t="s">
        <v>3548</v>
      </c>
    </row>
    <row r="1610" spans="74:87" x14ac:dyDescent="0.3">
      <c r="BV1610" s="30"/>
      <c r="CH1610" s="139" t="str">
        <f t="shared" si="137"/>
        <v>L8.0F</v>
      </c>
      <c r="CI1610" s="275" t="s">
        <v>3549</v>
      </c>
    </row>
    <row r="1611" spans="74:87" x14ac:dyDescent="0.3">
      <c r="BV1611" s="30"/>
      <c r="CH1611" s="139" t="str">
        <f t="shared" si="137"/>
        <v>L8.MC</v>
      </c>
      <c r="CI1611" s="275" t="s">
        <v>3550</v>
      </c>
    </row>
    <row r="1612" spans="74:87" x14ac:dyDescent="0.3">
      <c r="BV1612" s="30"/>
      <c r="CH1612" s="139" t="str">
        <f t="shared" si="137"/>
        <v>L8.0P</v>
      </c>
      <c r="CI1612" s="275" t="s">
        <v>3551</v>
      </c>
    </row>
    <row r="1613" spans="74:87" x14ac:dyDescent="0.3">
      <c r="BV1613" s="30"/>
      <c r="CH1613" s="139" t="str">
        <f t="shared" si="137"/>
        <v>L8.T9</v>
      </c>
      <c r="CI1613" s="275" t="s">
        <v>3552</v>
      </c>
    </row>
    <row r="1614" spans="74:87" x14ac:dyDescent="0.3">
      <c r="BV1614" s="30"/>
      <c r="CH1614" s="139" t="str">
        <f t="shared" si="137"/>
        <v>L8.ZZ</v>
      </c>
      <c r="CI1614" s="275" t="s">
        <v>3553</v>
      </c>
    </row>
    <row r="1615" spans="74:87" x14ac:dyDescent="0.3">
      <c r="BV1615" s="30"/>
      <c r="CH1615" s="139" t="str">
        <f t="shared" si="137"/>
        <v>L8.53</v>
      </c>
      <c r="CI1615" s="275" t="s">
        <v>3554</v>
      </c>
    </row>
    <row r="1616" spans="74:87" x14ac:dyDescent="0.3">
      <c r="BV1616" s="30"/>
      <c r="CH1616" s="139" t="str">
        <f t="shared" si="137"/>
        <v>L8.AO</v>
      </c>
      <c r="CI1616" s="275" t="s">
        <v>3555</v>
      </c>
    </row>
    <row r="1617" spans="74:87" x14ac:dyDescent="0.3">
      <c r="BV1617" s="30"/>
      <c r="CH1617" s="139" t="str">
        <f t="shared" si="137"/>
        <v>L8.AB</v>
      </c>
      <c r="CI1617" s="275" t="s">
        <v>3556</v>
      </c>
    </row>
    <row r="1618" spans="74:87" x14ac:dyDescent="0.3">
      <c r="BV1618" s="30"/>
      <c r="CH1618" s="139" t="str">
        <f t="shared" si="137"/>
        <v>L8.50</v>
      </c>
      <c r="CI1618" s="275" t="s">
        <v>3557</v>
      </c>
    </row>
    <row r="1619" spans="74:87" x14ac:dyDescent="0.3">
      <c r="BV1619" s="30"/>
      <c r="CH1619" s="139" t="str">
        <f t="shared" si="137"/>
        <v>L8.Z6</v>
      </c>
      <c r="CI1619" s="275" t="s">
        <v>3558</v>
      </c>
    </row>
    <row r="1620" spans="74:87" x14ac:dyDescent="0.3">
      <c r="BV1620" s="30"/>
      <c r="CH1620" s="139" t="str">
        <f t="shared" si="137"/>
        <v>L8.0G</v>
      </c>
      <c r="CI1620" s="275" t="s">
        <v>3559</v>
      </c>
    </row>
    <row r="1621" spans="74:87" x14ac:dyDescent="0.3">
      <c r="BV1621" s="30"/>
      <c r="CH1621" s="139" t="str">
        <f t="shared" si="137"/>
        <v>L8.BG</v>
      </c>
      <c r="CI1621" s="275" t="s">
        <v>3560</v>
      </c>
    </row>
    <row r="1622" spans="74:87" x14ac:dyDescent="0.3">
      <c r="BV1622" s="30"/>
      <c r="CH1622" s="139" t="str">
        <f t="shared" si="137"/>
        <v>L8.0R</v>
      </c>
      <c r="CI1622" s="275" t="s">
        <v>3561</v>
      </c>
    </row>
    <row r="1623" spans="74:87" x14ac:dyDescent="0.3">
      <c r="BV1623" s="30"/>
      <c r="CH1623" s="139" t="str">
        <f t="shared" si="137"/>
        <v>L8.89</v>
      </c>
      <c r="CI1623" s="275" t="s">
        <v>3562</v>
      </c>
    </row>
    <row r="1624" spans="74:87" x14ac:dyDescent="0.3">
      <c r="BV1624" s="30"/>
      <c r="CH1624" s="139" t="str">
        <f t="shared" si="137"/>
        <v>L8.2P</v>
      </c>
      <c r="CI1624" s="275" t="s">
        <v>15009</v>
      </c>
    </row>
    <row r="1625" spans="74:87" x14ac:dyDescent="0.3">
      <c r="BV1625" s="30"/>
      <c r="CH1625" s="139" t="str">
        <f t="shared" si="137"/>
        <v>L8.32</v>
      </c>
      <c r="CI1625" s="275" t="s">
        <v>3563</v>
      </c>
    </row>
    <row r="1626" spans="74:87" x14ac:dyDescent="0.3">
      <c r="BV1626" s="30"/>
      <c r="CH1626" s="139" t="str">
        <f t="shared" si="137"/>
        <v>L8.80</v>
      </c>
      <c r="CI1626" s="275" t="s">
        <v>3564</v>
      </c>
    </row>
    <row r="1627" spans="74:87" x14ac:dyDescent="0.3">
      <c r="BV1627" s="30"/>
      <c r="CH1627" s="139" t="str">
        <f t="shared" si="137"/>
        <v>L8.46</v>
      </c>
      <c r="CI1627" s="275" t="s">
        <v>3565</v>
      </c>
    </row>
    <row r="1628" spans="74:87" x14ac:dyDescent="0.3">
      <c r="BV1628" s="30"/>
      <c r="CH1628" s="139" t="str">
        <f t="shared" si="137"/>
        <v>L8.45</v>
      </c>
      <c r="CI1628" s="275" t="s">
        <v>3566</v>
      </c>
    </row>
    <row r="1629" spans="74:87" x14ac:dyDescent="0.3">
      <c r="BV1629" s="30"/>
      <c r="CH1629" s="139" t="str">
        <f t="shared" si="137"/>
        <v>L8.B1</v>
      </c>
      <c r="CI1629" s="275" t="s">
        <v>3567</v>
      </c>
    </row>
    <row r="1630" spans="74:87" x14ac:dyDescent="0.3">
      <c r="BV1630" s="30"/>
      <c r="CH1630" s="139" t="str">
        <f t="shared" si="137"/>
        <v>L8.Z4</v>
      </c>
      <c r="CI1630" s="275" t="s">
        <v>3568</v>
      </c>
    </row>
    <row r="1631" spans="74:87" x14ac:dyDescent="0.3">
      <c r="BV1631" s="30"/>
      <c r="CH1631" s="139" t="str">
        <f t="shared" si="137"/>
        <v>L8.BN</v>
      </c>
      <c r="CI1631" s="275" t="s">
        <v>3569</v>
      </c>
    </row>
    <row r="1632" spans="74:87" x14ac:dyDescent="0.3">
      <c r="BV1632" s="30"/>
      <c r="CH1632" s="139" t="str">
        <f t="shared" ref="CH1632:CH1695" si="138">CONCATENATE(LEFT(CI1632,2),".",RIGHT(CI1632,2))</f>
        <v>L8.0C</v>
      </c>
      <c r="CI1632" s="275" t="s">
        <v>3570</v>
      </c>
    </row>
    <row r="1633" spans="74:87" x14ac:dyDescent="0.3">
      <c r="BV1633" s="30"/>
      <c r="CH1633" s="139" t="str">
        <f t="shared" si="138"/>
        <v>L8.0Y</v>
      </c>
      <c r="CI1633" s="275" t="s">
        <v>3571</v>
      </c>
    </row>
    <row r="1634" spans="74:87" x14ac:dyDescent="0.3">
      <c r="BV1634" s="30"/>
      <c r="CH1634" s="139" t="str">
        <f t="shared" si="138"/>
        <v>L8.0L</v>
      </c>
      <c r="CI1634" s="275" t="s">
        <v>3572</v>
      </c>
    </row>
    <row r="1635" spans="74:87" x14ac:dyDescent="0.3">
      <c r="BV1635" s="30"/>
      <c r="CH1635" s="139" t="str">
        <f t="shared" si="138"/>
        <v>L8.87</v>
      </c>
      <c r="CI1635" s="275" t="s">
        <v>3573</v>
      </c>
    </row>
    <row r="1636" spans="74:87" x14ac:dyDescent="0.3">
      <c r="BV1636" s="30"/>
      <c r="CH1636" s="139" t="str">
        <f t="shared" si="138"/>
        <v>L8.CP</v>
      </c>
      <c r="CI1636" s="275" t="s">
        <v>3574</v>
      </c>
    </row>
    <row r="1637" spans="74:87" x14ac:dyDescent="0.3">
      <c r="BV1637" s="30"/>
      <c r="CH1637" s="139" t="str">
        <f t="shared" si="138"/>
        <v>L8.35</v>
      </c>
      <c r="CI1637" s="275" t="s">
        <v>3575</v>
      </c>
    </row>
    <row r="1638" spans="74:87" x14ac:dyDescent="0.3">
      <c r="BV1638" s="30"/>
      <c r="CH1638" s="139" t="str">
        <f t="shared" si="138"/>
        <v>L8.LK</v>
      </c>
      <c r="CI1638" s="275" t="s">
        <v>3576</v>
      </c>
    </row>
    <row r="1639" spans="74:87" x14ac:dyDescent="0.3">
      <c r="BV1639" s="30"/>
      <c r="CH1639" s="139" t="str">
        <f t="shared" si="138"/>
        <v>L8.LB</v>
      </c>
      <c r="CI1639" s="275" t="s">
        <v>3577</v>
      </c>
    </row>
    <row r="1640" spans="74:87" x14ac:dyDescent="0.3">
      <c r="BV1640" s="30"/>
      <c r="CH1640" s="139" t="str">
        <f t="shared" si="138"/>
        <v>L8.LG</v>
      </c>
      <c r="CI1640" s="275" t="s">
        <v>3578</v>
      </c>
    </row>
    <row r="1641" spans="74:87" x14ac:dyDescent="0.3">
      <c r="BV1641" s="30"/>
      <c r="CH1641" s="139" t="str">
        <f t="shared" si="138"/>
        <v>L8.LO</v>
      </c>
      <c r="CI1641" s="275" t="s">
        <v>3579</v>
      </c>
    </row>
    <row r="1642" spans="74:87" x14ac:dyDescent="0.3">
      <c r="BV1642" s="30"/>
      <c r="CH1642" s="139" t="str">
        <f t="shared" si="138"/>
        <v>L8.LC</v>
      </c>
      <c r="CI1642" s="275" t="s">
        <v>3580</v>
      </c>
    </row>
    <row r="1643" spans="74:87" x14ac:dyDescent="0.3">
      <c r="BV1643" s="30"/>
      <c r="CH1643" s="139" t="str">
        <f t="shared" si="138"/>
        <v>L8.LY</v>
      </c>
      <c r="CI1643" s="275" t="s">
        <v>3581</v>
      </c>
    </row>
    <row r="1644" spans="74:87" x14ac:dyDescent="0.3">
      <c r="BV1644" s="30"/>
      <c r="CH1644" s="139" t="str">
        <f t="shared" si="138"/>
        <v>L8.FE</v>
      </c>
      <c r="CI1644" s="275" t="s">
        <v>3582</v>
      </c>
    </row>
    <row r="1645" spans="74:87" x14ac:dyDescent="0.3">
      <c r="BV1645" s="30"/>
      <c r="CH1645" s="139" t="str">
        <f t="shared" si="138"/>
        <v>L8.Z5</v>
      </c>
      <c r="CI1645" s="275" t="s">
        <v>3583</v>
      </c>
    </row>
    <row r="1646" spans="74:87" x14ac:dyDescent="0.3">
      <c r="BV1646" s="30"/>
      <c r="CH1646" s="139" t="str">
        <f t="shared" si="138"/>
        <v>L8.33</v>
      </c>
      <c r="CI1646" s="275" t="s">
        <v>3584</v>
      </c>
    </row>
    <row r="1647" spans="74:87" x14ac:dyDescent="0.3">
      <c r="BV1647" s="30"/>
      <c r="CH1647" s="139" t="str">
        <f t="shared" si="138"/>
        <v>L8.RN</v>
      </c>
      <c r="CI1647" s="275" t="s">
        <v>3585</v>
      </c>
    </row>
    <row r="1648" spans="74:87" x14ac:dyDescent="0.3">
      <c r="BV1648" s="30"/>
      <c r="CH1648" s="139" t="str">
        <f t="shared" si="138"/>
        <v>L8.54</v>
      </c>
      <c r="CI1648" s="275" t="s">
        <v>3586</v>
      </c>
    </row>
    <row r="1649" spans="74:87" x14ac:dyDescent="0.3">
      <c r="BV1649" s="30"/>
      <c r="CH1649" s="139" t="str">
        <f t="shared" si="138"/>
        <v>L8.HB</v>
      </c>
      <c r="CI1649" s="275" t="s">
        <v>15010</v>
      </c>
    </row>
    <row r="1650" spans="74:87" x14ac:dyDescent="0.3">
      <c r="BV1650" s="30"/>
      <c r="CH1650" s="139" t="str">
        <f t="shared" si="138"/>
        <v>L8.HG</v>
      </c>
      <c r="CI1650" s="275" t="s">
        <v>15011</v>
      </c>
    </row>
    <row r="1651" spans="74:87" x14ac:dyDescent="0.3">
      <c r="BV1651" s="30"/>
      <c r="CH1651" s="139" t="str">
        <f t="shared" si="138"/>
        <v>L8.JB</v>
      </c>
      <c r="CI1651" s="275" t="s">
        <v>3587</v>
      </c>
    </row>
    <row r="1652" spans="74:87" x14ac:dyDescent="0.3">
      <c r="BV1652" s="30"/>
      <c r="CH1652" s="139" t="str">
        <f t="shared" si="138"/>
        <v>L8.JW</v>
      </c>
      <c r="CI1652" s="275" t="s">
        <v>15012</v>
      </c>
    </row>
    <row r="1653" spans="74:87" x14ac:dyDescent="0.3">
      <c r="BV1653" s="30"/>
      <c r="CH1653" s="139" t="str">
        <f t="shared" si="138"/>
        <v>L8.S2</v>
      </c>
      <c r="CI1653" s="275" t="s">
        <v>3588</v>
      </c>
    </row>
    <row r="1654" spans="74:87" x14ac:dyDescent="0.3">
      <c r="BV1654" s="30"/>
      <c r="CH1654" s="139" t="str">
        <f t="shared" si="138"/>
        <v>L8.S1</v>
      </c>
      <c r="CI1654" s="275" t="s">
        <v>3589</v>
      </c>
    </row>
    <row r="1655" spans="74:87" x14ac:dyDescent="0.3">
      <c r="BV1655" s="30"/>
      <c r="CH1655" s="139" t="str">
        <f t="shared" si="138"/>
        <v>L8.L2</v>
      </c>
      <c r="CI1655" s="275" t="s">
        <v>3590</v>
      </c>
    </row>
    <row r="1656" spans="74:87" x14ac:dyDescent="0.3">
      <c r="BV1656" s="30"/>
      <c r="CH1656" s="139" t="str">
        <f t="shared" si="138"/>
        <v>L8.L1</v>
      </c>
      <c r="CI1656" s="275" t="s">
        <v>3591</v>
      </c>
    </row>
    <row r="1657" spans="74:87" x14ac:dyDescent="0.3">
      <c r="BV1657" s="30"/>
      <c r="CH1657" s="139" t="str">
        <f t="shared" si="138"/>
        <v>L8.Z1</v>
      </c>
      <c r="CI1657" s="275" t="s">
        <v>3592</v>
      </c>
    </row>
    <row r="1658" spans="74:87" x14ac:dyDescent="0.3">
      <c r="BV1658" s="30"/>
      <c r="CH1658" s="139" t="str">
        <f t="shared" si="138"/>
        <v>L8.0M</v>
      </c>
      <c r="CI1658" s="275" t="s">
        <v>3593</v>
      </c>
    </row>
    <row r="1659" spans="74:87" x14ac:dyDescent="0.3">
      <c r="BV1659" s="30"/>
      <c r="CH1659" s="139" t="str">
        <f t="shared" si="138"/>
        <v>L8.Z2</v>
      </c>
      <c r="CI1659" s="275" t="s">
        <v>3594</v>
      </c>
    </row>
    <row r="1660" spans="74:87" x14ac:dyDescent="0.3">
      <c r="BV1660" s="30"/>
      <c r="CH1660" s="139" t="str">
        <f t="shared" si="138"/>
        <v>L8.51</v>
      </c>
      <c r="CI1660" s="275" t="s">
        <v>3595</v>
      </c>
    </row>
    <row r="1661" spans="74:87" x14ac:dyDescent="0.3">
      <c r="BV1661" s="30"/>
      <c r="CH1661" s="139" t="str">
        <f t="shared" si="138"/>
        <v>L8.0N</v>
      </c>
      <c r="CI1661" s="275" t="s">
        <v>3596</v>
      </c>
    </row>
    <row r="1662" spans="74:87" x14ac:dyDescent="0.3">
      <c r="BV1662" s="30"/>
      <c r="CH1662" s="139" t="str">
        <f t="shared" si="138"/>
        <v>L8.NS</v>
      </c>
      <c r="CI1662" s="275" t="s">
        <v>3597</v>
      </c>
    </row>
    <row r="1663" spans="74:87" x14ac:dyDescent="0.3">
      <c r="BV1663" s="30"/>
      <c r="CH1663" s="139" t="str">
        <f t="shared" si="138"/>
        <v>L8.86</v>
      </c>
      <c r="CI1663" s="275" t="s">
        <v>3598</v>
      </c>
    </row>
    <row r="1664" spans="74:87" x14ac:dyDescent="0.3">
      <c r="BV1664" s="30"/>
      <c r="CH1664" s="139" t="str">
        <f t="shared" si="138"/>
        <v>L8.36</v>
      </c>
      <c r="CI1664" s="275" t="s">
        <v>3599</v>
      </c>
    </row>
    <row r="1665" spans="74:87" x14ac:dyDescent="0.3">
      <c r="BV1665" s="30"/>
      <c r="CH1665" s="139" t="str">
        <f t="shared" si="138"/>
        <v>L8.2F</v>
      </c>
      <c r="CI1665" s="275" t="s">
        <v>3600</v>
      </c>
    </row>
    <row r="1666" spans="74:87" x14ac:dyDescent="0.3">
      <c r="BV1666" s="30"/>
      <c r="CH1666" s="139" t="str">
        <f t="shared" si="138"/>
        <v>L8.90</v>
      </c>
      <c r="CI1666" s="275" t="s">
        <v>3601</v>
      </c>
    </row>
    <row r="1667" spans="74:87" x14ac:dyDescent="0.3">
      <c r="BV1667" s="30"/>
      <c r="CH1667" s="139" t="str">
        <f t="shared" si="138"/>
        <v>L8.68</v>
      </c>
      <c r="CI1667" s="275" t="s">
        <v>3602</v>
      </c>
    </row>
    <row r="1668" spans="74:87" x14ac:dyDescent="0.3">
      <c r="BV1668" s="30"/>
      <c r="CH1668" s="139" t="str">
        <f t="shared" si="138"/>
        <v>L8.27</v>
      </c>
      <c r="CI1668" s="275" t="s">
        <v>3603</v>
      </c>
    </row>
    <row r="1669" spans="74:87" x14ac:dyDescent="0.3">
      <c r="BV1669" s="30"/>
      <c r="CH1669" s="139" t="str">
        <f t="shared" si="138"/>
        <v>L8.61</v>
      </c>
      <c r="CI1669" s="275" t="s">
        <v>3604</v>
      </c>
    </row>
    <row r="1670" spans="74:87" x14ac:dyDescent="0.3">
      <c r="BV1670" s="30"/>
      <c r="CH1670" s="139" t="str">
        <f t="shared" si="138"/>
        <v>L8.81</v>
      </c>
      <c r="CI1670" s="275" t="s">
        <v>3605</v>
      </c>
    </row>
    <row r="1671" spans="74:87" x14ac:dyDescent="0.3">
      <c r="BV1671" s="30"/>
      <c r="CH1671" s="139" t="str">
        <f t="shared" si="138"/>
        <v>L8.0T</v>
      </c>
      <c r="CI1671" s="275" t="s">
        <v>3606</v>
      </c>
    </row>
    <row r="1672" spans="74:87" x14ac:dyDescent="0.3">
      <c r="BV1672" s="30"/>
      <c r="CH1672" s="139" t="str">
        <f t="shared" si="138"/>
        <v>L8.SO</v>
      </c>
      <c r="CI1672" s="275" t="s">
        <v>3607</v>
      </c>
    </row>
    <row r="1673" spans="74:87" x14ac:dyDescent="0.3">
      <c r="BV1673" s="30"/>
      <c r="CH1673" s="139" t="str">
        <f t="shared" si="138"/>
        <v>L8.SY</v>
      </c>
      <c r="CI1673" s="275" t="s">
        <v>3608</v>
      </c>
    </row>
    <row r="1674" spans="74:87" x14ac:dyDescent="0.3">
      <c r="BV1674" s="30"/>
      <c r="CH1674" s="139" t="str">
        <f t="shared" si="138"/>
        <v>L8.SL</v>
      </c>
      <c r="CI1674" s="275" t="s">
        <v>3609</v>
      </c>
    </row>
    <row r="1675" spans="74:87" x14ac:dyDescent="0.3">
      <c r="BV1675" s="30"/>
      <c r="CH1675" s="139" t="str">
        <f t="shared" si="138"/>
        <v>L8.SM</v>
      </c>
      <c r="CI1675" s="275" t="s">
        <v>3610</v>
      </c>
    </row>
    <row r="1676" spans="74:87" x14ac:dyDescent="0.3">
      <c r="BV1676" s="30"/>
      <c r="CH1676" s="139" t="str">
        <f t="shared" si="138"/>
        <v>L8.SN</v>
      </c>
      <c r="CI1676" s="275" t="s">
        <v>3611</v>
      </c>
    </row>
    <row r="1677" spans="74:87" x14ac:dyDescent="0.3">
      <c r="BV1677" s="30"/>
      <c r="CH1677" s="139" t="str">
        <f t="shared" si="138"/>
        <v>L8.SP</v>
      </c>
      <c r="CI1677" s="275" t="s">
        <v>3612</v>
      </c>
    </row>
    <row r="1678" spans="74:87" x14ac:dyDescent="0.3">
      <c r="BV1678" s="30"/>
      <c r="CH1678" s="139" t="str">
        <f t="shared" si="138"/>
        <v>L8.1V</v>
      </c>
      <c r="CI1678" s="275" t="s">
        <v>3613</v>
      </c>
    </row>
    <row r="1679" spans="74:87" x14ac:dyDescent="0.3">
      <c r="BV1679" s="30"/>
      <c r="CH1679" s="139" t="str">
        <f t="shared" si="138"/>
        <v>L8.T5</v>
      </c>
      <c r="CI1679" s="275" t="s">
        <v>3614</v>
      </c>
    </row>
    <row r="1680" spans="74:87" x14ac:dyDescent="0.3">
      <c r="BV1680" s="30"/>
      <c r="CH1680" s="139" t="str">
        <f t="shared" si="138"/>
        <v>L8.0S</v>
      </c>
      <c r="CI1680" s="275" t="s">
        <v>3615</v>
      </c>
    </row>
    <row r="1681" spans="74:87" x14ac:dyDescent="0.3">
      <c r="BV1681" s="30"/>
      <c r="CH1681" s="139" t="str">
        <f t="shared" si="138"/>
        <v>L8.52</v>
      </c>
      <c r="CI1681" s="275" t="s">
        <v>3616</v>
      </c>
    </row>
    <row r="1682" spans="74:87" x14ac:dyDescent="0.3">
      <c r="BV1682" s="30"/>
      <c r="CH1682" s="139" t="str">
        <f t="shared" si="138"/>
        <v>L8.77</v>
      </c>
      <c r="CI1682" s="275" t="s">
        <v>3617</v>
      </c>
    </row>
    <row r="1683" spans="74:87" x14ac:dyDescent="0.3">
      <c r="BV1683" s="30"/>
      <c r="CH1683" s="139" t="str">
        <f t="shared" si="138"/>
        <v>L8.Z3</v>
      </c>
      <c r="CI1683" s="275" t="s">
        <v>3618</v>
      </c>
    </row>
    <row r="1684" spans="74:87" x14ac:dyDescent="0.3">
      <c r="BV1684" s="30"/>
      <c r="CH1684" s="139" t="str">
        <f t="shared" si="138"/>
        <v>L8.37</v>
      </c>
      <c r="CI1684" s="275" t="s">
        <v>3619</v>
      </c>
    </row>
    <row r="1685" spans="74:87" x14ac:dyDescent="0.3">
      <c r="BV1685" s="30"/>
      <c r="CH1685" s="139" t="str">
        <f t="shared" si="138"/>
        <v>L8.2A</v>
      </c>
      <c r="CI1685" s="275" t="s">
        <v>3620</v>
      </c>
    </row>
    <row r="1686" spans="74:87" x14ac:dyDescent="0.3">
      <c r="BV1686" s="30"/>
      <c r="CH1686" s="139" t="str">
        <f t="shared" si="138"/>
        <v>L8.T8</v>
      </c>
      <c r="CI1686" s="275" t="s">
        <v>3621</v>
      </c>
    </row>
    <row r="1687" spans="74:87" x14ac:dyDescent="0.3">
      <c r="BV1687" s="30"/>
      <c r="CH1687" s="139" t="str">
        <f t="shared" si="138"/>
        <v>L8.1Q</v>
      </c>
      <c r="CI1687" s="275" t="s">
        <v>3622</v>
      </c>
    </row>
    <row r="1688" spans="74:87" x14ac:dyDescent="0.3">
      <c r="BV1688" s="30"/>
      <c r="CH1688" s="139" t="str">
        <f t="shared" si="138"/>
        <v>L8.2Q</v>
      </c>
      <c r="CI1688" s="275" t="s">
        <v>3623</v>
      </c>
    </row>
    <row r="1689" spans="74:87" x14ac:dyDescent="0.3">
      <c r="BV1689" s="30"/>
      <c r="CH1689" s="139" t="str">
        <f t="shared" si="138"/>
        <v>L8.NM</v>
      </c>
      <c r="CI1689" s="275" t="s">
        <v>3624</v>
      </c>
    </row>
    <row r="1690" spans="74:87" x14ac:dyDescent="0.3">
      <c r="BV1690" s="30"/>
      <c r="CH1690" s="139" t="str">
        <f t="shared" si="138"/>
        <v>L8.0F</v>
      </c>
      <c r="CI1690" s="275" t="s">
        <v>3625</v>
      </c>
    </row>
    <row r="1691" spans="74:87" x14ac:dyDescent="0.3">
      <c r="BV1691" s="30"/>
      <c r="CH1691" s="139" t="str">
        <f t="shared" si="138"/>
        <v>L8.MC</v>
      </c>
      <c r="CI1691" s="275" t="s">
        <v>3626</v>
      </c>
    </row>
    <row r="1692" spans="74:87" x14ac:dyDescent="0.3">
      <c r="BV1692" s="30"/>
      <c r="CH1692" s="139" t="str">
        <f t="shared" si="138"/>
        <v>L8.0P</v>
      </c>
      <c r="CI1692" s="275" t="s">
        <v>3627</v>
      </c>
    </row>
    <row r="1693" spans="74:87" x14ac:dyDescent="0.3">
      <c r="BV1693" s="30"/>
      <c r="CH1693" s="139" t="str">
        <f t="shared" si="138"/>
        <v>L8.T9</v>
      </c>
      <c r="CI1693" s="275" t="s">
        <v>3628</v>
      </c>
    </row>
    <row r="1694" spans="74:87" x14ac:dyDescent="0.3">
      <c r="BV1694" s="30"/>
      <c r="CH1694" s="139" t="str">
        <f t="shared" si="138"/>
        <v>L8.ZZ</v>
      </c>
      <c r="CI1694" s="275" t="s">
        <v>3629</v>
      </c>
    </row>
    <row r="1695" spans="74:87" x14ac:dyDescent="0.3">
      <c r="BV1695" s="30"/>
      <c r="CH1695" s="139" t="str">
        <f t="shared" si="138"/>
        <v>L8.53</v>
      </c>
      <c r="CI1695" s="275" t="s">
        <v>3630</v>
      </c>
    </row>
    <row r="1696" spans="74:87" x14ac:dyDescent="0.3">
      <c r="BV1696" s="30"/>
      <c r="CH1696" s="139" t="str">
        <f t="shared" ref="CH1696:CH1759" si="139">CONCATENATE(LEFT(CI1696,2),".",RIGHT(CI1696,2))</f>
        <v>L8.AO</v>
      </c>
      <c r="CI1696" s="275" t="s">
        <v>3631</v>
      </c>
    </row>
    <row r="1697" spans="74:87" x14ac:dyDescent="0.3">
      <c r="BV1697" s="30"/>
      <c r="CH1697" s="139" t="str">
        <f t="shared" si="139"/>
        <v>L8.AB</v>
      </c>
      <c r="CI1697" s="275" t="s">
        <v>3632</v>
      </c>
    </row>
    <row r="1698" spans="74:87" x14ac:dyDescent="0.3">
      <c r="BV1698" s="30"/>
      <c r="CH1698" s="139" t="str">
        <f t="shared" si="139"/>
        <v>L8.50</v>
      </c>
      <c r="CI1698" s="275" t="s">
        <v>3633</v>
      </c>
    </row>
    <row r="1699" spans="74:87" x14ac:dyDescent="0.3">
      <c r="BV1699" s="30"/>
      <c r="CH1699" s="139" t="str">
        <f t="shared" si="139"/>
        <v>L8.Z6</v>
      </c>
      <c r="CI1699" s="275" t="s">
        <v>3634</v>
      </c>
    </row>
    <row r="1700" spans="74:87" x14ac:dyDescent="0.3">
      <c r="BV1700" s="30"/>
      <c r="CH1700" s="139" t="str">
        <f t="shared" si="139"/>
        <v>L8.0G</v>
      </c>
      <c r="CI1700" s="275" t="s">
        <v>3635</v>
      </c>
    </row>
    <row r="1701" spans="74:87" x14ac:dyDescent="0.3">
      <c r="BV1701" s="30"/>
      <c r="CH1701" s="139" t="str">
        <f t="shared" si="139"/>
        <v>L8.BG</v>
      </c>
      <c r="CI1701" s="275" t="s">
        <v>3636</v>
      </c>
    </row>
    <row r="1702" spans="74:87" x14ac:dyDescent="0.3">
      <c r="BV1702" s="30"/>
      <c r="CH1702" s="139" t="str">
        <f t="shared" si="139"/>
        <v>L8.0R</v>
      </c>
      <c r="CI1702" s="275" t="s">
        <v>3637</v>
      </c>
    </row>
    <row r="1703" spans="74:87" x14ac:dyDescent="0.3">
      <c r="BV1703" s="30"/>
      <c r="CH1703" s="139" t="str">
        <f t="shared" si="139"/>
        <v>L8.89</v>
      </c>
      <c r="CI1703" s="275" t="s">
        <v>3638</v>
      </c>
    </row>
    <row r="1704" spans="74:87" x14ac:dyDescent="0.3">
      <c r="BV1704" s="30"/>
      <c r="CH1704" s="139" t="str">
        <f t="shared" si="139"/>
        <v>L8.2P</v>
      </c>
      <c r="CI1704" s="275" t="s">
        <v>15013</v>
      </c>
    </row>
    <row r="1705" spans="74:87" x14ac:dyDescent="0.3">
      <c r="BV1705" s="30"/>
      <c r="CH1705" s="139" t="str">
        <f t="shared" si="139"/>
        <v>L8.32</v>
      </c>
      <c r="CI1705" s="275" t="s">
        <v>3639</v>
      </c>
    </row>
    <row r="1706" spans="74:87" x14ac:dyDescent="0.3">
      <c r="BV1706" s="30"/>
      <c r="CH1706" s="139" t="str">
        <f t="shared" si="139"/>
        <v>L8.80</v>
      </c>
      <c r="CI1706" s="275" t="s">
        <v>3640</v>
      </c>
    </row>
    <row r="1707" spans="74:87" x14ac:dyDescent="0.3">
      <c r="BV1707" s="30"/>
      <c r="CH1707" s="139" t="str">
        <f t="shared" si="139"/>
        <v>L8.46</v>
      </c>
      <c r="CI1707" s="275" t="s">
        <v>3641</v>
      </c>
    </row>
    <row r="1708" spans="74:87" x14ac:dyDescent="0.3">
      <c r="BV1708" s="30"/>
      <c r="CH1708" s="139" t="str">
        <f t="shared" si="139"/>
        <v>L8.45</v>
      </c>
      <c r="CI1708" s="275" t="s">
        <v>3642</v>
      </c>
    </row>
    <row r="1709" spans="74:87" x14ac:dyDescent="0.3">
      <c r="BV1709" s="30"/>
      <c r="CH1709" s="139" t="str">
        <f t="shared" si="139"/>
        <v>L8.B1</v>
      </c>
      <c r="CI1709" s="275" t="s">
        <v>3643</v>
      </c>
    </row>
    <row r="1710" spans="74:87" x14ac:dyDescent="0.3">
      <c r="BV1710" s="30"/>
      <c r="CH1710" s="139" t="str">
        <f t="shared" si="139"/>
        <v>L8.Z4</v>
      </c>
      <c r="CI1710" s="275" t="s">
        <v>3644</v>
      </c>
    </row>
    <row r="1711" spans="74:87" x14ac:dyDescent="0.3">
      <c r="BV1711" s="30"/>
      <c r="CH1711" s="139" t="str">
        <f t="shared" si="139"/>
        <v>L8.BN</v>
      </c>
      <c r="CI1711" s="275" t="s">
        <v>3645</v>
      </c>
    </row>
    <row r="1712" spans="74:87" x14ac:dyDescent="0.3">
      <c r="BV1712" s="30"/>
      <c r="CH1712" s="139" t="str">
        <f t="shared" si="139"/>
        <v>L8.0C</v>
      </c>
      <c r="CI1712" s="275" t="s">
        <v>3646</v>
      </c>
    </row>
    <row r="1713" spans="74:87" x14ac:dyDescent="0.3">
      <c r="BV1713" s="30"/>
      <c r="CH1713" s="139" t="str">
        <f t="shared" si="139"/>
        <v>L8.0Y</v>
      </c>
      <c r="CI1713" s="275" t="s">
        <v>3647</v>
      </c>
    </row>
    <row r="1714" spans="74:87" x14ac:dyDescent="0.3">
      <c r="BV1714" s="30"/>
      <c r="CH1714" s="139" t="str">
        <f t="shared" si="139"/>
        <v>L8.0L</v>
      </c>
      <c r="CI1714" s="275" t="s">
        <v>3648</v>
      </c>
    </row>
    <row r="1715" spans="74:87" x14ac:dyDescent="0.3">
      <c r="BV1715" s="30"/>
      <c r="CH1715" s="139" t="str">
        <f t="shared" si="139"/>
        <v>L8.87</v>
      </c>
      <c r="CI1715" s="275" t="s">
        <v>3649</v>
      </c>
    </row>
    <row r="1716" spans="74:87" x14ac:dyDescent="0.3">
      <c r="BV1716" s="30"/>
      <c r="CH1716" s="139" t="str">
        <f t="shared" si="139"/>
        <v>L8.CP</v>
      </c>
      <c r="CI1716" s="275" t="s">
        <v>3650</v>
      </c>
    </row>
    <row r="1717" spans="74:87" x14ac:dyDescent="0.3">
      <c r="BV1717" s="30"/>
      <c r="CH1717" s="139" t="str">
        <f t="shared" si="139"/>
        <v>L8.35</v>
      </c>
      <c r="CI1717" s="275" t="s">
        <v>3651</v>
      </c>
    </row>
    <row r="1718" spans="74:87" x14ac:dyDescent="0.3">
      <c r="BV1718" s="30"/>
      <c r="CH1718" s="139" t="str">
        <f t="shared" si="139"/>
        <v>L8.LK</v>
      </c>
      <c r="CI1718" s="275" t="s">
        <v>3652</v>
      </c>
    </row>
    <row r="1719" spans="74:87" x14ac:dyDescent="0.3">
      <c r="BV1719" s="30"/>
      <c r="CH1719" s="139" t="str">
        <f t="shared" si="139"/>
        <v>L8.LB</v>
      </c>
      <c r="CI1719" s="275" t="s">
        <v>3653</v>
      </c>
    </row>
    <row r="1720" spans="74:87" x14ac:dyDescent="0.3">
      <c r="BV1720" s="30"/>
      <c r="CH1720" s="139" t="str">
        <f t="shared" si="139"/>
        <v>L8.LG</v>
      </c>
      <c r="CI1720" s="275" t="s">
        <v>3654</v>
      </c>
    </row>
    <row r="1721" spans="74:87" x14ac:dyDescent="0.3">
      <c r="BV1721" s="30"/>
      <c r="CH1721" s="139" t="str">
        <f t="shared" si="139"/>
        <v>L8.LO</v>
      </c>
      <c r="CI1721" s="275" t="s">
        <v>3655</v>
      </c>
    </row>
    <row r="1722" spans="74:87" x14ac:dyDescent="0.3">
      <c r="BV1722" s="30"/>
      <c r="CH1722" s="139" t="str">
        <f t="shared" si="139"/>
        <v>L8.LC</v>
      </c>
      <c r="CI1722" s="275" t="s">
        <v>3656</v>
      </c>
    </row>
    <row r="1723" spans="74:87" x14ac:dyDescent="0.3">
      <c r="BV1723" s="30"/>
      <c r="CH1723" s="139" t="str">
        <f t="shared" si="139"/>
        <v>L8.LY</v>
      </c>
      <c r="CI1723" s="275" t="s">
        <v>3657</v>
      </c>
    </row>
    <row r="1724" spans="74:87" x14ac:dyDescent="0.3">
      <c r="BV1724" s="30"/>
      <c r="CH1724" s="139" t="str">
        <f t="shared" si="139"/>
        <v>L8.FE</v>
      </c>
      <c r="CI1724" s="275" t="s">
        <v>3658</v>
      </c>
    </row>
    <row r="1725" spans="74:87" x14ac:dyDescent="0.3">
      <c r="BV1725" s="30"/>
      <c r="CH1725" s="139" t="str">
        <f t="shared" si="139"/>
        <v>L8.Z5</v>
      </c>
      <c r="CI1725" s="275" t="s">
        <v>3659</v>
      </c>
    </row>
    <row r="1726" spans="74:87" x14ac:dyDescent="0.3">
      <c r="BV1726" s="30"/>
      <c r="CH1726" s="139" t="str">
        <f t="shared" si="139"/>
        <v>L8.33</v>
      </c>
      <c r="CI1726" s="275" t="s">
        <v>3660</v>
      </c>
    </row>
    <row r="1727" spans="74:87" x14ac:dyDescent="0.3">
      <c r="BV1727" s="30"/>
      <c r="CH1727" s="139" t="str">
        <f t="shared" si="139"/>
        <v>L8.RN</v>
      </c>
      <c r="CI1727" s="275" t="s">
        <v>3661</v>
      </c>
    </row>
    <row r="1728" spans="74:87" x14ac:dyDescent="0.3">
      <c r="BV1728" s="30"/>
      <c r="CH1728" s="139" t="str">
        <f t="shared" si="139"/>
        <v>L8.54</v>
      </c>
      <c r="CI1728" s="275" t="s">
        <v>3662</v>
      </c>
    </row>
    <row r="1729" spans="74:87" x14ac:dyDescent="0.3">
      <c r="BV1729" s="30"/>
      <c r="CH1729" s="139" t="str">
        <f t="shared" si="139"/>
        <v>L8.HB</v>
      </c>
      <c r="CI1729" s="275" t="s">
        <v>15014</v>
      </c>
    </row>
    <row r="1730" spans="74:87" x14ac:dyDescent="0.3">
      <c r="BV1730" s="30"/>
      <c r="CH1730" s="139" t="str">
        <f t="shared" si="139"/>
        <v>L8.HG</v>
      </c>
      <c r="CI1730" s="275" t="s">
        <v>15015</v>
      </c>
    </row>
    <row r="1731" spans="74:87" x14ac:dyDescent="0.3">
      <c r="BV1731" s="30"/>
      <c r="CH1731" s="139" t="str">
        <f t="shared" si="139"/>
        <v>L8.JB</v>
      </c>
      <c r="CI1731" s="275" t="s">
        <v>3663</v>
      </c>
    </row>
    <row r="1732" spans="74:87" x14ac:dyDescent="0.3">
      <c r="BV1732" s="30"/>
      <c r="CH1732" s="139" t="str">
        <f t="shared" si="139"/>
        <v>L8.JW</v>
      </c>
      <c r="CI1732" s="275" t="s">
        <v>15016</v>
      </c>
    </row>
    <row r="1733" spans="74:87" x14ac:dyDescent="0.3">
      <c r="BV1733" s="30"/>
      <c r="CH1733" s="139" t="str">
        <f t="shared" si="139"/>
        <v>L8.S2</v>
      </c>
      <c r="CI1733" s="275" t="s">
        <v>3664</v>
      </c>
    </row>
    <row r="1734" spans="74:87" x14ac:dyDescent="0.3">
      <c r="BV1734" s="30"/>
      <c r="CH1734" s="139" t="str">
        <f t="shared" si="139"/>
        <v>L8.S1</v>
      </c>
      <c r="CI1734" s="275" t="s">
        <v>3665</v>
      </c>
    </row>
    <row r="1735" spans="74:87" x14ac:dyDescent="0.3">
      <c r="BV1735" s="30"/>
      <c r="CH1735" s="139" t="str">
        <f t="shared" si="139"/>
        <v>L8.L2</v>
      </c>
      <c r="CI1735" s="275" t="s">
        <v>3666</v>
      </c>
    </row>
    <row r="1736" spans="74:87" x14ac:dyDescent="0.3">
      <c r="BV1736" s="30"/>
      <c r="CH1736" s="139" t="str">
        <f t="shared" si="139"/>
        <v>L8.L1</v>
      </c>
      <c r="CI1736" s="275" t="s">
        <v>3667</v>
      </c>
    </row>
    <row r="1737" spans="74:87" x14ac:dyDescent="0.3">
      <c r="BV1737" s="30"/>
      <c r="CH1737" s="139" t="str">
        <f t="shared" si="139"/>
        <v>L8.Z1</v>
      </c>
      <c r="CI1737" s="275" t="s">
        <v>3668</v>
      </c>
    </row>
    <row r="1738" spans="74:87" x14ac:dyDescent="0.3">
      <c r="BV1738" s="30"/>
      <c r="CH1738" s="139" t="str">
        <f t="shared" si="139"/>
        <v>L8.0M</v>
      </c>
      <c r="CI1738" s="275" t="s">
        <v>3669</v>
      </c>
    </row>
    <row r="1739" spans="74:87" x14ac:dyDescent="0.3">
      <c r="BV1739" s="30"/>
      <c r="CH1739" s="139" t="str">
        <f t="shared" si="139"/>
        <v>L8.Z2</v>
      </c>
      <c r="CI1739" s="275" t="s">
        <v>3670</v>
      </c>
    </row>
    <row r="1740" spans="74:87" x14ac:dyDescent="0.3">
      <c r="BV1740" s="30"/>
      <c r="CH1740" s="139" t="str">
        <f t="shared" si="139"/>
        <v>L8.51</v>
      </c>
      <c r="CI1740" s="275" t="s">
        <v>3671</v>
      </c>
    </row>
    <row r="1741" spans="74:87" x14ac:dyDescent="0.3">
      <c r="BV1741" s="30"/>
      <c r="CH1741" s="139" t="str">
        <f t="shared" si="139"/>
        <v>L8.0N</v>
      </c>
      <c r="CI1741" s="275" t="s">
        <v>3672</v>
      </c>
    </row>
    <row r="1742" spans="74:87" x14ac:dyDescent="0.3">
      <c r="BV1742" s="30"/>
      <c r="CH1742" s="139" t="str">
        <f t="shared" si="139"/>
        <v>L8.NS</v>
      </c>
      <c r="CI1742" s="275" t="s">
        <v>3673</v>
      </c>
    </row>
    <row r="1743" spans="74:87" x14ac:dyDescent="0.3">
      <c r="BV1743" s="30"/>
      <c r="CH1743" s="139" t="str">
        <f t="shared" si="139"/>
        <v>L8.86</v>
      </c>
      <c r="CI1743" s="275" t="s">
        <v>3674</v>
      </c>
    </row>
    <row r="1744" spans="74:87" x14ac:dyDescent="0.3">
      <c r="BV1744" s="30"/>
      <c r="CH1744" s="139" t="str">
        <f t="shared" si="139"/>
        <v>L8.36</v>
      </c>
      <c r="CI1744" s="275" t="s">
        <v>3675</v>
      </c>
    </row>
    <row r="1745" spans="74:87" x14ac:dyDescent="0.3">
      <c r="BV1745" s="30"/>
      <c r="CH1745" s="139" t="str">
        <f t="shared" si="139"/>
        <v>L8.2F</v>
      </c>
      <c r="CI1745" s="275" t="s">
        <v>3676</v>
      </c>
    </row>
    <row r="1746" spans="74:87" x14ac:dyDescent="0.3">
      <c r="BV1746" s="30"/>
      <c r="CH1746" s="139" t="str">
        <f t="shared" si="139"/>
        <v>L8.90</v>
      </c>
      <c r="CI1746" s="275" t="s">
        <v>3677</v>
      </c>
    </row>
    <row r="1747" spans="74:87" x14ac:dyDescent="0.3">
      <c r="BV1747" s="30"/>
      <c r="CH1747" s="139" t="str">
        <f t="shared" si="139"/>
        <v>L8.68</v>
      </c>
      <c r="CI1747" s="275" t="s">
        <v>3678</v>
      </c>
    </row>
    <row r="1748" spans="74:87" x14ac:dyDescent="0.3">
      <c r="BV1748" s="30"/>
      <c r="CH1748" s="139" t="str">
        <f t="shared" si="139"/>
        <v>L8.27</v>
      </c>
      <c r="CI1748" s="275" t="s">
        <v>3679</v>
      </c>
    </row>
    <row r="1749" spans="74:87" x14ac:dyDescent="0.3">
      <c r="BV1749" s="30"/>
      <c r="CH1749" s="139" t="str">
        <f t="shared" si="139"/>
        <v>L8.61</v>
      </c>
      <c r="CI1749" s="275" t="s">
        <v>3680</v>
      </c>
    </row>
    <row r="1750" spans="74:87" x14ac:dyDescent="0.3">
      <c r="BV1750" s="30"/>
      <c r="CH1750" s="139" t="str">
        <f t="shared" si="139"/>
        <v>L8.81</v>
      </c>
      <c r="CI1750" s="275" t="s">
        <v>3681</v>
      </c>
    </row>
    <row r="1751" spans="74:87" x14ac:dyDescent="0.3">
      <c r="BV1751" s="30"/>
      <c r="CH1751" s="139" t="str">
        <f t="shared" si="139"/>
        <v>L8.0T</v>
      </c>
      <c r="CI1751" s="275" t="s">
        <v>3682</v>
      </c>
    </row>
    <row r="1752" spans="74:87" x14ac:dyDescent="0.3">
      <c r="BV1752" s="30"/>
      <c r="CH1752" s="139" t="str">
        <f t="shared" si="139"/>
        <v>L8.SO</v>
      </c>
      <c r="CI1752" s="275" t="s">
        <v>3683</v>
      </c>
    </row>
    <row r="1753" spans="74:87" x14ac:dyDescent="0.3">
      <c r="BV1753" s="30"/>
      <c r="CH1753" s="139" t="str">
        <f t="shared" si="139"/>
        <v>L8.SY</v>
      </c>
      <c r="CI1753" s="275" t="s">
        <v>3684</v>
      </c>
    </row>
    <row r="1754" spans="74:87" x14ac:dyDescent="0.3">
      <c r="BV1754" s="30"/>
      <c r="CH1754" s="139" t="str">
        <f t="shared" si="139"/>
        <v>L8.SL</v>
      </c>
      <c r="CI1754" s="275" t="s">
        <v>3685</v>
      </c>
    </row>
    <row r="1755" spans="74:87" x14ac:dyDescent="0.3">
      <c r="BV1755" s="30"/>
      <c r="CH1755" s="139" t="str">
        <f t="shared" si="139"/>
        <v>L8.SM</v>
      </c>
      <c r="CI1755" s="275" t="s">
        <v>3686</v>
      </c>
    </row>
    <row r="1756" spans="74:87" x14ac:dyDescent="0.3">
      <c r="BV1756" s="30"/>
      <c r="CH1756" s="139" t="str">
        <f t="shared" si="139"/>
        <v>L8.SN</v>
      </c>
      <c r="CI1756" s="275" t="s">
        <v>3687</v>
      </c>
    </row>
    <row r="1757" spans="74:87" x14ac:dyDescent="0.3">
      <c r="BV1757" s="30"/>
      <c r="CH1757" s="139" t="str">
        <f t="shared" si="139"/>
        <v>L8.SP</v>
      </c>
      <c r="CI1757" s="275" t="s">
        <v>3688</v>
      </c>
    </row>
    <row r="1758" spans="74:87" x14ac:dyDescent="0.3">
      <c r="BV1758" s="30"/>
      <c r="CH1758" s="139" t="str">
        <f t="shared" si="139"/>
        <v>L8.1V</v>
      </c>
      <c r="CI1758" s="275" t="s">
        <v>3689</v>
      </c>
    </row>
    <row r="1759" spans="74:87" x14ac:dyDescent="0.3">
      <c r="BV1759" s="30"/>
      <c r="CH1759" s="139" t="str">
        <f t="shared" si="139"/>
        <v>L8.T5</v>
      </c>
      <c r="CI1759" s="275" t="s">
        <v>3690</v>
      </c>
    </row>
    <row r="1760" spans="74:87" x14ac:dyDescent="0.3">
      <c r="BV1760" s="30"/>
      <c r="CH1760" s="139" t="str">
        <f t="shared" ref="CH1760:CH1823" si="140">CONCATENATE(LEFT(CI1760,2),".",RIGHT(CI1760,2))</f>
        <v>L8.0S</v>
      </c>
      <c r="CI1760" s="275" t="s">
        <v>3691</v>
      </c>
    </row>
    <row r="1761" spans="74:87" x14ac:dyDescent="0.3">
      <c r="BV1761" s="30"/>
      <c r="CH1761" s="139" t="str">
        <f t="shared" si="140"/>
        <v>L8.52</v>
      </c>
      <c r="CI1761" s="275" t="s">
        <v>3692</v>
      </c>
    </row>
    <row r="1762" spans="74:87" x14ac:dyDescent="0.3">
      <c r="BV1762" s="30"/>
      <c r="CH1762" s="139" t="str">
        <f t="shared" si="140"/>
        <v>L8.77</v>
      </c>
      <c r="CI1762" s="275" t="s">
        <v>3693</v>
      </c>
    </row>
    <row r="1763" spans="74:87" x14ac:dyDescent="0.3">
      <c r="BV1763" s="30"/>
      <c r="CH1763" s="139" t="str">
        <f t="shared" si="140"/>
        <v>L8.Z3</v>
      </c>
      <c r="CI1763" s="275" t="s">
        <v>3694</v>
      </c>
    </row>
    <row r="1764" spans="74:87" x14ac:dyDescent="0.3">
      <c r="BV1764" s="30"/>
      <c r="CH1764" s="139" t="str">
        <f t="shared" si="140"/>
        <v>L8.37</v>
      </c>
      <c r="CI1764" s="275" t="s">
        <v>3695</v>
      </c>
    </row>
    <row r="1765" spans="74:87" x14ac:dyDescent="0.3">
      <c r="BV1765" s="30"/>
      <c r="CH1765" s="139" t="str">
        <f t="shared" si="140"/>
        <v>L8.2A</v>
      </c>
      <c r="CI1765" s="275" t="s">
        <v>3696</v>
      </c>
    </row>
    <row r="1766" spans="74:87" x14ac:dyDescent="0.3">
      <c r="BV1766" s="30"/>
      <c r="CH1766" s="139" t="str">
        <f t="shared" si="140"/>
        <v>L8.T8</v>
      </c>
      <c r="CI1766" s="275" t="s">
        <v>3697</v>
      </c>
    </row>
    <row r="1767" spans="74:87" x14ac:dyDescent="0.3">
      <c r="BV1767" s="30"/>
      <c r="CH1767" s="139" t="str">
        <f t="shared" si="140"/>
        <v>L8.1Q</v>
      </c>
      <c r="CI1767" s="275" t="s">
        <v>3698</v>
      </c>
    </row>
    <row r="1768" spans="74:87" x14ac:dyDescent="0.3">
      <c r="BV1768" s="30"/>
      <c r="CH1768" s="139" t="str">
        <f t="shared" si="140"/>
        <v>L8.2Q</v>
      </c>
      <c r="CI1768" s="275" t="s">
        <v>3699</v>
      </c>
    </row>
    <row r="1769" spans="74:87" x14ac:dyDescent="0.3">
      <c r="BV1769" s="30"/>
      <c r="CH1769" s="139" t="str">
        <f t="shared" si="140"/>
        <v>L8.NM</v>
      </c>
      <c r="CI1769" s="275" t="s">
        <v>3700</v>
      </c>
    </row>
    <row r="1770" spans="74:87" x14ac:dyDescent="0.3">
      <c r="BV1770" s="30"/>
      <c r="CH1770" s="139" t="str">
        <f t="shared" si="140"/>
        <v>L8.0F</v>
      </c>
      <c r="CI1770" s="275" t="s">
        <v>3701</v>
      </c>
    </row>
    <row r="1771" spans="74:87" x14ac:dyDescent="0.3">
      <c r="BV1771" s="30"/>
      <c r="CH1771" s="139" t="str">
        <f t="shared" si="140"/>
        <v>L8.MC</v>
      </c>
      <c r="CI1771" s="275" t="s">
        <v>3702</v>
      </c>
    </row>
    <row r="1772" spans="74:87" x14ac:dyDescent="0.3">
      <c r="BV1772" s="30"/>
      <c r="CH1772" s="139" t="str">
        <f t="shared" si="140"/>
        <v>L8.0P</v>
      </c>
      <c r="CI1772" s="275" t="s">
        <v>3703</v>
      </c>
    </row>
    <row r="1773" spans="74:87" x14ac:dyDescent="0.3">
      <c r="BV1773" s="30"/>
      <c r="CH1773" s="139" t="str">
        <f t="shared" si="140"/>
        <v>L8.T9</v>
      </c>
      <c r="CI1773" s="275" t="s">
        <v>3704</v>
      </c>
    </row>
    <row r="1774" spans="74:87" x14ac:dyDescent="0.3">
      <c r="BV1774" s="30"/>
      <c r="CH1774" s="139" t="str">
        <f t="shared" si="140"/>
        <v>L8.ZZ</v>
      </c>
      <c r="CI1774" s="275" t="s">
        <v>3705</v>
      </c>
    </row>
    <row r="1775" spans="74:87" x14ac:dyDescent="0.3">
      <c r="BV1775" s="30"/>
      <c r="CH1775" s="139" t="str">
        <f t="shared" si="140"/>
        <v>L8.53</v>
      </c>
      <c r="CI1775" s="275" t="s">
        <v>3706</v>
      </c>
    </row>
    <row r="1776" spans="74:87" x14ac:dyDescent="0.3">
      <c r="BV1776" s="30"/>
      <c r="CH1776" s="139" t="str">
        <f t="shared" si="140"/>
        <v>L8.AO</v>
      </c>
      <c r="CI1776" s="275" t="s">
        <v>3707</v>
      </c>
    </row>
    <row r="1777" spans="74:87" x14ac:dyDescent="0.3">
      <c r="BV1777" s="30"/>
      <c r="CH1777" s="139" t="str">
        <f t="shared" si="140"/>
        <v>L8.AB</v>
      </c>
      <c r="CI1777" s="275" t="s">
        <v>3708</v>
      </c>
    </row>
    <row r="1778" spans="74:87" x14ac:dyDescent="0.3">
      <c r="BV1778" s="30"/>
      <c r="CH1778" s="139" t="str">
        <f t="shared" si="140"/>
        <v>L8.50</v>
      </c>
      <c r="CI1778" s="275" t="s">
        <v>3709</v>
      </c>
    </row>
    <row r="1779" spans="74:87" x14ac:dyDescent="0.3">
      <c r="BV1779" s="30"/>
      <c r="CH1779" s="139" t="str">
        <f t="shared" si="140"/>
        <v>L8.Z6</v>
      </c>
      <c r="CI1779" s="275" t="s">
        <v>3710</v>
      </c>
    </row>
    <row r="1780" spans="74:87" x14ac:dyDescent="0.3">
      <c r="BV1780" s="30"/>
      <c r="CH1780" s="139" t="str">
        <f t="shared" si="140"/>
        <v>L8.0G</v>
      </c>
      <c r="CI1780" s="275" t="s">
        <v>3711</v>
      </c>
    </row>
    <row r="1781" spans="74:87" x14ac:dyDescent="0.3">
      <c r="BV1781" s="30"/>
      <c r="CH1781" s="139" t="str">
        <f t="shared" si="140"/>
        <v>L8.BG</v>
      </c>
      <c r="CI1781" s="275" t="s">
        <v>3712</v>
      </c>
    </row>
    <row r="1782" spans="74:87" x14ac:dyDescent="0.3">
      <c r="BV1782" s="30"/>
      <c r="CH1782" s="139" t="str">
        <f t="shared" si="140"/>
        <v>L8.0R</v>
      </c>
      <c r="CI1782" s="275" t="s">
        <v>3713</v>
      </c>
    </row>
    <row r="1783" spans="74:87" x14ac:dyDescent="0.3">
      <c r="BV1783" s="30"/>
      <c r="CH1783" s="139" t="str">
        <f t="shared" si="140"/>
        <v>L8.89</v>
      </c>
      <c r="CI1783" s="275" t="s">
        <v>3714</v>
      </c>
    </row>
    <row r="1784" spans="74:87" x14ac:dyDescent="0.3">
      <c r="BV1784" s="30"/>
      <c r="CH1784" s="139" t="str">
        <f t="shared" si="140"/>
        <v>L8.32</v>
      </c>
      <c r="CI1784" s="275" t="s">
        <v>3715</v>
      </c>
    </row>
    <row r="1785" spans="74:87" x14ac:dyDescent="0.3">
      <c r="BV1785" s="30"/>
      <c r="CH1785" s="139" t="str">
        <f t="shared" si="140"/>
        <v>L8.80</v>
      </c>
      <c r="CI1785" s="275" t="s">
        <v>3716</v>
      </c>
    </row>
    <row r="1786" spans="74:87" x14ac:dyDescent="0.3">
      <c r="BV1786" s="30"/>
      <c r="CH1786" s="139" t="str">
        <f t="shared" si="140"/>
        <v>L8.46</v>
      </c>
      <c r="CI1786" s="275" t="s">
        <v>3717</v>
      </c>
    </row>
    <row r="1787" spans="74:87" x14ac:dyDescent="0.3">
      <c r="BV1787" s="30"/>
      <c r="CH1787" s="139" t="str">
        <f t="shared" si="140"/>
        <v>L8.45</v>
      </c>
      <c r="CI1787" s="275" t="s">
        <v>3718</v>
      </c>
    </row>
    <row r="1788" spans="74:87" x14ac:dyDescent="0.3">
      <c r="BV1788" s="30"/>
      <c r="CH1788" s="139" t="str">
        <f t="shared" si="140"/>
        <v>L8.B1</v>
      </c>
      <c r="CI1788" s="275" t="s">
        <v>3719</v>
      </c>
    </row>
    <row r="1789" spans="74:87" x14ac:dyDescent="0.3">
      <c r="BV1789" s="30"/>
      <c r="CH1789" s="139" t="str">
        <f t="shared" si="140"/>
        <v>L8.Z4</v>
      </c>
      <c r="CI1789" s="275" t="s">
        <v>3720</v>
      </c>
    </row>
    <row r="1790" spans="74:87" x14ac:dyDescent="0.3">
      <c r="BV1790" s="30"/>
      <c r="CH1790" s="139" t="str">
        <f t="shared" si="140"/>
        <v>L8.BN</v>
      </c>
      <c r="CI1790" s="275" t="s">
        <v>3721</v>
      </c>
    </row>
    <row r="1791" spans="74:87" x14ac:dyDescent="0.3">
      <c r="BV1791" s="30"/>
      <c r="CH1791" s="139" t="str">
        <f t="shared" si="140"/>
        <v>L8.0C</v>
      </c>
      <c r="CI1791" s="275" t="s">
        <v>3722</v>
      </c>
    </row>
    <row r="1792" spans="74:87" x14ac:dyDescent="0.3">
      <c r="BV1792" s="30"/>
      <c r="CH1792" s="139" t="str">
        <f t="shared" si="140"/>
        <v>L8.0Y</v>
      </c>
      <c r="CI1792" s="275" t="s">
        <v>3723</v>
      </c>
    </row>
    <row r="1793" spans="74:87" x14ac:dyDescent="0.3">
      <c r="BV1793" s="30"/>
      <c r="CH1793" s="139" t="str">
        <f t="shared" si="140"/>
        <v>L8.0L</v>
      </c>
      <c r="CI1793" s="275" t="s">
        <v>3724</v>
      </c>
    </row>
    <row r="1794" spans="74:87" x14ac:dyDescent="0.3">
      <c r="BV1794" s="30"/>
      <c r="CH1794" s="139" t="str">
        <f t="shared" si="140"/>
        <v>L8.87</v>
      </c>
      <c r="CI1794" s="275" t="s">
        <v>3725</v>
      </c>
    </row>
    <row r="1795" spans="74:87" x14ac:dyDescent="0.3">
      <c r="BV1795" s="30"/>
      <c r="CH1795" s="139" t="str">
        <f t="shared" si="140"/>
        <v>L8.CP</v>
      </c>
      <c r="CI1795" s="275" t="s">
        <v>3726</v>
      </c>
    </row>
    <row r="1796" spans="74:87" x14ac:dyDescent="0.3">
      <c r="BV1796" s="30"/>
      <c r="CH1796" s="139" t="str">
        <f t="shared" si="140"/>
        <v>L8.35</v>
      </c>
      <c r="CI1796" s="275" t="s">
        <v>3727</v>
      </c>
    </row>
    <row r="1797" spans="74:87" x14ac:dyDescent="0.3">
      <c r="BV1797" s="30"/>
      <c r="CH1797" s="139" t="str">
        <f t="shared" si="140"/>
        <v>L8.LK</v>
      </c>
      <c r="CI1797" s="275" t="s">
        <v>3728</v>
      </c>
    </row>
    <row r="1798" spans="74:87" x14ac:dyDescent="0.3">
      <c r="BV1798" s="30"/>
      <c r="CH1798" s="139" t="str">
        <f t="shared" si="140"/>
        <v>L8.LB</v>
      </c>
      <c r="CI1798" s="275" t="s">
        <v>3729</v>
      </c>
    </row>
    <row r="1799" spans="74:87" x14ac:dyDescent="0.3">
      <c r="BV1799" s="30"/>
      <c r="CH1799" s="139" t="str">
        <f t="shared" si="140"/>
        <v>L8.LG</v>
      </c>
      <c r="CI1799" s="275" t="s">
        <v>3730</v>
      </c>
    </row>
    <row r="1800" spans="74:87" x14ac:dyDescent="0.3">
      <c r="BV1800" s="30"/>
      <c r="CH1800" s="139" t="str">
        <f t="shared" si="140"/>
        <v>L8.LO</v>
      </c>
      <c r="CI1800" s="275" t="s">
        <v>3731</v>
      </c>
    </row>
    <row r="1801" spans="74:87" x14ac:dyDescent="0.3">
      <c r="BV1801" s="30"/>
      <c r="CH1801" s="139" t="str">
        <f t="shared" si="140"/>
        <v>L8.LC</v>
      </c>
      <c r="CI1801" s="275" t="s">
        <v>3732</v>
      </c>
    </row>
    <row r="1802" spans="74:87" x14ac:dyDescent="0.3">
      <c r="BV1802" s="30"/>
      <c r="CH1802" s="139" t="str">
        <f t="shared" si="140"/>
        <v>L8.LY</v>
      </c>
      <c r="CI1802" s="275" t="s">
        <v>3733</v>
      </c>
    </row>
    <row r="1803" spans="74:87" x14ac:dyDescent="0.3">
      <c r="BV1803" s="30"/>
      <c r="CH1803" s="139" t="str">
        <f t="shared" si="140"/>
        <v>L8.FE</v>
      </c>
      <c r="CI1803" s="275" t="s">
        <v>3734</v>
      </c>
    </row>
    <row r="1804" spans="74:87" x14ac:dyDescent="0.3">
      <c r="BV1804" s="30"/>
      <c r="CH1804" s="139" t="str">
        <f t="shared" si="140"/>
        <v>L8.Z5</v>
      </c>
      <c r="CI1804" s="275" t="s">
        <v>3735</v>
      </c>
    </row>
    <row r="1805" spans="74:87" x14ac:dyDescent="0.3">
      <c r="BV1805" s="30"/>
      <c r="CH1805" s="139" t="str">
        <f t="shared" si="140"/>
        <v>L8.33</v>
      </c>
      <c r="CI1805" s="275" t="s">
        <v>3736</v>
      </c>
    </row>
    <row r="1806" spans="74:87" x14ac:dyDescent="0.3">
      <c r="BV1806" s="30"/>
      <c r="CH1806" s="139" t="str">
        <f t="shared" si="140"/>
        <v>L8.RN</v>
      </c>
      <c r="CI1806" s="275" t="s">
        <v>3737</v>
      </c>
    </row>
    <row r="1807" spans="74:87" x14ac:dyDescent="0.3">
      <c r="BV1807" s="30"/>
      <c r="CH1807" s="139" t="str">
        <f t="shared" si="140"/>
        <v>L8.54</v>
      </c>
      <c r="CI1807" s="275" t="s">
        <v>3738</v>
      </c>
    </row>
    <row r="1808" spans="74:87" x14ac:dyDescent="0.3">
      <c r="BV1808" s="30"/>
      <c r="CH1808" s="139" t="str">
        <f t="shared" si="140"/>
        <v>L8.HB</v>
      </c>
      <c r="CI1808" s="275" t="s">
        <v>15017</v>
      </c>
    </row>
    <row r="1809" spans="74:87" x14ac:dyDescent="0.3">
      <c r="BV1809" s="30"/>
      <c r="CH1809" s="139" t="str">
        <f t="shared" si="140"/>
        <v>L8.HG</v>
      </c>
      <c r="CI1809" s="275" t="s">
        <v>15018</v>
      </c>
    </row>
    <row r="1810" spans="74:87" x14ac:dyDescent="0.3">
      <c r="BV1810" s="30"/>
      <c r="CH1810" s="139" t="str">
        <f t="shared" si="140"/>
        <v>L8.JB</v>
      </c>
      <c r="CI1810" s="275" t="s">
        <v>3739</v>
      </c>
    </row>
    <row r="1811" spans="74:87" x14ac:dyDescent="0.3">
      <c r="BV1811" s="30"/>
      <c r="CH1811" s="139" t="str">
        <f t="shared" si="140"/>
        <v>L8.JW</v>
      </c>
      <c r="CI1811" s="275" t="s">
        <v>15019</v>
      </c>
    </row>
    <row r="1812" spans="74:87" x14ac:dyDescent="0.3">
      <c r="BV1812" s="30"/>
      <c r="CH1812" s="139" t="str">
        <f t="shared" si="140"/>
        <v>L8.S2</v>
      </c>
      <c r="CI1812" s="275" t="s">
        <v>3740</v>
      </c>
    </row>
    <row r="1813" spans="74:87" x14ac:dyDescent="0.3">
      <c r="BV1813" s="30"/>
      <c r="CH1813" s="139" t="str">
        <f t="shared" si="140"/>
        <v>L8.S1</v>
      </c>
      <c r="CI1813" s="275" t="s">
        <v>3741</v>
      </c>
    </row>
    <row r="1814" spans="74:87" x14ac:dyDescent="0.3">
      <c r="BV1814" s="30"/>
      <c r="CH1814" s="139" t="str">
        <f t="shared" si="140"/>
        <v>L8.L2</v>
      </c>
      <c r="CI1814" s="275" t="s">
        <v>3742</v>
      </c>
    </row>
    <row r="1815" spans="74:87" x14ac:dyDescent="0.3">
      <c r="BV1815" s="30"/>
      <c r="CH1815" s="139" t="str">
        <f t="shared" si="140"/>
        <v>L8.L1</v>
      </c>
      <c r="CI1815" s="275" t="s">
        <v>3743</v>
      </c>
    </row>
    <row r="1816" spans="74:87" x14ac:dyDescent="0.3">
      <c r="BV1816" s="30"/>
      <c r="CH1816" s="139" t="str">
        <f t="shared" si="140"/>
        <v>L8.Z1</v>
      </c>
      <c r="CI1816" s="275" t="s">
        <v>3744</v>
      </c>
    </row>
    <row r="1817" spans="74:87" x14ac:dyDescent="0.3">
      <c r="BV1817" s="30"/>
      <c r="CH1817" s="139" t="str">
        <f t="shared" si="140"/>
        <v>L8.0M</v>
      </c>
      <c r="CI1817" s="275" t="s">
        <v>3745</v>
      </c>
    </row>
    <row r="1818" spans="74:87" x14ac:dyDescent="0.3">
      <c r="BV1818" s="30"/>
      <c r="CH1818" s="139" t="str">
        <f t="shared" si="140"/>
        <v>L8.Z2</v>
      </c>
      <c r="CI1818" s="275" t="s">
        <v>3746</v>
      </c>
    </row>
    <row r="1819" spans="74:87" x14ac:dyDescent="0.3">
      <c r="BV1819" s="30"/>
      <c r="CH1819" s="139" t="str">
        <f t="shared" si="140"/>
        <v>L8.51</v>
      </c>
      <c r="CI1819" s="275" t="s">
        <v>3747</v>
      </c>
    </row>
    <row r="1820" spans="74:87" x14ac:dyDescent="0.3">
      <c r="BV1820" s="30"/>
      <c r="CH1820" s="139" t="str">
        <f t="shared" si="140"/>
        <v>L8.0N</v>
      </c>
      <c r="CI1820" s="275" t="s">
        <v>3748</v>
      </c>
    </row>
    <row r="1821" spans="74:87" x14ac:dyDescent="0.3">
      <c r="BV1821" s="30"/>
      <c r="CH1821" s="139" t="str">
        <f t="shared" si="140"/>
        <v>L8.NS</v>
      </c>
      <c r="CI1821" s="275" t="s">
        <v>3749</v>
      </c>
    </row>
    <row r="1822" spans="74:87" x14ac:dyDescent="0.3">
      <c r="BV1822" s="30"/>
      <c r="CH1822" s="139" t="str">
        <f t="shared" si="140"/>
        <v>L8.86</v>
      </c>
      <c r="CI1822" s="275" t="s">
        <v>3750</v>
      </c>
    </row>
    <row r="1823" spans="74:87" x14ac:dyDescent="0.3">
      <c r="BV1823" s="30"/>
      <c r="CH1823" s="139" t="str">
        <f t="shared" si="140"/>
        <v>L8.36</v>
      </c>
      <c r="CI1823" s="275" t="s">
        <v>3751</v>
      </c>
    </row>
    <row r="1824" spans="74:87" x14ac:dyDescent="0.3">
      <c r="BV1824" s="30"/>
      <c r="CH1824" s="139" t="str">
        <f t="shared" ref="CH1824:CH1887" si="141">CONCATENATE(LEFT(CI1824,2),".",RIGHT(CI1824,2))</f>
        <v>L8.2F</v>
      </c>
      <c r="CI1824" s="275" t="s">
        <v>3752</v>
      </c>
    </row>
    <row r="1825" spans="74:87" x14ac:dyDescent="0.3">
      <c r="BV1825" s="30"/>
      <c r="CH1825" s="139" t="str">
        <f t="shared" si="141"/>
        <v>L8.90</v>
      </c>
      <c r="CI1825" s="275" t="s">
        <v>3753</v>
      </c>
    </row>
    <row r="1826" spans="74:87" x14ac:dyDescent="0.3">
      <c r="BV1826" s="30"/>
      <c r="CH1826" s="139" t="str">
        <f t="shared" si="141"/>
        <v>L8.68</v>
      </c>
      <c r="CI1826" s="275" t="s">
        <v>3754</v>
      </c>
    </row>
    <row r="1827" spans="74:87" x14ac:dyDescent="0.3">
      <c r="BV1827" s="30"/>
      <c r="CH1827" s="139" t="str">
        <f t="shared" si="141"/>
        <v>L8.27</v>
      </c>
      <c r="CI1827" s="275" t="s">
        <v>3755</v>
      </c>
    </row>
    <row r="1828" spans="74:87" x14ac:dyDescent="0.3">
      <c r="BV1828" s="30"/>
      <c r="CH1828" s="139" t="str">
        <f t="shared" si="141"/>
        <v>L8.61</v>
      </c>
      <c r="CI1828" s="275" t="s">
        <v>3756</v>
      </c>
    </row>
    <row r="1829" spans="74:87" x14ac:dyDescent="0.3">
      <c r="BV1829" s="30"/>
      <c r="CH1829" s="139" t="str">
        <f t="shared" si="141"/>
        <v>L8.81</v>
      </c>
      <c r="CI1829" s="275" t="s">
        <v>3757</v>
      </c>
    </row>
    <row r="1830" spans="74:87" x14ac:dyDescent="0.3">
      <c r="BV1830" s="30"/>
      <c r="CH1830" s="139" t="str">
        <f t="shared" si="141"/>
        <v>L8.0T</v>
      </c>
      <c r="CI1830" s="275" t="s">
        <v>3758</v>
      </c>
    </row>
    <row r="1831" spans="74:87" x14ac:dyDescent="0.3">
      <c r="BV1831" s="30"/>
      <c r="CH1831" s="139" t="str">
        <f t="shared" si="141"/>
        <v>L8.SO</v>
      </c>
      <c r="CI1831" s="275" t="s">
        <v>3759</v>
      </c>
    </row>
    <row r="1832" spans="74:87" x14ac:dyDescent="0.3">
      <c r="BV1832" s="30"/>
      <c r="CH1832" s="139" t="str">
        <f t="shared" si="141"/>
        <v>L8.SY</v>
      </c>
      <c r="CI1832" s="275" t="s">
        <v>3760</v>
      </c>
    </row>
    <row r="1833" spans="74:87" x14ac:dyDescent="0.3">
      <c r="BV1833" s="30"/>
      <c r="CH1833" s="139" t="str">
        <f t="shared" si="141"/>
        <v>L8.SL</v>
      </c>
      <c r="CI1833" s="275" t="s">
        <v>3761</v>
      </c>
    </row>
    <row r="1834" spans="74:87" x14ac:dyDescent="0.3">
      <c r="BV1834" s="30"/>
      <c r="CH1834" s="139" t="str">
        <f t="shared" si="141"/>
        <v>L8.SM</v>
      </c>
      <c r="CI1834" s="275" t="s">
        <v>3762</v>
      </c>
    </row>
    <row r="1835" spans="74:87" x14ac:dyDescent="0.3">
      <c r="BV1835" s="30"/>
      <c r="CH1835" s="139" t="str">
        <f t="shared" si="141"/>
        <v>L8.SN</v>
      </c>
      <c r="CI1835" s="275" t="s">
        <v>3763</v>
      </c>
    </row>
    <row r="1836" spans="74:87" x14ac:dyDescent="0.3">
      <c r="BV1836" s="30"/>
      <c r="CH1836" s="139" t="str">
        <f t="shared" si="141"/>
        <v>L8.SP</v>
      </c>
      <c r="CI1836" s="275" t="s">
        <v>3764</v>
      </c>
    </row>
    <row r="1837" spans="74:87" x14ac:dyDescent="0.3">
      <c r="BV1837" s="30"/>
      <c r="CH1837" s="139" t="str">
        <f t="shared" si="141"/>
        <v>L8.1V</v>
      </c>
      <c r="CI1837" s="275" t="s">
        <v>3765</v>
      </c>
    </row>
    <row r="1838" spans="74:87" x14ac:dyDescent="0.3">
      <c r="BV1838" s="30"/>
      <c r="CH1838" s="139" t="str">
        <f t="shared" si="141"/>
        <v>L8.T5</v>
      </c>
      <c r="CI1838" s="275" t="s">
        <v>3766</v>
      </c>
    </row>
    <row r="1839" spans="74:87" x14ac:dyDescent="0.3">
      <c r="BV1839" s="30"/>
      <c r="CH1839" s="139" t="str">
        <f t="shared" si="141"/>
        <v>L8.0S</v>
      </c>
      <c r="CI1839" s="275" t="s">
        <v>3767</v>
      </c>
    </row>
    <row r="1840" spans="74:87" x14ac:dyDescent="0.3">
      <c r="BV1840" s="30"/>
      <c r="CH1840" s="139" t="str">
        <f t="shared" si="141"/>
        <v>L8.52</v>
      </c>
      <c r="CI1840" s="275" t="s">
        <v>3768</v>
      </c>
    </row>
    <row r="1841" spans="74:87" x14ac:dyDescent="0.3">
      <c r="BV1841" s="30"/>
      <c r="CH1841" s="139" t="str">
        <f t="shared" si="141"/>
        <v>L8.77</v>
      </c>
      <c r="CI1841" s="275" t="s">
        <v>3769</v>
      </c>
    </row>
    <row r="1842" spans="74:87" x14ac:dyDescent="0.3">
      <c r="BV1842" s="30"/>
      <c r="CH1842" s="139" t="str">
        <f t="shared" si="141"/>
        <v>L8.Z3</v>
      </c>
      <c r="CI1842" s="275" t="s">
        <v>3770</v>
      </c>
    </row>
    <row r="1843" spans="74:87" x14ac:dyDescent="0.3">
      <c r="BV1843" s="30"/>
      <c r="CH1843" s="139" t="str">
        <f t="shared" si="141"/>
        <v>L8.37</v>
      </c>
      <c r="CI1843" s="275" t="s">
        <v>3771</v>
      </c>
    </row>
    <row r="1844" spans="74:87" x14ac:dyDescent="0.3">
      <c r="BV1844" s="30"/>
      <c r="CH1844" s="139" t="str">
        <f t="shared" si="141"/>
        <v>L8.2A</v>
      </c>
      <c r="CI1844" s="275" t="s">
        <v>3772</v>
      </c>
    </row>
    <row r="1845" spans="74:87" x14ac:dyDescent="0.3">
      <c r="BV1845" s="30"/>
      <c r="CH1845" s="139" t="str">
        <f t="shared" si="141"/>
        <v>L8.T8</v>
      </c>
      <c r="CI1845" s="275" t="s">
        <v>3773</v>
      </c>
    </row>
    <row r="1846" spans="74:87" x14ac:dyDescent="0.3">
      <c r="BV1846" s="30"/>
      <c r="CH1846" s="139" t="str">
        <f t="shared" si="141"/>
        <v>L8.1Q</v>
      </c>
      <c r="CI1846" s="275" t="s">
        <v>3774</v>
      </c>
    </row>
    <row r="1847" spans="74:87" x14ac:dyDescent="0.3">
      <c r="BV1847" s="30"/>
      <c r="CH1847" s="139" t="str">
        <f t="shared" si="141"/>
        <v>L8.2Q</v>
      </c>
      <c r="CI1847" s="275" t="s">
        <v>3775</v>
      </c>
    </row>
    <row r="1848" spans="74:87" x14ac:dyDescent="0.3">
      <c r="BV1848" s="30"/>
      <c r="CH1848" s="139" t="str">
        <f t="shared" si="141"/>
        <v>L8.NM</v>
      </c>
      <c r="CI1848" s="275" t="s">
        <v>3776</v>
      </c>
    </row>
    <row r="1849" spans="74:87" x14ac:dyDescent="0.3">
      <c r="BV1849" s="30"/>
      <c r="CH1849" s="139" t="str">
        <f t="shared" si="141"/>
        <v>L8.0F</v>
      </c>
      <c r="CI1849" s="275" t="s">
        <v>3777</v>
      </c>
    </row>
    <row r="1850" spans="74:87" x14ac:dyDescent="0.3">
      <c r="BV1850" s="30"/>
      <c r="CH1850" s="139" t="str">
        <f t="shared" si="141"/>
        <v>L8.MC</v>
      </c>
      <c r="CI1850" s="275" t="s">
        <v>3778</v>
      </c>
    </row>
    <row r="1851" spans="74:87" x14ac:dyDescent="0.3">
      <c r="BV1851" s="30"/>
      <c r="CH1851" s="139" t="str">
        <f t="shared" si="141"/>
        <v>L8.0P</v>
      </c>
      <c r="CI1851" s="275" t="s">
        <v>3779</v>
      </c>
    </row>
    <row r="1852" spans="74:87" x14ac:dyDescent="0.3">
      <c r="BV1852" s="30"/>
      <c r="CH1852" s="139" t="str">
        <f t="shared" si="141"/>
        <v>L8.T9</v>
      </c>
      <c r="CI1852" s="275" t="s">
        <v>3780</v>
      </c>
    </row>
    <row r="1853" spans="74:87" x14ac:dyDescent="0.3">
      <c r="BV1853" s="30"/>
      <c r="CH1853" s="139" t="str">
        <f t="shared" si="141"/>
        <v>L8.ZZ</v>
      </c>
      <c r="CI1853" s="275" t="s">
        <v>3781</v>
      </c>
    </row>
    <row r="1854" spans="74:87" x14ac:dyDescent="0.3">
      <c r="BV1854" s="30"/>
      <c r="CH1854" s="139" t="str">
        <f t="shared" si="141"/>
        <v>L8.53</v>
      </c>
      <c r="CI1854" s="275" t="s">
        <v>3782</v>
      </c>
    </row>
    <row r="1855" spans="74:87" x14ac:dyDescent="0.3">
      <c r="BV1855" s="30"/>
      <c r="CH1855" s="139" t="str">
        <f t="shared" si="141"/>
        <v>L8.AO</v>
      </c>
      <c r="CI1855" s="275" t="s">
        <v>3783</v>
      </c>
    </row>
    <row r="1856" spans="74:87" x14ac:dyDescent="0.3">
      <c r="BV1856" s="30"/>
      <c r="CH1856" s="139" t="str">
        <f t="shared" si="141"/>
        <v>L8.AB</v>
      </c>
      <c r="CI1856" s="275" t="s">
        <v>3784</v>
      </c>
    </row>
    <row r="1857" spans="74:87" x14ac:dyDescent="0.3">
      <c r="BV1857" s="30"/>
      <c r="CH1857" s="139" t="str">
        <f t="shared" si="141"/>
        <v>L8.50</v>
      </c>
      <c r="CI1857" s="275" t="s">
        <v>3785</v>
      </c>
    </row>
    <row r="1858" spans="74:87" x14ac:dyDescent="0.3">
      <c r="BV1858" s="30"/>
      <c r="CH1858" s="139" t="str">
        <f t="shared" si="141"/>
        <v>L8.Z6</v>
      </c>
      <c r="CI1858" s="275" t="s">
        <v>3786</v>
      </c>
    </row>
    <row r="1859" spans="74:87" x14ac:dyDescent="0.3">
      <c r="BV1859" s="30"/>
      <c r="CH1859" s="139" t="str">
        <f t="shared" si="141"/>
        <v>L8.0G</v>
      </c>
      <c r="CI1859" s="275" t="s">
        <v>3787</v>
      </c>
    </row>
    <row r="1860" spans="74:87" x14ac:dyDescent="0.3">
      <c r="BV1860" s="30"/>
      <c r="CH1860" s="139" t="str">
        <f t="shared" si="141"/>
        <v>L8.BG</v>
      </c>
      <c r="CI1860" s="275" t="s">
        <v>3788</v>
      </c>
    </row>
    <row r="1861" spans="74:87" x14ac:dyDescent="0.3">
      <c r="BV1861" s="30"/>
      <c r="CH1861" s="139" t="str">
        <f t="shared" si="141"/>
        <v>L8.0R</v>
      </c>
      <c r="CI1861" s="275" t="s">
        <v>3789</v>
      </c>
    </row>
    <row r="1862" spans="74:87" x14ac:dyDescent="0.3">
      <c r="BV1862" s="30"/>
      <c r="CH1862" s="139" t="str">
        <f t="shared" si="141"/>
        <v>L8.89</v>
      </c>
      <c r="CI1862" s="275" t="s">
        <v>3790</v>
      </c>
    </row>
    <row r="1863" spans="74:87" x14ac:dyDescent="0.3">
      <c r="BV1863" s="30"/>
      <c r="CH1863" s="139" t="str">
        <f t="shared" si="141"/>
        <v>L8.2P</v>
      </c>
      <c r="CI1863" s="275" t="s">
        <v>15020</v>
      </c>
    </row>
    <row r="1864" spans="74:87" x14ac:dyDescent="0.3">
      <c r="BV1864" s="30"/>
      <c r="CH1864" s="139" t="str">
        <f t="shared" si="141"/>
        <v>L8.32</v>
      </c>
      <c r="CI1864" s="275" t="s">
        <v>3791</v>
      </c>
    </row>
    <row r="1865" spans="74:87" x14ac:dyDescent="0.3">
      <c r="BV1865" s="30"/>
      <c r="CH1865" s="139" t="str">
        <f t="shared" si="141"/>
        <v>L8.80</v>
      </c>
      <c r="CI1865" s="275" t="s">
        <v>3792</v>
      </c>
    </row>
    <row r="1866" spans="74:87" x14ac:dyDescent="0.3">
      <c r="BV1866" s="30"/>
      <c r="CH1866" s="139" t="str">
        <f t="shared" si="141"/>
        <v>L8.46</v>
      </c>
      <c r="CI1866" s="275" t="s">
        <v>3793</v>
      </c>
    </row>
    <row r="1867" spans="74:87" x14ac:dyDescent="0.3">
      <c r="BV1867" s="30"/>
      <c r="CH1867" s="139" t="str">
        <f t="shared" si="141"/>
        <v>L8.45</v>
      </c>
      <c r="CI1867" s="275" t="s">
        <v>3794</v>
      </c>
    </row>
    <row r="1868" spans="74:87" x14ac:dyDescent="0.3">
      <c r="BV1868" s="30"/>
      <c r="CH1868" s="139" t="str">
        <f t="shared" si="141"/>
        <v>L8.B1</v>
      </c>
      <c r="CI1868" s="275" t="s">
        <v>3795</v>
      </c>
    </row>
    <row r="1869" spans="74:87" x14ac:dyDescent="0.3">
      <c r="BV1869" s="30"/>
      <c r="CH1869" s="139" t="str">
        <f t="shared" si="141"/>
        <v>L8.Z4</v>
      </c>
      <c r="CI1869" s="275" t="s">
        <v>3796</v>
      </c>
    </row>
    <row r="1870" spans="74:87" x14ac:dyDescent="0.3">
      <c r="BV1870" s="30"/>
      <c r="CH1870" s="139" t="str">
        <f t="shared" si="141"/>
        <v>L8.BN</v>
      </c>
      <c r="CI1870" s="275" t="s">
        <v>3797</v>
      </c>
    </row>
    <row r="1871" spans="74:87" x14ac:dyDescent="0.3">
      <c r="BV1871" s="30"/>
      <c r="CH1871" s="139" t="str">
        <f t="shared" si="141"/>
        <v>L8.0C</v>
      </c>
      <c r="CI1871" s="275" t="s">
        <v>3798</v>
      </c>
    </row>
    <row r="1872" spans="74:87" x14ac:dyDescent="0.3">
      <c r="BV1872" s="30"/>
      <c r="CH1872" s="139" t="str">
        <f t="shared" si="141"/>
        <v>L8.0Y</v>
      </c>
      <c r="CI1872" s="275" t="s">
        <v>3799</v>
      </c>
    </row>
    <row r="1873" spans="74:87" x14ac:dyDescent="0.3">
      <c r="BV1873" s="30"/>
      <c r="CH1873" s="139" t="str">
        <f t="shared" si="141"/>
        <v>L8.0L</v>
      </c>
      <c r="CI1873" s="275" t="s">
        <v>3800</v>
      </c>
    </row>
    <row r="1874" spans="74:87" x14ac:dyDescent="0.3">
      <c r="BV1874" s="30"/>
      <c r="CH1874" s="139" t="str">
        <f t="shared" si="141"/>
        <v>L8.87</v>
      </c>
      <c r="CI1874" s="275" t="s">
        <v>3801</v>
      </c>
    </row>
    <row r="1875" spans="74:87" x14ac:dyDescent="0.3">
      <c r="BV1875" s="30"/>
      <c r="CH1875" s="139" t="str">
        <f t="shared" si="141"/>
        <v>L8.CP</v>
      </c>
      <c r="CI1875" s="275" t="s">
        <v>3802</v>
      </c>
    </row>
    <row r="1876" spans="74:87" x14ac:dyDescent="0.3">
      <c r="BV1876" s="30"/>
      <c r="CH1876" s="139" t="str">
        <f t="shared" si="141"/>
        <v>L8.35</v>
      </c>
      <c r="CI1876" s="275" t="s">
        <v>3803</v>
      </c>
    </row>
    <row r="1877" spans="74:87" x14ac:dyDescent="0.3">
      <c r="BV1877" s="30"/>
      <c r="CH1877" s="139" t="str">
        <f t="shared" si="141"/>
        <v>L8.LK</v>
      </c>
      <c r="CI1877" s="275" t="s">
        <v>3804</v>
      </c>
    </row>
    <row r="1878" spans="74:87" x14ac:dyDescent="0.3">
      <c r="BV1878" s="30"/>
      <c r="CH1878" s="139" t="str">
        <f t="shared" si="141"/>
        <v>L8.LB</v>
      </c>
      <c r="CI1878" s="275" t="s">
        <v>3805</v>
      </c>
    </row>
    <row r="1879" spans="74:87" x14ac:dyDescent="0.3">
      <c r="BV1879" s="30"/>
      <c r="CH1879" s="139" t="str">
        <f t="shared" si="141"/>
        <v>L8.LG</v>
      </c>
      <c r="CI1879" s="275" t="s">
        <v>3806</v>
      </c>
    </row>
    <row r="1880" spans="74:87" x14ac:dyDescent="0.3">
      <c r="BV1880" s="30"/>
      <c r="CH1880" s="139" t="str">
        <f t="shared" si="141"/>
        <v>L8.LO</v>
      </c>
      <c r="CI1880" s="275" t="s">
        <v>3807</v>
      </c>
    </row>
    <row r="1881" spans="74:87" x14ac:dyDescent="0.3">
      <c r="BV1881" s="30"/>
      <c r="CH1881" s="139" t="str">
        <f t="shared" si="141"/>
        <v>L8.LC</v>
      </c>
      <c r="CI1881" s="275" t="s">
        <v>3808</v>
      </c>
    </row>
    <row r="1882" spans="74:87" x14ac:dyDescent="0.3">
      <c r="BV1882" s="30"/>
      <c r="CH1882" s="139" t="str">
        <f t="shared" si="141"/>
        <v>L8.LY</v>
      </c>
      <c r="CI1882" s="275" t="s">
        <v>3809</v>
      </c>
    </row>
    <row r="1883" spans="74:87" x14ac:dyDescent="0.3">
      <c r="BV1883" s="30"/>
      <c r="CH1883" s="139" t="str">
        <f t="shared" si="141"/>
        <v>L8.FE</v>
      </c>
      <c r="CI1883" s="275" t="s">
        <v>3810</v>
      </c>
    </row>
    <row r="1884" spans="74:87" x14ac:dyDescent="0.3">
      <c r="BV1884" s="30"/>
      <c r="CH1884" s="139" t="str">
        <f t="shared" si="141"/>
        <v>L8.Z5</v>
      </c>
      <c r="CI1884" s="275" t="s">
        <v>3811</v>
      </c>
    </row>
    <row r="1885" spans="74:87" x14ac:dyDescent="0.3">
      <c r="BV1885" s="30"/>
      <c r="CH1885" s="139" t="str">
        <f t="shared" si="141"/>
        <v>L8.33</v>
      </c>
      <c r="CI1885" s="275" t="s">
        <v>3812</v>
      </c>
    </row>
    <row r="1886" spans="74:87" x14ac:dyDescent="0.3">
      <c r="BV1886" s="30"/>
      <c r="CH1886" s="139" t="str">
        <f t="shared" si="141"/>
        <v>L8.RN</v>
      </c>
      <c r="CI1886" s="275" t="s">
        <v>3813</v>
      </c>
    </row>
    <row r="1887" spans="74:87" x14ac:dyDescent="0.3">
      <c r="BV1887" s="30"/>
      <c r="CH1887" s="139" t="str">
        <f t="shared" si="141"/>
        <v>L8.54</v>
      </c>
      <c r="CI1887" s="275" t="s">
        <v>3814</v>
      </c>
    </row>
    <row r="1888" spans="74:87" x14ac:dyDescent="0.3">
      <c r="BV1888" s="30"/>
      <c r="CH1888" s="139" t="str">
        <f t="shared" ref="CH1888:CH1951" si="142">CONCATENATE(LEFT(CI1888,2),".",RIGHT(CI1888,2))</f>
        <v>L8.HB</v>
      </c>
      <c r="CI1888" s="275" t="s">
        <v>15021</v>
      </c>
    </row>
    <row r="1889" spans="74:87" x14ac:dyDescent="0.3">
      <c r="BV1889" s="30"/>
      <c r="CH1889" s="139" t="str">
        <f t="shared" si="142"/>
        <v>L8.HG</v>
      </c>
      <c r="CI1889" s="275" t="s">
        <v>15022</v>
      </c>
    </row>
    <row r="1890" spans="74:87" x14ac:dyDescent="0.3">
      <c r="BV1890" s="30"/>
      <c r="CH1890" s="139" t="str">
        <f t="shared" si="142"/>
        <v>L8.JB</v>
      </c>
      <c r="CI1890" s="275" t="s">
        <v>3815</v>
      </c>
    </row>
    <row r="1891" spans="74:87" x14ac:dyDescent="0.3">
      <c r="BV1891" s="30"/>
      <c r="CH1891" s="139" t="str">
        <f t="shared" si="142"/>
        <v>L8.JW</v>
      </c>
      <c r="CI1891" s="275" t="s">
        <v>15023</v>
      </c>
    </row>
    <row r="1892" spans="74:87" x14ac:dyDescent="0.3">
      <c r="BV1892" s="30"/>
      <c r="CH1892" s="139" t="str">
        <f t="shared" si="142"/>
        <v>L8.S2</v>
      </c>
      <c r="CI1892" s="275" t="s">
        <v>3816</v>
      </c>
    </row>
    <row r="1893" spans="74:87" x14ac:dyDescent="0.3">
      <c r="BV1893" s="30"/>
      <c r="CH1893" s="139" t="str">
        <f t="shared" si="142"/>
        <v>L8.S1</v>
      </c>
      <c r="CI1893" s="275" t="s">
        <v>3817</v>
      </c>
    </row>
    <row r="1894" spans="74:87" x14ac:dyDescent="0.3">
      <c r="BV1894" s="30"/>
      <c r="CH1894" s="139" t="str">
        <f t="shared" si="142"/>
        <v>L8.L2</v>
      </c>
      <c r="CI1894" s="275" t="s">
        <v>3818</v>
      </c>
    </row>
    <row r="1895" spans="74:87" x14ac:dyDescent="0.3">
      <c r="BV1895" s="30"/>
      <c r="CH1895" s="139" t="str">
        <f t="shared" si="142"/>
        <v>L8.L1</v>
      </c>
      <c r="CI1895" s="275" t="s">
        <v>3819</v>
      </c>
    </row>
    <row r="1896" spans="74:87" x14ac:dyDescent="0.3">
      <c r="BV1896" s="30"/>
      <c r="CH1896" s="139" t="str">
        <f t="shared" si="142"/>
        <v>L8.Z1</v>
      </c>
      <c r="CI1896" s="275" t="s">
        <v>3820</v>
      </c>
    </row>
    <row r="1897" spans="74:87" x14ac:dyDescent="0.3">
      <c r="BV1897" s="30"/>
      <c r="CH1897" s="139" t="str">
        <f t="shared" si="142"/>
        <v>L8.0M</v>
      </c>
      <c r="CI1897" s="275" t="s">
        <v>3821</v>
      </c>
    </row>
    <row r="1898" spans="74:87" x14ac:dyDescent="0.3">
      <c r="BV1898" s="30"/>
      <c r="CH1898" s="139" t="str">
        <f t="shared" si="142"/>
        <v>L8.Z2</v>
      </c>
      <c r="CI1898" s="275" t="s">
        <v>3822</v>
      </c>
    </row>
    <row r="1899" spans="74:87" x14ac:dyDescent="0.3">
      <c r="BV1899" s="30"/>
      <c r="CH1899" s="139" t="str">
        <f t="shared" si="142"/>
        <v>L8.51</v>
      </c>
      <c r="CI1899" s="275" t="s">
        <v>3823</v>
      </c>
    </row>
    <row r="1900" spans="74:87" x14ac:dyDescent="0.3">
      <c r="BV1900" s="30"/>
      <c r="CH1900" s="139" t="str">
        <f t="shared" si="142"/>
        <v>L8.0N</v>
      </c>
      <c r="CI1900" s="275" t="s">
        <v>3824</v>
      </c>
    </row>
    <row r="1901" spans="74:87" x14ac:dyDescent="0.3">
      <c r="BV1901" s="30"/>
      <c r="CH1901" s="139" t="str">
        <f t="shared" si="142"/>
        <v>L8.NS</v>
      </c>
      <c r="CI1901" s="275" t="s">
        <v>3825</v>
      </c>
    </row>
    <row r="1902" spans="74:87" x14ac:dyDescent="0.3">
      <c r="BV1902" s="30"/>
      <c r="CH1902" s="139" t="str">
        <f t="shared" si="142"/>
        <v>L8.86</v>
      </c>
      <c r="CI1902" s="275" t="s">
        <v>3826</v>
      </c>
    </row>
    <row r="1903" spans="74:87" x14ac:dyDescent="0.3">
      <c r="BV1903" s="30"/>
      <c r="CH1903" s="139" t="str">
        <f t="shared" si="142"/>
        <v>L8.36</v>
      </c>
      <c r="CI1903" s="275" t="s">
        <v>3827</v>
      </c>
    </row>
    <row r="1904" spans="74:87" x14ac:dyDescent="0.3">
      <c r="BV1904" s="30"/>
      <c r="CH1904" s="139" t="str">
        <f t="shared" si="142"/>
        <v>L8.2F</v>
      </c>
      <c r="CI1904" s="275" t="s">
        <v>3828</v>
      </c>
    </row>
    <row r="1905" spans="74:87" x14ac:dyDescent="0.3">
      <c r="BV1905" s="30"/>
      <c r="CH1905" s="139" t="str">
        <f t="shared" si="142"/>
        <v>L8.90</v>
      </c>
      <c r="CI1905" s="275" t="s">
        <v>3829</v>
      </c>
    </row>
    <row r="1906" spans="74:87" x14ac:dyDescent="0.3">
      <c r="BV1906" s="30"/>
      <c r="CH1906" s="139" t="str">
        <f t="shared" si="142"/>
        <v>L8.68</v>
      </c>
      <c r="CI1906" s="275" t="s">
        <v>3830</v>
      </c>
    </row>
    <row r="1907" spans="74:87" x14ac:dyDescent="0.3">
      <c r="BV1907" s="30"/>
      <c r="CH1907" s="139" t="str">
        <f t="shared" si="142"/>
        <v>L8.27</v>
      </c>
      <c r="CI1907" s="275" t="s">
        <v>3831</v>
      </c>
    </row>
    <row r="1908" spans="74:87" x14ac:dyDescent="0.3">
      <c r="BV1908" s="30"/>
      <c r="CH1908" s="139" t="str">
        <f t="shared" si="142"/>
        <v>L8.61</v>
      </c>
      <c r="CI1908" s="275" t="s">
        <v>3832</v>
      </c>
    </row>
    <row r="1909" spans="74:87" x14ac:dyDescent="0.3">
      <c r="BV1909" s="30"/>
      <c r="CH1909" s="139" t="str">
        <f t="shared" si="142"/>
        <v>L8.81</v>
      </c>
      <c r="CI1909" s="275" t="s">
        <v>3833</v>
      </c>
    </row>
    <row r="1910" spans="74:87" x14ac:dyDescent="0.3">
      <c r="BV1910" s="30"/>
      <c r="CH1910" s="139" t="str">
        <f t="shared" si="142"/>
        <v>L8.0T</v>
      </c>
      <c r="CI1910" s="275" t="s">
        <v>3834</v>
      </c>
    </row>
    <row r="1911" spans="74:87" x14ac:dyDescent="0.3">
      <c r="BV1911" s="30"/>
      <c r="CH1911" s="139" t="str">
        <f t="shared" si="142"/>
        <v>L8.SO</v>
      </c>
      <c r="CI1911" s="275" t="s">
        <v>3835</v>
      </c>
    </row>
    <row r="1912" spans="74:87" x14ac:dyDescent="0.3">
      <c r="BV1912" s="30"/>
      <c r="CH1912" s="139" t="str">
        <f t="shared" si="142"/>
        <v>L8.SY</v>
      </c>
      <c r="CI1912" s="275" t="s">
        <v>3836</v>
      </c>
    </row>
    <row r="1913" spans="74:87" x14ac:dyDescent="0.3">
      <c r="BV1913" s="30"/>
      <c r="CH1913" s="139" t="str">
        <f t="shared" si="142"/>
        <v>L8.SL</v>
      </c>
      <c r="CI1913" s="275" t="s">
        <v>3837</v>
      </c>
    </row>
    <row r="1914" spans="74:87" x14ac:dyDescent="0.3">
      <c r="BV1914" s="30"/>
      <c r="CH1914" s="139" t="str">
        <f t="shared" si="142"/>
        <v>L8.SM</v>
      </c>
      <c r="CI1914" s="275" t="s">
        <v>3838</v>
      </c>
    </row>
    <row r="1915" spans="74:87" x14ac:dyDescent="0.3">
      <c r="BV1915" s="30"/>
      <c r="CH1915" s="139" t="str">
        <f t="shared" si="142"/>
        <v>L8.SN</v>
      </c>
      <c r="CI1915" s="275" t="s">
        <v>3839</v>
      </c>
    </row>
    <row r="1916" spans="74:87" x14ac:dyDescent="0.3">
      <c r="BV1916" s="30"/>
      <c r="CH1916" s="139" t="str">
        <f t="shared" si="142"/>
        <v>L8.SP</v>
      </c>
      <c r="CI1916" s="275" t="s">
        <v>3840</v>
      </c>
    </row>
    <row r="1917" spans="74:87" x14ac:dyDescent="0.3">
      <c r="BV1917" s="30"/>
      <c r="CH1917" s="139" t="str">
        <f t="shared" si="142"/>
        <v>L8.1V</v>
      </c>
      <c r="CI1917" s="275" t="s">
        <v>3841</v>
      </c>
    </row>
    <row r="1918" spans="74:87" x14ac:dyDescent="0.3">
      <c r="BV1918" s="30"/>
      <c r="CH1918" s="139" t="str">
        <f t="shared" si="142"/>
        <v>L8.T5</v>
      </c>
      <c r="CI1918" s="275" t="s">
        <v>3842</v>
      </c>
    </row>
    <row r="1919" spans="74:87" x14ac:dyDescent="0.3">
      <c r="BV1919" s="30"/>
      <c r="CH1919" s="139" t="str">
        <f t="shared" si="142"/>
        <v>L8.0S</v>
      </c>
      <c r="CI1919" s="275" t="s">
        <v>3843</v>
      </c>
    </row>
    <row r="1920" spans="74:87" x14ac:dyDescent="0.3">
      <c r="BV1920" s="30"/>
      <c r="CH1920" s="139" t="str">
        <f t="shared" si="142"/>
        <v>L8.52</v>
      </c>
      <c r="CI1920" s="275" t="s">
        <v>3844</v>
      </c>
    </row>
    <row r="1921" spans="74:87" x14ac:dyDescent="0.3">
      <c r="BV1921" s="30"/>
      <c r="CH1921" s="139" t="str">
        <f t="shared" si="142"/>
        <v>L8.77</v>
      </c>
      <c r="CI1921" s="275" t="s">
        <v>3845</v>
      </c>
    </row>
    <row r="1922" spans="74:87" x14ac:dyDescent="0.3">
      <c r="BV1922" s="30"/>
      <c r="CH1922" s="139" t="str">
        <f t="shared" si="142"/>
        <v>L8.Z3</v>
      </c>
      <c r="CI1922" s="275" t="s">
        <v>3846</v>
      </c>
    </row>
    <row r="1923" spans="74:87" x14ac:dyDescent="0.3">
      <c r="BV1923" s="30"/>
      <c r="CH1923" s="139" t="str">
        <f t="shared" si="142"/>
        <v>L8.37</v>
      </c>
      <c r="CI1923" s="275" t="s">
        <v>3847</v>
      </c>
    </row>
    <row r="1924" spans="74:87" x14ac:dyDescent="0.3">
      <c r="BV1924" s="30"/>
      <c r="CH1924" s="139" t="str">
        <f t="shared" si="142"/>
        <v>L8.2A</v>
      </c>
      <c r="CI1924" s="275" t="s">
        <v>3848</v>
      </c>
    </row>
    <row r="1925" spans="74:87" x14ac:dyDescent="0.3">
      <c r="BV1925" s="30"/>
      <c r="CH1925" s="139" t="str">
        <f t="shared" si="142"/>
        <v>L8.T8</v>
      </c>
      <c r="CI1925" s="275" t="s">
        <v>3849</v>
      </c>
    </row>
    <row r="1926" spans="74:87" x14ac:dyDescent="0.3">
      <c r="BV1926" s="30"/>
      <c r="CH1926" s="139" t="str">
        <f t="shared" si="142"/>
        <v>L8.1Q</v>
      </c>
      <c r="CI1926" s="275" t="s">
        <v>3850</v>
      </c>
    </row>
    <row r="1927" spans="74:87" x14ac:dyDescent="0.3">
      <c r="BV1927" s="30"/>
      <c r="CH1927" s="139" t="str">
        <f t="shared" si="142"/>
        <v>L8.2Q</v>
      </c>
      <c r="CI1927" s="275" t="s">
        <v>3851</v>
      </c>
    </row>
    <row r="1928" spans="74:87" x14ac:dyDescent="0.3">
      <c r="BV1928" s="30"/>
      <c r="CH1928" s="139" t="str">
        <f t="shared" si="142"/>
        <v>L8.NM</v>
      </c>
      <c r="CI1928" s="275" t="s">
        <v>3852</v>
      </c>
    </row>
    <row r="1929" spans="74:87" x14ac:dyDescent="0.3">
      <c r="BV1929" s="30"/>
      <c r="CH1929" s="139" t="str">
        <f t="shared" si="142"/>
        <v>L8.0F</v>
      </c>
      <c r="CI1929" s="275" t="s">
        <v>3853</v>
      </c>
    </row>
    <row r="1930" spans="74:87" x14ac:dyDescent="0.3">
      <c r="BV1930" s="30"/>
      <c r="CH1930" s="139" t="str">
        <f t="shared" si="142"/>
        <v>L8.MC</v>
      </c>
      <c r="CI1930" s="275" t="s">
        <v>3854</v>
      </c>
    </row>
    <row r="1931" spans="74:87" x14ac:dyDescent="0.3">
      <c r="BV1931" s="30"/>
      <c r="CH1931" s="139" t="str">
        <f t="shared" si="142"/>
        <v>L8.0P</v>
      </c>
      <c r="CI1931" s="275" t="s">
        <v>3855</v>
      </c>
    </row>
    <row r="1932" spans="74:87" x14ac:dyDescent="0.3">
      <c r="BV1932" s="30"/>
      <c r="CH1932" s="139" t="str">
        <f t="shared" si="142"/>
        <v>L8.T9</v>
      </c>
      <c r="CI1932" s="275" t="s">
        <v>3856</v>
      </c>
    </row>
    <row r="1933" spans="74:87" x14ac:dyDescent="0.3">
      <c r="BV1933" s="30"/>
      <c r="CH1933" s="139" t="str">
        <f t="shared" si="142"/>
        <v>L8.ZZ</v>
      </c>
      <c r="CI1933" s="275" t="s">
        <v>3857</v>
      </c>
    </row>
    <row r="1934" spans="74:87" x14ac:dyDescent="0.3">
      <c r="BV1934" s="30"/>
      <c r="CH1934" s="139" t="str">
        <f t="shared" si="142"/>
        <v>L8.53</v>
      </c>
      <c r="CI1934" s="275" t="s">
        <v>3858</v>
      </c>
    </row>
    <row r="1935" spans="74:87" x14ac:dyDescent="0.3">
      <c r="BV1935" s="30"/>
      <c r="CH1935" s="139" t="str">
        <f t="shared" si="142"/>
        <v>L8.AO</v>
      </c>
      <c r="CI1935" s="275" t="s">
        <v>3859</v>
      </c>
    </row>
    <row r="1936" spans="74:87" x14ac:dyDescent="0.3">
      <c r="BV1936" s="30"/>
      <c r="CH1936" s="139" t="str">
        <f t="shared" si="142"/>
        <v>L8.AB</v>
      </c>
      <c r="CI1936" s="275" t="s">
        <v>3860</v>
      </c>
    </row>
    <row r="1937" spans="74:87" x14ac:dyDescent="0.3">
      <c r="BV1937" s="30"/>
      <c r="CH1937" s="139" t="str">
        <f t="shared" si="142"/>
        <v>L8.50</v>
      </c>
      <c r="CI1937" s="275" t="s">
        <v>3861</v>
      </c>
    </row>
    <row r="1938" spans="74:87" x14ac:dyDescent="0.3">
      <c r="BV1938" s="30"/>
      <c r="CH1938" s="139" t="str">
        <f t="shared" si="142"/>
        <v>L8.Z6</v>
      </c>
      <c r="CI1938" s="275" t="s">
        <v>3862</v>
      </c>
    </row>
    <row r="1939" spans="74:87" x14ac:dyDescent="0.3">
      <c r="BV1939" s="30"/>
      <c r="CH1939" s="139" t="str">
        <f t="shared" si="142"/>
        <v>L8.0G</v>
      </c>
      <c r="CI1939" s="275" t="s">
        <v>3863</v>
      </c>
    </row>
    <row r="1940" spans="74:87" x14ac:dyDescent="0.3">
      <c r="BV1940" s="30"/>
      <c r="CH1940" s="139" t="str">
        <f t="shared" si="142"/>
        <v>L8.BG</v>
      </c>
      <c r="CI1940" s="275" t="s">
        <v>3864</v>
      </c>
    </row>
    <row r="1941" spans="74:87" x14ac:dyDescent="0.3">
      <c r="BV1941" s="30"/>
      <c r="CH1941" s="139" t="str">
        <f t="shared" si="142"/>
        <v>L8.0R</v>
      </c>
      <c r="CI1941" s="275" t="s">
        <v>3865</v>
      </c>
    </row>
    <row r="1942" spans="74:87" x14ac:dyDescent="0.3">
      <c r="BV1942" s="30"/>
      <c r="CH1942" s="139" t="str">
        <f t="shared" si="142"/>
        <v>L8.89</v>
      </c>
      <c r="CI1942" s="275" t="s">
        <v>3866</v>
      </c>
    </row>
    <row r="1943" spans="74:87" x14ac:dyDescent="0.3">
      <c r="BV1943" s="30"/>
      <c r="CH1943" s="139" t="str">
        <f t="shared" si="142"/>
        <v>L8.2P</v>
      </c>
      <c r="CI1943" s="275" t="s">
        <v>15024</v>
      </c>
    </row>
    <row r="1944" spans="74:87" x14ac:dyDescent="0.3">
      <c r="BV1944" s="30"/>
      <c r="CH1944" s="139" t="str">
        <f t="shared" si="142"/>
        <v>L8.32</v>
      </c>
      <c r="CI1944" s="275" t="s">
        <v>3867</v>
      </c>
    </row>
    <row r="1945" spans="74:87" x14ac:dyDescent="0.3">
      <c r="BV1945" s="30"/>
      <c r="CH1945" s="139" t="str">
        <f t="shared" si="142"/>
        <v>L8.80</v>
      </c>
      <c r="CI1945" s="275" t="s">
        <v>3868</v>
      </c>
    </row>
    <row r="1946" spans="74:87" x14ac:dyDescent="0.3">
      <c r="BV1946" s="30"/>
      <c r="CH1946" s="139" t="str">
        <f t="shared" si="142"/>
        <v>L8.46</v>
      </c>
      <c r="CI1946" s="275" t="s">
        <v>3869</v>
      </c>
    </row>
    <row r="1947" spans="74:87" x14ac:dyDescent="0.3">
      <c r="BV1947" s="30"/>
      <c r="CH1947" s="139" t="str">
        <f t="shared" si="142"/>
        <v>L8.45</v>
      </c>
      <c r="CI1947" s="275" t="s">
        <v>3870</v>
      </c>
    </row>
    <row r="1948" spans="74:87" x14ac:dyDescent="0.3">
      <c r="BV1948" s="30"/>
      <c r="CH1948" s="139" t="str">
        <f t="shared" si="142"/>
        <v>L8.B1</v>
      </c>
      <c r="CI1948" s="275" t="s">
        <v>3871</v>
      </c>
    </row>
    <row r="1949" spans="74:87" x14ac:dyDescent="0.3">
      <c r="BV1949" s="30"/>
      <c r="CH1949" s="139" t="str">
        <f t="shared" si="142"/>
        <v>L8.Z4</v>
      </c>
      <c r="CI1949" s="275" t="s">
        <v>3872</v>
      </c>
    </row>
    <row r="1950" spans="74:87" x14ac:dyDescent="0.3">
      <c r="BV1950" s="30"/>
      <c r="CH1950" s="139" t="str">
        <f t="shared" si="142"/>
        <v>L8.BN</v>
      </c>
      <c r="CI1950" s="275" t="s">
        <v>3873</v>
      </c>
    </row>
    <row r="1951" spans="74:87" x14ac:dyDescent="0.3">
      <c r="BV1951" s="30"/>
      <c r="CH1951" s="139" t="str">
        <f t="shared" si="142"/>
        <v>L8.0C</v>
      </c>
      <c r="CI1951" s="275" t="s">
        <v>3874</v>
      </c>
    </row>
    <row r="1952" spans="74:87" x14ac:dyDescent="0.3">
      <c r="BV1952" s="30"/>
      <c r="CH1952" s="139" t="str">
        <f t="shared" ref="CH1952:CH2015" si="143">CONCATENATE(LEFT(CI1952,2),".",RIGHT(CI1952,2))</f>
        <v>L8.0Y</v>
      </c>
      <c r="CI1952" s="275" t="s">
        <v>3875</v>
      </c>
    </row>
    <row r="1953" spans="74:87" x14ac:dyDescent="0.3">
      <c r="BV1953" s="30"/>
      <c r="CH1953" s="139" t="str">
        <f t="shared" si="143"/>
        <v>L8.0L</v>
      </c>
      <c r="CI1953" s="275" t="s">
        <v>3876</v>
      </c>
    </row>
    <row r="1954" spans="74:87" x14ac:dyDescent="0.3">
      <c r="BV1954" s="30"/>
      <c r="CH1954" s="139" t="str">
        <f t="shared" si="143"/>
        <v>L8.87</v>
      </c>
      <c r="CI1954" s="275" t="s">
        <v>3877</v>
      </c>
    </row>
    <row r="1955" spans="74:87" x14ac:dyDescent="0.3">
      <c r="BV1955" s="30"/>
      <c r="CH1955" s="139" t="str">
        <f t="shared" si="143"/>
        <v>L8.CP</v>
      </c>
      <c r="CI1955" s="275" t="s">
        <v>3878</v>
      </c>
    </row>
    <row r="1956" spans="74:87" x14ac:dyDescent="0.3">
      <c r="BV1956" s="30"/>
      <c r="CH1956" s="139" t="str">
        <f t="shared" si="143"/>
        <v>L8.35</v>
      </c>
      <c r="CI1956" s="275" t="s">
        <v>3879</v>
      </c>
    </row>
    <row r="1957" spans="74:87" x14ac:dyDescent="0.3">
      <c r="BV1957" s="30"/>
      <c r="CH1957" s="139" t="str">
        <f t="shared" si="143"/>
        <v>L8.LK</v>
      </c>
      <c r="CI1957" s="275" t="s">
        <v>3880</v>
      </c>
    </row>
    <row r="1958" spans="74:87" x14ac:dyDescent="0.3">
      <c r="BV1958" s="30"/>
      <c r="CH1958" s="139" t="str">
        <f t="shared" si="143"/>
        <v>L8.LB</v>
      </c>
      <c r="CI1958" s="275" t="s">
        <v>3881</v>
      </c>
    </row>
    <row r="1959" spans="74:87" x14ac:dyDescent="0.3">
      <c r="BV1959" s="30"/>
      <c r="CH1959" s="139" t="str">
        <f t="shared" si="143"/>
        <v>L8.LG</v>
      </c>
      <c r="CI1959" s="275" t="s">
        <v>3882</v>
      </c>
    </row>
    <row r="1960" spans="74:87" x14ac:dyDescent="0.3">
      <c r="BV1960" s="30"/>
      <c r="CH1960" s="139" t="str">
        <f t="shared" si="143"/>
        <v>L8.LO</v>
      </c>
      <c r="CI1960" s="275" t="s">
        <v>3883</v>
      </c>
    </row>
    <row r="1961" spans="74:87" x14ac:dyDescent="0.3">
      <c r="BV1961" s="30"/>
      <c r="CH1961" s="139" t="str">
        <f t="shared" si="143"/>
        <v>L8.LC</v>
      </c>
      <c r="CI1961" s="275" t="s">
        <v>3884</v>
      </c>
    </row>
    <row r="1962" spans="74:87" x14ac:dyDescent="0.3">
      <c r="BV1962" s="30"/>
      <c r="CH1962" s="139" t="str">
        <f t="shared" si="143"/>
        <v>L8.LY</v>
      </c>
      <c r="CI1962" s="275" t="s">
        <v>3885</v>
      </c>
    </row>
    <row r="1963" spans="74:87" x14ac:dyDescent="0.3">
      <c r="BV1963" s="30"/>
      <c r="CH1963" s="139" t="str">
        <f t="shared" si="143"/>
        <v>L8.FE</v>
      </c>
      <c r="CI1963" s="275" t="s">
        <v>3886</v>
      </c>
    </row>
    <row r="1964" spans="74:87" x14ac:dyDescent="0.3">
      <c r="BV1964" s="30"/>
      <c r="CH1964" s="139" t="str">
        <f t="shared" si="143"/>
        <v>L8.Z5</v>
      </c>
      <c r="CI1964" s="275" t="s">
        <v>3887</v>
      </c>
    </row>
    <row r="1965" spans="74:87" x14ac:dyDescent="0.3">
      <c r="BV1965" s="30"/>
      <c r="CH1965" s="139" t="str">
        <f t="shared" si="143"/>
        <v>L8.33</v>
      </c>
      <c r="CI1965" s="275" t="s">
        <v>3888</v>
      </c>
    </row>
    <row r="1966" spans="74:87" x14ac:dyDescent="0.3">
      <c r="BV1966" s="30"/>
      <c r="CH1966" s="139" t="str">
        <f t="shared" si="143"/>
        <v>L8.RN</v>
      </c>
      <c r="CI1966" s="275" t="s">
        <v>3889</v>
      </c>
    </row>
    <row r="1967" spans="74:87" x14ac:dyDescent="0.3">
      <c r="BV1967" s="30"/>
      <c r="CH1967" s="139" t="str">
        <f t="shared" si="143"/>
        <v>L8.54</v>
      </c>
      <c r="CI1967" s="275" t="s">
        <v>3890</v>
      </c>
    </row>
    <row r="1968" spans="74:87" x14ac:dyDescent="0.3">
      <c r="BV1968" s="30"/>
      <c r="CH1968" s="139" t="str">
        <f t="shared" si="143"/>
        <v>L8.HB</v>
      </c>
      <c r="CI1968" s="275" t="s">
        <v>15025</v>
      </c>
    </row>
    <row r="1969" spans="74:87" x14ac:dyDescent="0.3">
      <c r="BV1969" s="30"/>
      <c r="CH1969" s="139" t="str">
        <f t="shared" si="143"/>
        <v>L8.HG</v>
      </c>
      <c r="CI1969" s="275" t="s">
        <v>15026</v>
      </c>
    </row>
    <row r="1970" spans="74:87" x14ac:dyDescent="0.3">
      <c r="BV1970" s="30"/>
      <c r="CH1970" s="139" t="str">
        <f t="shared" si="143"/>
        <v>L8.JB</v>
      </c>
      <c r="CI1970" s="275" t="s">
        <v>3891</v>
      </c>
    </row>
    <row r="1971" spans="74:87" x14ac:dyDescent="0.3">
      <c r="BV1971" s="30"/>
      <c r="CH1971" s="139" t="str">
        <f t="shared" si="143"/>
        <v>L8.JW</v>
      </c>
      <c r="CI1971" s="275" t="s">
        <v>15027</v>
      </c>
    </row>
    <row r="1972" spans="74:87" x14ac:dyDescent="0.3">
      <c r="BV1972" s="30"/>
      <c r="CH1972" s="139" t="str">
        <f t="shared" si="143"/>
        <v>L8.S2</v>
      </c>
      <c r="CI1972" s="275" t="s">
        <v>3892</v>
      </c>
    </row>
    <row r="1973" spans="74:87" x14ac:dyDescent="0.3">
      <c r="BV1973" s="30"/>
      <c r="CH1973" s="139" t="str">
        <f t="shared" si="143"/>
        <v>L8.S1</v>
      </c>
      <c r="CI1973" s="275" t="s">
        <v>3893</v>
      </c>
    </row>
    <row r="1974" spans="74:87" x14ac:dyDescent="0.3">
      <c r="BV1974" s="30"/>
      <c r="CH1974" s="139" t="str">
        <f t="shared" si="143"/>
        <v>L8.L2</v>
      </c>
      <c r="CI1974" s="275" t="s">
        <v>3894</v>
      </c>
    </row>
    <row r="1975" spans="74:87" x14ac:dyDescent="0.3">
      <c r="BV1975" s="30"/>
      <c r="CH1975" s="139" t="str">
        <f t="shared" si="143"/>
        <v>L8.L1</v>
      </c>
      <c r="CI1975" s="275" t="s">
        <v>3895</v>
      </c>
    </row>
    <row r="1976" spans="74:87" x14ac:dyDescent="0.3">
      <c r="BV1976" s="30"/>
      <c r="CH1976" s="139" t="str">
        <f t="shared" si="143"/>
        <v>L8.Z1</v>
      </c>
      <c r="CI1976" s="275" t="s">
        <v>3896</v>
      </c>
    </row>
    <row r="1977" spans="74:87" x14ac:dyDescent="0.3">
      <c r="BV1977" s="30"/>
      <c r="CH1977" s="139" t="str">
        <f t="shared" si="143"/>
        <v>L8.0M</v>
      </c>
      <c r="CI1977" s="275" t="s">
        <v>3897</v>
      </c>
    </row>
    <row r="1978" spans="74:87" x14ac:dyDescent="0.3">
      <c r="BV1978" s="30"/>
      <c r="CH1978" s="139" t="str">
        <f t="shared" si="143"/>
        <v>L8.Z2</v>
      </c>
      <c r="CI1978" s="275" t="s">
        <v>3898</v>
      </c>
    </row>
    <row r="1979" spans="74:87" x14ac:dyDescent="0.3">
      <c r="BV1979" s="30"/>
      <c r="CH1979" s="139" t="str">
        <f t="shared" si="143"/>
        <v>L8.51</v>
      </c>
      <c r="CI1979" s="275" t="s">
        <v>3899</v>
      </c>
    </row>
    <row r="1980" spans="74:87" x14ac:dyDescent="0.3">
      <c r="BV1980" s="30"/>
      <c r="CH1980" s="139" t="str">
        <f t="shared" si="143"/>
        <v>L8.0N</v>
      </c>
      <c r="CI1980" s="275" t="s">
        <v>3900</v>
      </c>
    </row>
    <row r="1981" spans="74:87" x14ac:dyDescent="0.3">
      <c r="BV1981" s="30"/>
      <c r="CH1981" s="139" t="str">
        <f t="shared" si="143"/>
        <v>L8.NS</v>
      </c>
      <c r="CI1981" s="275" t="s">
        <v>3901</v>
      </c>
    </row>
    <row r="1982" spans="74:87" x14ac:dyDescent="0.3">
      <c r="BV1982" s="30"/>
      <c r="CH1982" s="139" t="str">
        <f t="shared" si="143"/>
        <v>L8.86</v>
      </c>
      <c r="CI1982" s="275" t="s">
        <v>3902</v>
      </c>
    </row>
    <row r="1983" spans="74:87" x14ac:dyDescent="0.3">
      <c r="BV1983" s="30"/>
      <c r="CH1983" s="139" t="str">
        <f t="shared" si="143"/>
        <v>L8.36</v>
      </c>
      <c r="CI1983" s="275" t="s">
        <v>3903</v>
      </c>
    </row>
    <row r="1984" spans="74:87" x14ac:dyDescent="0.3">
      <c r="BV1984" s="30"/>
      <c r="CH1984" s="139" t="str">
        <f t="shared" si="143"/>
        <v>L8.2F</v>
      </c>
      <c r="CI1984" s="275" t="s">
        <v>3904</v>
      </c>
    </row>
    <row r="1985" spans="74:87" x14ac:dyDescent="0.3">
      <c r="BV1985" s="30"/>
      <c r="CH1985" s="139" t="str">
        <f t="shared" si="143"/>
        <v>L8.90</v>
      </c>
      <c r="CI1985" s="275" t="s">
        <v>3905</v>
      </c>
    </row>
    <row r="1986" spans="74:87" x14ac:dyDescent="0.3">
      <c r="BV1986" s="30"/>
      <c r="CH1986" s="139" t="str">
        <f t="shared" si="143"/>
        <v>L8.68</v>
      </c>
      <c r="CI1986" s="275" t="s">
        <v>3906</v>
      </c>
    </row>
    <row r="1987" spans="74:87" x14ac:dyDescent="0.3">
      <c r="BV1987" s="30"/>
      <c r="CH1987" s="139" t="str">
        <f t="shared" si="143"/>
        <v>L8.27</v>
      </c>
      <c r="CI1987" s="275" t="s">
        <v>3907</v>
      </c>
    </row>
    <row r="1988" spans="74:87" x14ac:dyDescent="0.3">
      <c r="BV1988" s="30"/>
      <c r="CH1988" s="139" t="str">
        <f t="shared" si="143"/>
        <v>L8.61</v>
      </c>
      <c r="CI1988" s="275" t="s">
        <v>3908</v>
      </c>
    </row>
    <row r="1989" spans="74:87" x14ac:dyDescent="0.3">
      <c r="BV1989" s="30"/>
      <c r="CH1989" s="139" t="str">
        <f t="shared" si="143"/>
        <v>L8.81</v>
      </c>
      <c r="CI1989" s="275" t="s">
        <v>3909</v>
      </c>
    </row>
    <row r="1990" spans="74:87" x14ac:dyDescent="0.3">
      <c r="BV1990" s="30"/>
      <c r="CH1990" s="139" t="str">
        <f t="shared" si="143"/>
        <v>L8.0T</v>
      </c>
      <c r="CI1990" s="275" t="s">
        <v>3910</v>
      </c>
    </row>
    <row r="1991" spans="74:87" x14ac:dyDescent="0.3">
      <c r="BV1991" s="30"/>
      <c r="CH1991" s="139" t="str">
        <f t="shared" si="143"/>
        <v>L8.SO</v>
      </c>
      <c r="CI1991" s="275" t="s">
        <v>3911</v>
      </c>
    </row>
    <row r="1992" spans="74:87" x14ac:dyDescent="0.3">
      <c r="BV1992" s="30"/>
      <c r="CH1992" s="139" t="str">
        <f t="shared" si="143"/>
        <v>L8.SY</v>
      </c>
      <c r="CI1992" s="275" t="s">
        <v>3912</v>
      </c>
    </row>
    <row r="1993" spans="74:87" x14ac:dyDescent="0.3">
      <c r="BV1993" s="30"/>
      <c r="CH1993" s="139" t="str">
        <f t="shared" si="143"/>
        <v>L8.SL</v>
      </c>
      <c r="CI1993" s="275" t="s">
        <v>3913</v>
      </c>
    </row>
    <row r="1994" spans="74:87" x14ac:dyDescent="0.3">
      <c r="BV1994" s="30"/>
      <c r="CH1994" s="139" t="str">
        <f t="shared" si="143"/>
        <v>L8.SM</v>
      </c>
      <c r="CI1994" s="275" t="s">
        <v>3914</v>
      </c>
    </row>
    <row r="1995" spans="74:87" x14ac:dyDescent="0.3">
      <c r="BV1995" s="30"/>
      <c r="CH1995" s="139" t="str">
        <f t="shared" si="143"/>
        <v>L8.SN</v>
      </c>
      <c r="CI1995" s="275" t="s">
        <v>3915</v>
      </c>
    </row>
    <row r="1996" spans="74:87" x14ac:dyDescent="0.3">
      <c r="BV1996" s="30"/>
      <c r="CH1996" s="139" t="str">
        <f t="shared" si="143"/>
        <v>L8.SP</v>
      </c>
      <c r="CI1996" s="275" t="s">
        <v>3916</v>
      </c>
    </row>
    <row r="1997" spans="74:87" x14ac:dyDescent="0.3">
      <c r="BV1997" s="30"/>
      <c r="CH1997" s="139" t="str">
        <f t="shared" si="143"/>
        <v>L8.1V</v>
      </c>
      <c r="CI1997" s="275" t="s">
        <v>3917</v>
      </c>
    </row>
    <row r="1998" spans="74:87" x14ac:dyDescent="0.3">
      <c r="BV1998" s="30"/>
      <c r="CH1998" s="139" t="str">
        <f t="shared" si="143"/>
        <v>L8.T5</v>
      </c>
      <c r="CI1998" s="275" t="s">
        <v>3918</v>
      </c>
    </row>
    <row r="1999" spans="74:87" x14ac:dyDescent="0.3">
      <c r="BV1999" s="30"/>
      <c r="CH1999" s="139" t="str">
        <f t="shared" si="143"/>
        <v>L8.0S</v>
      </c>
      <c r="CI1999" s="275" t="s">
        <v>3919</v>
      </c>
    </row>
    <row r="2000" spans="74:87" x14ac:dyDescent="0.3">
      <c r="BV2000" s="30"/>
      <c r="CH2000" s="139" t="str">
        <f t="shared" si="143"/>
        <v>L8.52</v>
      </c>
      <c r="CI2000" s="275" t="s">
        <v>3920</v>
      </c>
    </row>
    <row r="2001" spans="74:87" x14ac:dyDescent="0.3">
      <c r="BV2001" s="30"/>
      <c r="CH2001" s="139" t="str">
        <f t="shared" si="143"/>
        <v>L8.77</v>
      </c>
      <c r="CI2001" s="275" t="s">
        <v>3921</v>
      </c>
    </row>
    <row r="2002" spans="74:87" x14ac:dyDescent="0.3">
      <c r="BV2002" s="30"/>
      <c r="CH2002" s="139" t="str">
        <f t="shared" si="143"/>
        <v>L8.Z3</v>
      </c>
      <c r="CI2002" s="275" t="s">
        <v>3922</v>
      </c>
    </row>
    <row r="2003" spans="74:87" x14ac:dyDescent="0.3">
      <c r="BV2003" s="30"/>
      <c r="CH2003" s="139" t="str">
        <f t="shared" si="143"/>
        <v>L8.37</v>
      </c>
      <c r="CI2003" s="275" t="s">
        <v>3923</v>
      </c>
    </row>
    <row r="2004" spans="74:87" x14ac:dyDescent="0.3">
      <c r="BV2004" s="30"/>
      <c r="CH2004" s="139" t="str">
        <f t="shared" si="143"/>
        <v>L8.2A</v>
      </c>
      <c r="CI2004" s="275" t="s">
        <v>3924</v>
      </c>
    </row>
    <row r="2005" spans="74:87" x14ac:dyDescent="0.3">
      <c r="BV2005" s="30"/>
      <c r="CH2005" s="139" t="str">
        <f t="shared" si="143"/>
        <v>L8.T8</v>
      </c>
      <c r="CI2005" s="275" t="s">
        <v>3925</v>
      </c>
    </row>
    <row r="2006" spans="74:87" x14ac:dyDescent="0.3">
      <c r="BV2006" s="30"/>
      <c r="CH2006" s="139" t="str">
        <f t="shared" si="143"/>
        <v>L8.1Q</v>
      </c>
      <c r="CI2006" s="275" t="s">
        <v>3926</v>
      </c>
    </row>
    <row r="2007" spans="74:87" x14ac:dyDescent="0.3">
      <c r="BV2007" s="30"/>
      <c r="CH2007" s="139" t="str">
        <f t="shared" si="143"/>
        <v>L8.2Q</v>
      </c>
      <c r="CI2007" s="275" t="s">
        <v>3927</v>
      </c>
    </row>
    <row r="2008" spans="74:87" x14ac:dyDescent="0.3">
      <c r="BV2008" s="30"/>
      <c r="CH2008" s="139" t="str">
        <f t="shared" si="143"/>
        <v>L8.NM</v>
      </c>
      <c r="CI2008" s="275" t="s">
        <v>3928</v>
      </c>
    </row>
    <row r="2009" spans="74:87" x14ac:dyDescent="0.3">
      <c r="BV2009" s="30"/>
      <c r="CH2009" s="139" t="str">
        <f t="shared" si="143"/>
        <v>L8.0F</v>
      </c>
      <c r="CI2009" s="275" t="s">
        <v>3929</v>
      </c>
    </row>
    <row r="2010" spans="74:87" x14ac:dyDescent="0.3">
      <c r="BV2010" s="30"/>
      <c r="CH2010" s="139" t="str">
        <f t="shared" si="143"/>
        <v>L8.MC</v>
      </c>
      <c r="CI2010" s="275" t="s">
        <v>3930</v>
      </c>
    </row>
    <row r="2011" spans="74:87" x14ac:dyDescent="0.3">
      <c r="BV2011" s="30"/>
      <c r="CH2011" s="139" t="str">
        <f t="shared" si="143"/>
        <v>L8.0P</v>
      </c>
      <c r="CI2011" s="275" t="s">
        <v>3931</v>
      </c>
    </row>
    <row r="2012" spans="74:87" x14ac:dyDescent="0.3">
      <c r="BV2012" s="30"/>
      <c r="CH2012" s="139" t="str">
        <f t="shared" si="143"/>
        <v>L8.T9</v>
      </c>
      <c r="CI2012" s="275" t="s">
        <v>3932</v>
      </c>
    </row>
    <row r="2013" spans="74:87" x14ac:dyDescent="0.3">
      <c r="BV2013" s="30"/>
      <c r="CH2013" s="139" t="str">
        <f t="shared" si="143"/>
        <v>L8.ZZ</v>
      </c>
      <c r="CI2013" s="275" t="s">
        <v>3933</v>
      </c>
    </row>
    <row r="2014" spans="74:87" x14ac:dyDescent="0.3">
      <c r="BV2014" s="30"/>
      <c r="CH2014" s="139" t="str">
        <f t="shared" si="143"/>
        <v>L8.53</v>
      </c>
      <c r="CI2014" s="275" t="s">
        <v>3934</v>
      </c>
    </row>
    <row r="2015" spans="74:87" x14ac:dyDescent="0.3">
      <c r="BV2015" s="30"/>
      <c r="CH2015" s="139" t="str">
        <f t="shared" si="143"/>
        <v>L8.AO</v>
      </c>
      <c r="CI2015" s="275" t="s">
        <v>3935</v>
      </c>
    </row>
    <row r="2016" spans="74:87" x14ac:dyDescent="0.3">
      <c r="BV2016" s="30"/>
      <c r="CH2016" s="139" t="str">
        <f t="shared" ref="CH2016:CH2079" si="144">CONCATENATE(LEFT(CI2016,2),".",RIGHT(CI2016,2))</f>
        <v>L8.AB</v>
      </c>
      <c r="CI2016" s="275" t="s">
        <v>3936</v>
      </c>
    </row>
    <row r="2017" spans="74:87" x14ac:dyDescent="0.3">
      <c r="BV2017" s="30"/>
      <c r="CH2017" s="139" t="str">
        <f t="shared" si="144"/>
        <v>L8.50</v>
      </c>
      <c r="CI2017" s="275" t="s">
        <v>3937</v>
      </c>
    </row>
    <row r="2018" spans="74:87" x14ac:dyDescent="0.3">
      <c r="BV2018" s="30"/>
      <c r="CH2018" s="139" t="str">
        <f t="shared" si="144"/>
        <v>L8.Z6</v>
      </c>
      <c r="CI2018" s="275" t="s">
        <v>3938</v>
      </c>
    </row>
    <row r="2019" spans="74:87" x14ac:dyDescent="0.3">
      <c r="BV2019" s="30"/>
      <c r="CH2019" s="139" t="str">
        <f t="shared" si="144"/>
        <v>L8.0G</v>
      </c>
      <c r="CI2019" s="275" t="s">
        <v>3939</v>
      </c>
    </row>
    <row r="2020" spans="74:87" x14ac:dyDescent="0.3">
      <c r="BV2020" s="30"/>
      <c r="CH2020" s="139" t="str">
        <f t="shared" si="144"/>
        <v>L8.BG</v>
      </c>
      <c r="CI2020" s="275" t="s">
        <v>3940</v>
      </c>
    </row>
    <row r="2021" spans="74:87" x14ac:dyDescent="0.3">
      <c r="BV2021" s="30"/>
      <c r="CH2021" s="139" t="str">
        <f t="shared" si="144"/>
        <v>L8.0R</v>
      </c>
      <c r="CI2021" s="275" t="s">
        <v>3941</v>
      </c>
    </row>
    <row r="2022" spans="74:87" x14ac:dyDescent="0.3">
      <c r="BV2022" s="30"/>
      <c r="CH2022" s="139" t="str">
        <f t="shared" si="144"/>
        <v>L8.89</v>
      </c>
      <c r="CI2022" s="275" t="s">
        <v>3942</v>
      </c>
    </row>
    <row r="2023" spans="74:87" x14ac:dyDescent="0.3">
      <c r="BV2023" s="30"/>
      <c r="CH2023" s="139" t="str">
        <f t="shared" si="144"/>
        <v>L8.2P</v>
      </c>
      <c r="CI2023" s="275" t="s">
        <v>15028</v>
      </c>
    </row>
    <row r="2024" spans="74:87" x14ac:dyDescent="0.3">
      <c r="BV2024" s="30"/>
      <c r="CH2024" s="139" t="str">
        <f t="shared" si="144"/>
        <v>L8.32</v>
      </c>
      <c r="CI2024" s="275" t="s">
        <v>3943</v>
      </c>
    </row>
    <row r="2025" spans="74:87" x14ac:dyDescent="0.3">
      <c r="BV2025" s="30"/>
      <c r="CH2025" s="139" t="str">
        <f t="shared" si="144"/>
        <v>L8.80</v>
      </c>
      <c r="CI2025" s="275" t="s">
        <v>3944</v>
      </c>
    </row>
    <row r="2026" spans="74:87" x14ac:dyDescent="0.3">
      <c r="BV2026" s="30"/>
      <c r="CH2026" s="139" t="str">
        <f t="shared" si="144"/>
        <v>L8.46</v>
      </c>
      <c r="CI2026" s="275" t="s">
        <v>3945</v>
      </c>
    </row>
    <row r="2027" spans="74:87" x14ac:dyDescent="0.3">
      <c r="BV2027" s="30"/>
      <c r="CH2027" s="139" t="str">
        <f t="shared" si="144"/>
        <v>L8.45</v>
      </c>
      <c r="CI2027" s="275" t="s">
        <v>3946</v>
      </c>
    </row>
    <row r="2028" spans="74:87" x14ac:dyDescent="0.3">
      <c r="BV2028" s="30"/>
      <c r="CH2028" s="139" t="str">
        <f t="shared" si="144"/>
        <v>L8.B1</v>
      </c>
      <c r="CI2028" s="275" t="s">
        <v>3947</v>
      </c>
    </row>
    <row r="2029" spans="74:87" x14ac:dyDescent="0.3">
      <c r="BV2029" s="30"/>
      <c r="CH2029" s="139" t="str">
        <f t="shared" si="144"/>
        <v>L8.Z4</v>
      </c>
      <c r="CI2029" s="275" t="s">
        <v>3948</v>
      </c>
    </row>
    <row r="2030" spans="74:87" x14ac:dyDescent="0.3">
      <c r="BV2030" s="30"/>
      <c r="CH2030" s="139" t="str">
        <f t="shared" si="144"/>
        <v>L8.BN</v>
      </c>
      <c r="CI2030" s="275" t="s">
        <v>3949</v>
      </c>
    </row>
    <row r="2031" spans="74:87" x14ac:dyDescent="0.3">
      <c r="BV2031" s="30"/>
      <c r="CH2031" s="139" t="str">
        <f t="shared" si="144"/>
        <v>L8.0C</v>
      </c>
      <c r="CI2031" s="275" t="s">
        <v>3950</v>
      </c>
    </row>
    <row r="2032" spans="74:87" x14ac:dyDescent="0.3">
      <c r="BV2032" s="30"/>
      <c r="CH2032" s="139" t="str">
        <f t="shared" si="144"/>
        <v>L8.0Y</v>
      </c>
      <c r="CI2032" s="275" t="s">
        <v>3951</v>
      </c>
    </row>
    <row r="2033" spans="74:87" x14ac:dyDescent="0.3">
      <c r="BV2033" s="30"/>
      <c r="CH2033" s="139" t="str">
        <f t="shared" si="144"/>
        <v>L8.0L</v>
      </c>
      <c r="CI2033" s="275" t="s">
        <v>3952</v>
      </c>
    </row>
    <row r="2034" spans="74:87" x14ac:dyDescent="0.3">
      <c r="BV2034" s="30"/>
      <c r="CH2034" s="139" t="str">
        <f t="shared" si="144"/>
        <v>L8.87</v>
      </c>
      <c r="CI2034" s="275" t="s">
        <v>3953</v>
      </c>
    </row>
    <row r="2035" spans="74:87" x14ac:dyDescent="0.3">
      <c r="BV2035" s="30"/>
      <c r="CH2035" s="139" t="str">
        <f t="shared" si="144"/>
        <v>L8.CP</v>
      </c>
      <c r="CI2035" s="275" t="s">
        <v>3954</v>
      </c>
    </row>
    <row r="2036" spans="74:87" x14ac:dyDescent="0.3">
      <c r="BV2036" s="30"/>
      <c r="CH2036" s="139" t="str">
        <f t="shared" si="144"/>
        <v>L8.35</v>
      </c>
      <c r="CI2036" s="275" t="s">
        <v>3955</v>
      </c>
    </row>
    <row r="2037" spans="74:87" x14ac:dyDescent="0.3">
      <c r="BV2037" s="30"/>
      <c r="CH2037" s="139" t="str">
        <f t="shared" si="144"/>
        <v>L8.LK</v>
      </c>
      <c r="CI2037" s="275" t="s">
        <v>3956</v>
      </c>
    </row>
    <row r="2038" spans="74:87" x14ac:dyDescent="0.3">
      <c r="BV2038" s="30"/>
      <c r="CH2038" s="139" t="str">
        <f t="shared" si="144"/>
        <v>L8.LB</v>
      </c>
      <c r="CI2038" s="275" t="s">
        <v>3957</v>
      </c>
    </row>
    <row r="2039" spans="74:87" x14ac:dyDescent="0.3">
      <c r="BV2039" s="30"/>
      <c r="CH2039" s="139" t="str">
        <f t="shared" si="144"/>
        <v>L8.LG</v>
      </c>
      <c r="CI2039" s="275" t="s">
        <v>3958</v>
      </c>
    </row>
    <row r="2040" spans="74:87" x14ac:dyDescent="0.3">
      <c r="BV2040" s="30"/>
      <c r="CH2040" s="139" t="str">
        <f t="shared" si="144"/>
        <v>L8.LO</v>
      </c>
      <c r="CI2040" s="275" t="s">
        <v>3959</v>
      </c>
    </row>
    <row r="2041" spans="74:87" x14ac:dyDescent="0.3">
      <c r="BV2041" s="30"/>
      <c r="CH2041" s="139" t="str">
        <f t="shared" si="144"/>
        <v>L8.LC</v>
      </c>
      <c r="CI2041" s="275" t="s">
        <v>3960</v>
      </c>
    </row>
    <row r="2042" spans="74:87" x14ac:dyDescent="0.3">
      <c r="BV2042" s="30"/>
      <c r="CH2042" s="139" t="str">
        <f t="shared" si="144"/>
        <v>L8.LY</v>
      </c>
      <c r="CI2042" s="275" t="s">
        <v>3961</v>
      </c>
    </row>
    <row r="2043" spans="74:87" x14ac:dyDescent="0.3">
      <c r="BV2043" s="30"/>
      <c r="CH2043" s="139" t="str">
        <f t="shared" si="144"/>
        <v>L8.FE</v>
      </c>
      <c r="CI2043" s="275" t="s">
        <v>3962</v>
      </c>
    </row>
    <row r="2044" spans="74:87" x14ac:dyDescent="0.3">
      <c r="BV2044" s="30"/>
      <c r="CH2044" s="139" t="str">
        <f t="shared" si="144"/>
        <v>L8.Z5</v>
      </c>
      <c r="CI2044" s="275" t="s">
        <v>3963</v>
      </c>
    </row>
    <row r="2045" spans="74:87" x14ac:dyDescent="0.3">
      <c r="BV2045" s="30"/>
      <c r="CH2045" s="139" t="str">
        <f t="shared" si="144"/>
        <v>L8.33</v>
      </c>
      <c r="CI2045" s="275" t="s">
        <v>3964</v>
      </c>
    </row>
    <row r="2046" spans="74:87" x14ac:dyDescent="0.3">
      <c r="BV2046" s="30"/>
      <c r="CH2046" s="139" t="str">
        <f t="shared" si="144"/>
        <v>L8.RN</v>
      </c>
      <c r="CI2046" s="275" t="s">
        <v>3965</v>
      </c>
    </row>
    <row r="2047" spans="74:87" x14ac:dyDescent="0.3">
      <c r="BV2047" s="30"/>
      <c r="CH2047" s="139" t="str">
        <f t="shared" si="144"/>
        <v>L8.54</v>
      </c>
      <c r="CI2047" s="275" t="s">
        <v>3966</v>
      </c>
    </row>
    <row r="2048" spans="74:87" x14ac:dyDescent="0.3">
      <c r="BV2048" s="30"/>
      <c r="CH2048" s="139" t="str">
        <f t="shared" si="144"/>
        <v>L8.HB</v>
      </c>
      <c r="CI2048" s="275" t="s">
        <v>15029</v>
      </c>
    </row>
    <row r="2049" spans="74:87" x14ac:dyDescent="0.3">
      <c r="BV2049" s="30"/>
      <c r="CH2049" s="139" t="str">
        <f t="shared" si="144"/>
        <v>L8.HG</v>
      </c>
      <c r="CI2049" s="275" t="s">
        <v>15030</v>
      </c>
    </row>
    <row r="2050" spans="74:87" x14ac:dyDescent="0.3">
      <c r="BV2050" s="30"/>
      <c r="CH2050" s="139" t="str">
        <f t="shared" si="144"/>
        <v>L8.JB</v>
      </c>
      <c r="CI2050" s="275" t="s">
        <v>3967</v>
      </c>
    </row>
    <row r="2051" spans="74:87" x14ac:dyDescent="0.3">
      <c r="BV2051" s="30"/>
      <c r="CH2051" s="139" t="str">
        <f t="shared" si="144"/>
        <v>L8.JW</v>
      </c>
      <c r="CI2051" s="275" t="s">
        <v>15031</v>
      </c>
    </row>
    <row r="2052" spans="74:87" x14ac:dyDescent="0.3">
      <c r="BV2052" s="30"/>
      <c r="CH2052" s="139" t="str">
        <f t="shared" si="144"/>
        <v>L8.S2</v>
      </c>
      <c r="CI2052" s="275" t="s">
        <v>3968</v>
      </c>
    </row>
    <row r="2053" spans="74:87" x14ac:dyDescent="0.3">
      <c r="BV2053" s="30"/>
      <c r="CH2053" s="139" t="str">
        <f t="shared" si="144"/>
        <v>L8.S1</v>
      </c>
      <c r="CI2053" s="275" t="s">
        <v>3969</v>
      </c>
    </row>
    <row r="2054" spans="74:87" x14ac:dyDescent="0.3">
      <c r="BV2054" s="30"/>
      <c r="CH2054" s="139" t="str">
        <f t="shared" si="144"/>
        <v>L8.L2</v>
      </c>
      <c r="CI2054" s="275" t="s">
        <v>3970</v>
      </c>
    </row>
    <row r="2055" spans="74:87" x14ac:dyDescent="0.3">
      <c r="BV2055" s="30"/>
      <c r="CH2055" s="139" t="str">
        <f t="shared" si="144"/>
        <v>L8.L1</v>
      </c>
      <c r="CI2055" s="275" t="s">
        <v>3971</v>
      </c>
    </row>
    <row r="2056" spans="74:87" x14ac:dyDescent="0.3">
      <c r="BV2056" s="30"/>
      <c r="CH2056" s="139" t="str">
        <f t="shared" si="144"/>
        <v>L8.Z1</v>
      </c>
      <c r="CI2056" s="275" t="s">
        <v>3972</v>
      </c>
    </row>
    <row r="2057" spans="74:87" x14ac:dyDescent="0.3">
      <c r="BV2057" s="30"/>
      <c r="CH2057" s="139" t="str">
        <f t="shared" si="144"/>
        <v>L8.0M</v>
      </c>
      <c r="CI2057" s="275" t="s">
        <v>3973</v>
      </c>
    </row>
    <row r="2058" spans="74:87" x14ac:dyDescent="0.3">
      <c r="BV2058" s="30"/>
      <c r="CH2058" s="139" t="str">
        <f t="shared" si="144"/>
        <v>L8.Z2</v>
      </c>
      <c r="CI2058" s="275" t="s">
        <v>3974</v>
      </c>
    </row>
    <row r="2059" spans="74:87" x14ac:dyDescent="0.3">
      <c r="BV2059" s="30"/>
      <c r="CH2059" s="139" t="str">
        <f t="shared" si="144"/>
        <v>L8.51</v>
      </c>
      <c r="CI2059" s="275" t="s">
        <v>3975</v>
      </c>
    </row>
    <row r="2060" spans="74:87" x14ac:dyDescent="0.3">
      <c r="BV2060" s="30"/>
      <c r="CH2060" s="139" t="str">
        <f t="shared" si="144"/>
        <v>L8.0N</v>
      </c>
      <c r="CI2060" s="275" t="s">
        <v>3976</v>
      </c>
    </row>
    <row r="2061" spans="74:87" x14ac:dyDescent="0.3">
      <c r="BV2061" s="30"/>
      <c r="CH2061" s="139" t="str">
        <f t="shared" si="144"/>
        <v>L8.NS</v>
      </c>
      <c r="CI2061" s="275" t="s">
        <v>3977</v>
      </c>
    </row>
    <row r="2062" spans="74:87" x14ac:dyDescent="0.3">
      <c r="BV2062" s="30"/>
      <c r="CH2062" s="139" t="str">
        <f t="shared" si="144"/>
        <v>L8.86</v>
      </c>
      <c r="CI2062" s="275" t="s">
        <v>3978</v>
      </c>
    </row>
    <row r="2063" spans="74:87" x14ac:dyDescent="0.3">
      <c r="BV2063" s="30"/>
      <c r="CH2063" s="139" t="str">
        <f t="shared" si="144"/>
        <v>L8.36</v>
      </c>
      <c r="CI2063" s="275" t="s">
        <v>3979</v>
      </c>
    </row>
    <row r="2064" spans="74:87" x14ac:dyDescent="0.3">
      <c r="BV2064" s="30"/>
      <c r="CH2064" s="139" t="str">
        <f t="shared" si="144"/>
        <v>L8.2F</v>
      </c>
      <c r="CI2064" s="275" t="s">
        <v>3980</v>
      </c>
    </row>
    <row r="2065" spans="74:87" x14ac:dyDescent="0.3">
      <c r="BV2065" s="30"/>
      <c r="CH2065" s="139" t="str">
        <f t="shared" si="144"/>
        <v>L8.90</v>
      </c>
      <c r="CI2065" s="275" t="s">
        <v>3981</v>
      </c>
    </row>
    <row r="2066" spans="74:87" x14ac:dyDescent="0.3">
      <c r="BV2066" s="30"/>
      <c r="CH2066" s="139" t="str">
        <f t="shared" si="144"/>
        <v>L8.68</v>
      </c>
      <c r="CI2066" s="275" t="s">
        <v>3982</v>
      </c>
    </row>
    <row r="2067" spans="74:87" x14ac:dyDescent="0.3">
      <c r="BV2067" s="30"/>
      <c r="CH2067" s="139" t="str">
        <f t="shared" si="144"/>
        <v>L8.27</v>
      </c>
      <c r="CI2067" s="275" t="s">
        <v>3983</v>
      </c>
    </row>
    <row r="2068" spans="74:87" x14ac:dyDescent="0.3">
      <c r="BV2068" s="30"/>
      <c r="CH2068" s="139" t="str">
        <f t="shared" si="144"/>
        <v>L8.61</v>
      </c>
      <c r="CI2068" s="275" t="s">
        <v>3984</v>
      </c>
    </row>
    <row r="2069" spans="74:87" x14ac:dyDescent="0.3">
      <c r="BV2069" s="30"/>
      <c r="CH2069" s="139" t="str">
        <f t="shared" si="144"/>
        <v>L8.81</v>
      </c>
      <c r="CI2069" s="275" t="s">
        <v>3985</v>
      </c>
    </row>
    <row r="2070" spans="74:87" x14ac:dyDescent="0.3">
      <c r="BV2070" s="30"/>
      <c r="CH2070" s="139" t="str">
        <f t="shared" si="144"/>
        <v>L8.0T</v>
      </c>
      <c r="CI2070" s="275" t="s">
        <v>3986</v>
      </c>
    </row>
    <row r="2071" spans="74:87" x14ac:dyDescent="0.3">
      <c r="BV2071" s="30"/>
      <c r="CH2071" s="139" t="str">
        <f t="shared" si="144"/>
        <v>L8.SO</v>
      </c>
      <c r="CI2071" s="275" t="s">
        <v>3987</v>
      </c>
    </row>
    <row r="2072" spans="74:87" x14ac:dyDescent="0.3">
      <c r="BV2072" s="30"/>
      <c r="CH2072" s="139" t="str">
        <f t="shared" si="144"/>
        <v>L8.SY</v>
      </c>
      <c r="CI2072" s="275" t="s">
        <v>3988</v>
      </c>
    </row>
    <row r="2073" spans="74:87" x14ac:dyDescent="0.3">
      <c r="BV2073" s="30"/>
      <c r="CH2073" s="139" t="str">
        <f t="shared" si="144"/>
        <v>L8.SL</v>
      </c>
      <c r="CI2073" s="275" t="s">
        <v>3989</v>
      </c>
    </row>
    <row r="2074" spans="74:87" x14ac:dyDescent="0.3">
      <c r="BV2074" s="30"/>
      <c r="CH2074" s="139" t="str">
        <f t="shared" si="144"/>
        <v>L8.SM</v>
      </c>
      <c r="CI2074" s="275" t="s">
        <v>3990</v>
      </c>
    </row>
    <row r="2075" spans="74:87" x14ac:dyDescent="0.3">
      <c r="BV2075" s="30"/>
      <c r="CH2075" s="139" t="str">
        <f t="shared" si="144"/>
        <v>L8.SN</v>
      </c>
      <c r="CI2075" s="275" t="s">
        <v>3991</v>
      </c>
    </row>
    <row r="2076" spans="74:87" x14ac:dyDescent="0.3">
      <c r="BV2076" s="30"/>
      <c r="CH2076" s="139" t="str">
        <f t="shared" si="144"/>
        <v>L8.SP</v>
      </c>
      <c r="CI2076" s="275" t="s">
        <v>3992</v>
      </c>
    </row>
    <row r="2077" spans="74:87" x14ac:dyDescent="0.3">
      <c r="BV2077" s="30"/>
      <c r="CH2077" s="139" t="str">
        <f t="shared" si="144"/>
        <v>L8.1V</v>
      </c>
      <c r="CI2077" s="275" t="s">
        <v>3993</v>
      </c>
    </row>
    <row r="2078" spans="74:87" x14ac:dyDescent="0.3">
      <c r="BV2078" s="30"/>
      <c r="CH2078" s="139" t="str">
        <f t="shared" si="144"/>
        <v>L8.T5</v>
      </c>
      <c r="CI2078" s="275" t="s">
        <v>3994</v>
      </c>
    </row>
    <row r="2079" spans="74:87" x14ac:dyDescent="0.3">
      <c r="BV2079" s="30"/>
      <c r="CH2079" s="139" t="str">
        <f t="shared" si="144"/>
        <v>L8.0S</v>
      </c>
      <c r="CI2079" s="275" t="s">
        <v>3995</v>
      </c>
    </row>
    <row r="2080" spans="74:87" x14ac:dyDescent="0.3">
      <c r="BV2080" s="30"/>
      <c r="CH2080" s="139" t="str">
        <f t="shared" ref="CH2080:CH2143" si="145">CONCATENATE(LEFT(CI2080,2),".",RIGHT(CI2080,2))</f>
        <v>L8.52</v>
      </c>
      <c r="CI2080" s="275" t="s">
        <v>3996</v>
      </c>
    </row>
    <row r="2081" spans="74:87" x14ac:dyDescent="0.3">
      <c r="BV2081" s="30"/>
      <c r="CH2081" s="139" t="str">
        <f t="shared" si="145"/>
        <v>L8.77</v>
      </c>
      <c r="CI2081" s="275" t="s">
        <v>3997</v>
      </c>
    </row>
    <row r="2082" spans="74:87" x14ac:dyDescent="0.3">
      <c r="BV2082" s="30"/>
      <c r="CH2082" s="139" t="str">
        <f t="shared" si="145"/>
        <v>L8.Z3</v>
      </c>
      <c r="CI2082" s="275" t="s">
        <v>3998</v>
      </c>
    </row>
    <row r="2083" spans="74:87" x14ac:dyDescent="0.3">
      <c r="BV2083" s="30"/>
      <c r="CH2083" s="139" t="str">
        <f t="shared" si="145"/>
        <v>L8.37</v>
      </c>
      <c r="CI2083" s="275" t="s">
        <v>3999</v>
      </c>
    </row>
    <row r="2084" spans="74:87" x14ac:dyDescent="0.3">
      <c r="BV2084" s="30"/>
      <c r="CH2084" s="139" t="str">
        <f t="shared" si="145"/>
        <v>L8.2A</v>
      </c>
      <c r="CI2084" s="275" t="s">
        <v>4000</v>
      </c>
    </row>
    <row r="2085" spans="74:87" x14ac:dyDescent="0.3">
      <c r="BV2085" s="30"/>
      <c r="CH2085" s="139" t="str">
        <f t="shared" si="145"/>
        <v>L8.T8</v>
      </c>
      <c r="CI2085" s="275" t="s">
        <v>4001</v>
      </c>
    </row>
    <row r="2086" spans="74:87" x14ac:dyDescent="0.3">
      <c r="BV2086" s="30"/>
      <c r="CH2086" s="139" t="str">
        <f t="shared" si="145"/>
        <v>L8.1Q</v>
      </c>
      <c r="CI2086" s="275" t="s">
        <v>4002</v>
      </c>
    </row>
    <row r="2087" spans="74:87" x14ac:dyDescent="0.3">
      <c r="BV2087" s="30"/>
      <c r="CH2087" s="139" t="str">
        <f t="shared" si="145"/>
        <v>L8.2Q</v>
      </c>
      <c r="CI2087" s="275" t="s">
        <v>4003</v>
      </c>
    </row>
    <row r="2088" spans="74:87" x14ac:dyDescent="0.3">
      <c r="BV2088" s="30"/>
      <c r="CH2088" s="139" t="str">
        <f t="shared" si="145"/>
        <v>L8.NM</v>
      </c>
      <c r="CI2088" s="275" t="s">
        <v>4004</v>
      </c>
    </row>
    <row r="2089" spans="74:87" x14ac:dyDescent="0.3">
      <c r="BV2089" s="30"/>
      <c r="CH2089" s="139" t="str">
        <f t="shared" si="145"/>
        <v>L8.0F</v>
      </c>
      <c r="CI2089" s="275" t="s">
        <v>4005</v>
      </c>
    </row>
    <row r="2090" spans="74:87" x14ac:dyDescent="0.3">
      <c r="BV2090" s="30"/>
      <c r="CH2090" s="139" t="str">
        <f t="shared" si="145"/>
        <v>L8.MC</v>
      </c>
      <c r="CI2090" s="275" t="s">
        <v>4006</v>
      </c>
    </row>
    <row r="2091" spans="74:87" x14ac:dyDescent="0.3">
      <c r="BV2091" s="30"/>
      <c r="CH2091" s="139" t="str">
        <f t="shared" si="145"/>
        <v>L8.0P</v>
      </c>
      <c r="CI2091" s="275" t="s">
        <v>4007</v>
      </c>
    </row>
    <row r="2092" spans="74:87" x14ac:dyDescent="0.3">
      <c r="BV2092" s="30"/>
      <c r="CH2092" s="139" t="str">
        <f t="shared" si="145"/>
        <v>L8.T9</v>
      </c>
      <c r="CI2092" s="275" t="s">
        <v>4008</v>
      </c>
    </row>
    <row r="2093" spans="74:87" x14ac:dyDescent="0.3">
      <c r="BV2093" s="30"/>
      <c r="CH2093" s="139" t="str">
        <f t="shared" si="145"/>
        <v>L8.ZZ</v>
      </c>
      <c r="CI2093" s="275" t="s">
        <v>4009</v>
      </c>
    </row>
    <row r="2094" spans="74:87" x14ac:dyDescent="0.3">
      <c r="BV2094" s="30"/>
      <c r="CH2094" s="139" t="str">
        <f t="shared" si="145"/>
        <v>L8.53</v>
      </c>
      <c r="CI2094" s="275" t="s">
        <v>4010</v>
      </c>
    </row>
    <row r="2095" spans="74:87" x14ac:dyDescent="0.3">
      <c r="BV2095" s="30"/>
      <c r="CH2095" s="139" t="str">
        <f t="shared" si="145"/>
        <v>L8.AO</v>
      </c>
      <c r="CI2095" s="275" t="s">
        <v>4011</v>
      </c>
    </row>
    <row r="2096" spans="74:87" x14ac:dyDescent="0.3">
      <c r="BV2096" s="30"/>
      <c r="CH2096" s="139" t="str">
        <f t="shared" si="145"/>
        <v>L8.AB</v>
      </c>
      <c r="CI2096" s="275" t="s">
        <v>4012</v>
      </c>
    </row>
    <row r="2097" spans="74:87" x14ac:dyDescent="0.3">
      <c r="BV2097" s="30"/>
      <c r="CH2097" s="139" t="str">
        <f t="shared" si="145"/>
        <v>L8.50</v>
      </c>
      <c r="CI2097" s="275" t="s">
        <v>4013</v>
      </c>
    </row>
    <row r="2098" spans="74:87" x14ac:dyDescent="0.3">
      <c r="BV2098" s="30"/>
      <c r="CH2098" s="139" t="str">
        <f t="shared" si="145"/>
        <v>L8.Z6</v>
      </c>
      <c r="CI2098" s="275" t="s">
        <v>4014</v>
      </c>
    </row>
    <row r="2099" spans="74:87" x14ac:dyDescent="0.3">
      <c r="BV2099" s="30"/>
      <c r="CH2099" s="139" t="str">
        <f t="shared" si="145"/>
        <v>L8.0G</v>
      </c>
      <c r="CI2099" s="275" t="s">
        <v>4015</v>
      </c>
    </row>
    <row r="2100" spans="74:87" x14ac:dyDescent="0.3">
      <c r="BV2100" s="30"/>
      <c r="CH2100" s="139" t="str">
        <f t="shared" si="145"/>
        <v>L8.BG</v>
      </c>
      <c r="CI2100" s="275" t="s">
        <v>4016</v>
      </c>
    </row>
    <row r="2101" spans="74:87" x14ac:dyDescent="0.3">
      <c r="BV2101" s="30"/>
      <c r="CH2101" s="139" t="str">
        <f t="shared" si="145"/>
        <v>L8.0R</v>
      </c>
      <c r="CI2101" s="275" t="s">
        <v>4017</v>
      </c>
    </row>
    <row r="2102" spans="74:87" x14ac:dyDescent="0.3">
      <c r="BV2102" s="30"/>
      <c r="CH2102" s="139" t="str">
        <f t="shared" si="145"/>
        <v>L8.89</v>
      </c>
      <c r="CI2102" s="275" t="s">
        <v>4018</v>
      </c>
    </row>
    <row r="2103" spans="74:87" x14ac:dyDescent="0.3">
      <c r="BV2103" s="30"/>
      <c r="CH2103" s="139" t="str">
        <f t="shared" si="145"/>
        <v>L8.2P</v>
      </c>
      <c r="CI2103" s="275" t="s">
        <v>15032</v>
      </c>
    </row>
    <row r="2104" spans="74:87" x14ac:dyDescent="0.3">
      <c r="BV2104" s="30"/>
      <c r="CH2104" s="139" t="str">
        <f t="shared" si="145"/>
        <v>L8.32</v>
      </c>
      <c r="CI2104" s="275" t="s">
        <v>4019</v>
      </c>
    </row>
    <row r="2105" spans="74:87" x14ac:dyDescent="0.3">
      <c r="BV2105" s="30"/>
      <c r="CH2105" s="139" t="str">
        <f t="shared" si="145"/>
        <v>L8.80</v>
      </c>
      <c r="CI2105" s="275" t="s">
        <v>4020</v>
      </c>
    </row>
    <row r="2106" spans="74:87" x14ac:dyDescent="0.3">
      <c r="BV2106" s="30"/>
      <c r="CH2106" s="139" t="str">
        <f t="shared" si="145"/>
        <v>L8.46</v>
      </c>
      <c r="CI2106" s="275" t="s">
        <v>4021</v>
      </c>
    </row>
    <row r="2107" spans="74:87" x14ac:dyDescent="0.3">
      <c r="BV2107" s="30"/>
      <c r="CH2107" s="139" t="str">
        <f t="shared" si="145"/>
        <v>L8.45</v>
      </c>
      <c r="CI2107" s="275" t="s">
        <v>4022</v>
      </c>
    </row>
    <row r="2108" spans="74:87" x14ac:dyDescent="0.3">
      <c r="BV2108" s="30"/>
      <c r="CH2108" s="139" t="str">
        <f t="shared" si="145"/>
        <v>L8.B1</v>
      </c>
      <c r="CI2108" s="275" t="s">
        <v>4023</v>
      </c>
    </row>
    <row r="2109" spans="74:87" x14ac:dyDescent="0.3">
      <c r="BV2109" s="30"/>
      <c r="CH2109" s="139" t="str">
        <f t="shared" si="145"/>
        <v>L8.Z4</v>
      </c>
      <c r="CI2109" s="275" t="s">
        <v>4024</v>
      </c>
    </row>
    <row r="2110" spans="74:87" x14ac:dyDescent="0.3">
      <c r="BV2110" s="30"/>
      <c r="CH2110" s="139" t="str">
        <f t="shared" si="145"/>
        <v>L8.BN</v>
      </c>
      <c r="CI2110" s="275" t="s">
        <v>4025</v>
      </c>
    </row>
    <row r="2111" spans="74:87" x14ac:dyDescent="0.3">
      <c r="BV2111" s="30"/>
      <c r="CH2111" s="139" t="str">
        <f t="shared" si="145"/>
        <v>L8.0C</v>
      </c>
      <c r="CI2111" s="275" t="s">
        <v>4026</v>
      </c>
    </row>
    <row r="2112" spans="74:87" x14ac:dyDescent="0.3">
      <c r="BV2112" s="30"/>
      <c r="CH2112" s="139" t="str">
        <f t="shared" si="145"/>
        <v>L8.0Y</v>
      </c>
      <c r="CI2112" s="275" t="s">
        <v>4027</v>
      </c>
    </row>
    <row r="2113" spans="74:87" x14ac:dyDescent="0.3">
      <c r="BV2113" s="30"/>
      <c r="CH2113" s="139" t="str">
        <f t="shared" si="145"/>
        <v>L8.0L</v>
      </c>
      <c r="CI2113" s="275" t="s">
        <v>4028</v>
      </c>
    </row>
    <row r="2114" spans="74:87" x14ac:dyDescent="0.3">
      <c r="BV2114" s="30"/>
      <c r="CH2114" s="139" t="str">
        <f t="shared" si="145"/>
        <v>L8.87</v>
      </c>
      <c r="CI2114" s="275" t="s">
        <v>4029</v>
      </c>
    </row>
    <row r="2115" spans="74:87" x14ac:dyDescent="0.3">
      <c r="BV2115" s="30"/>
      <c r="CH2115" s="139" t="str">
        <f t="shared" si="145"/>
        <v>L8.CP</v>
      </c>
      <c r="CI2115" s="275" t="s">
        <v>4030</v>
      </c>
    </row>
    <row r="2116" spans="74:87" x14ac:dyDescent="0.3">
      <c r="BV2116" s="30"/>
      <c r="CH2116" s="139" t="str">
        <f t="shared" si="145"/>
        <v>L8.35</v>
      </c>
      <c r="CI2116" s="275" t="s">
        <v>4031</v>
      </c>
    </row>
    <row r="2117" spans="74:87" x14ac:dyDescent="0.3">
      <c r="BV2117" s="30"/>
      <c r="CH2117" s="139" t="str">
        <f t="shared" si="145"/>
        <v>L8.LK</v>
      </c>
      <c r="CI2117" s="275" t="s">
        <v>4032</v>
      </c>
    </row>
    <row r="2118" spans="74:87" x14ac:dyDescent="0.3">
      <c r="BV2118" s="30"/>
      <c r="CH2118" s="139" t="str">
        <f t="shared" si="145"/>
        <v>L8.LB</v>
      </c>
      <c r="CI2118" s="275" t="s">
        <v>4033</v>
      </c>
    </row>
    <row r="2119" spans="74:87" x14ac:dyDescent="0.3">
      <c r="BV2119" s="30"/>
      <c r="CH2119" s="139" t="str">
        <f t="shared" si="145"/>
        <v>L8.LG</v>
      </c>
      <c r="CI2119" s="275" t="s">
        <v>4034</v>
      </c>
    </row>
    <row r="2120" spans="74:87" x14ac:dyDescent="0.3">
      <c r="BV2120" s="30"/>
      <c r="CH2120" s="139" t="str">
        <f t="shared" si="145"/>
        <v>L8.LO</v>
      </c>
      <c r="CI2120" s="275" t="s">
        <v>4035</v>
      </c>
    </row>
    <row r="2121" spans="74:87" x14ac:dyDescent="0.3">
      <c r="BV2121" s="30"/>
      <c r="CH2121" s="139" t="str">
        <f t="shared" si="145"/>
        <v>L8.LC</v>
      </c>
      <c r="CI2121" s="275" t="s">
        <v>4036</v>
      </c>
    </row>
    <row r="2122" spans="74:87" x14ac:dyDescent="0.3">
      <c r="BV2122" s="30"/>
      <c r="CH2122" s="139" t="str">
        <f t="shared" si="145"/>
        <v>L8.LY</v>
      </c>
      <c r="CI2122" s="275" t="s">
        <v>4037</v>
      </c>
    </row>
    <row r="2123" spans="74:87" x14ac:dyDescent="0.3">
      <c r="BV2123" s="30"/>
      <c r="CH2123" s="139" t="str">
        <f t="shared" si="145"/>
        <v>L8.FE</v>
      </c>
      <c r="CI2123" s="275" t="s">
        <v>4038</v>
      </c>
    </row>
    <row r="2124" spans="74:87" x14ac:dyDescent="0.3">
      <c r="BV2124" s="30"/>
      <c r="CH2124" s="139" t="str">
        <f t="shared" si="145"/>
        <v>L8.Z5</v>
      </c>
      <c r="CI2124" s="275" t="s">
        <v>4039</v>
      </c>
    </row>
    <row r="2125" spans="74:87" x14ac:dyDescent="0.3">
      <c r="BV2125" s="30"/>
      <c r="CH2125" s="139" t="str">
        <f t="shared" si="145"/>
        <v>L8.33</v>
      </c>
      <c r="CI2125" s="275" t="s">
        <v>4040</v>
      </c>
    </row>
    <row r="2126" spans="74:87" x14ac:dyDescent="0.3">
      <c r="BV2126" s="30"/>
      <c r="CH2126" s="139" t="str">
        <f t="shared" si="145"/>
        <v>L8.RN</v>
      </c>
      <c r="CI2126" s="275" t="s">
        <v>4041</v>
      </c>
    </row>
    <row r="2127" spans="74:87" x14ac:dyDescent="0.3">
      <c r="BV2127" s="30"/>
      <c r="CH2127" s="139" t="str">
        <f t="shared" si="145"/>
        <v>L8.54</v>
      </c>
      <c r="CI2127" s="275" t="s">
        <v>4042</v>
      </c>
    </row>
    <row r="2128" spans="74:87" x14ac:dyDescent="0.3">
      <c r="BV2128" s="30"/>
      <c r="CH2128" s="139" t="str">
        <f t="shared" si="145"/>
        <v>L8.HB</v>
      </c>
      <c r="CI2128" s="275" t="s">
        <v>15033</v>
      </c>
    </row>
    <row r="2129" spans="74:87" x14ac:dyDescent="0.3">
      <c r="BV2129" s="30"/>
      <c r="CH2129" s="139" t="str">
        <f t="shared" si="145"/>
        <v>L8.HG</v>
      </c>
      <c r="CI2129" s="275" t="s">
        <v>15034</v>
      </c>
    </row>
    <row r="2130" spans="74:87" x14ac:dyDescent="0.3">
      <c r="BV2130" s="30"/>
      <c r="CH2130" s="139" t="str">
        <f t="shared" si="145"/>
        <v>L8.JB</v>
      </c>
      <c r="CI2130" s="275" t="s">
        <v>4043</v>
      </c>
    </row>
    <row r="2131" spans="74:87" x14ac:dyDescent="0.3">
      <c r="BV2131" s="30"/>
      <c r="CH2131" s="139" t="str">
        <f t="shared" si="145"/>
        <v>L8.JW</v>
      </c>
      <c r="CI2131" s="275" t="s">
        <v>15035</v>
      </c>
    </row>
    <row r="2132" spans="74:87" x14ac:dyDescent="0.3">
      <c r="BV2132" s="30"/>
      <c r="CH2132" s="139" t="str">
        <f t="shared" si="145"/>
        <v>L8.S2</v>
      </c>
      <c r="CI2132" s="275" t="s">
        <v>4044</v>
      </c>
    </row>
    <row r="2133" spans="74:87" x14ac:dyDescent="0.3">
      <c r="BV2133" s="30"/>
      <c r="CH2133" s="139" t="str">
        <f t="shared" si="145"/>
        <v>L8.S1</v>
      </c>
      <c r="CI2133" s="275" t="s">
        <v>4045</v>
      </c>
    </row>
    <row r="2134" spans="74:87" x14ac:dyDescent="0.3">
      <c r="BV2134" s="30"/>
      <c r="CH2134" s="139" t="str">
        <f t="shared" si="145"/>
        <v>L8.L2</v>
      </c>
      <c r="CI2134" s="275" t="s">
        <v>4046</v>
      </c>
    </row>
    <row r="2135" spans="74:87" x14ac:dyDescent="0.3">
      <c r="BV2135" s="30"/>
      <c r="CH2135" s="139" t="str">
        <f t="shared" si="145"/>
        <v>L8.L1</v>
      </c>
      <c r="CI2135" s="275" t="s">
        <v>4047</v>
      </c>
    </row>
    <row r="2136" spans="74:87" x14ac:dyDescent="0.3">
      <c r="BV2136" s="30"/>
      <c r="CH2136" s="139" t="str">
        <f t="shared" si="145"/>
        <v>L8.Z1</v>
      </c>
      <c r="CI2136" s="275" t="s">
        <v>4048</v>
      </c>
    </row>
    <row r="2137" spans="74:87" x14ac:dyDescent="0.3">
      <c r="BV2137" s="30"/>
      <c r="CH2137" s="139" t="str">
        <f t="shared" si="145"/>
        <v>L8.0M</v>
      </c>
      <c r="CI2137" s="275" t="s">
        <v>4049</v>
      </c>
    </row>
    <row r="2138" spans="74:87" x14ac:dyDescent="0.3">
      <c r="BV2138" s="30"/>
      <c r="CH2138" s="139" t="str">
        <f t="shared" si="145"/>
        <v>L8.Z2</v>
      </c>
      <c r="CI2138" s="275" t="s">
        <v>4050</v>
      </c>
    </row>
    <row r="2139" spans="74:87" x14ac:dyDescent="0.3">
      <c r="BV2139" s="30"/>
      <c r="CH2139" s="139" t="str">
        <f t="shared" si="145"/>
        <v>L8.51</v>
      </c>
      <c r="CI2139" s="275" t="s">
        <v>4051</v>
      </c>
    </row>
    <row r="2140" spans="74:87" x14ac:dyDescent="0.3">
      <c r="BV2140" s="30"/>
      <c r="CH2140" s="139" t="str">
        <f t="shared" si="145"/>
        <v>L8.0N</v>
      </c>
      <c r="CI2140" s="275" t="s">
        <v>4052</v>
      </c>
    </row>
    <row r="2141" spans="74:87" x14ac:dyDescent="0.3">
      <c r="BV2141" s="30"/>
      <c r="CH2141" s="139" t="str">
        <f t="shared" si="145"/>
        <v>L8.NS</v>
      </c>
      <c r="CI2141" s="275" t="s">
        <v>4053</v>
      </c>
    </row>
    <row r="2142" spans="74:87" x14ac:dyDescent="0.3">
      <c r="BV2142" s="30"/>
      <c r="CH2142" s="139" t="str">
        <f t="shared" si="145"/>
        <v>L8.86</v>
      </c>
      <c r="CI2142" s="275" t="s">
        <v>4054</v>
      </c>
    </row>
    <row r="2143" spans="74:87" x14ac:dyDescent="0.3">
      <c r="BV2143" s="30"/>
      <c r="CH2143" s="139" t="str">
        <f t="shared" si="145"/>
        <v>L8.36</v>
      </c>
      <c r="CI2143" s="275" t="s">
        <v>4055</v>
      </c>
    </row>
    <row r="2144" spans="74:87" x14ac:dyDescent="0.3">
      <c r="BV2144" s="30"/>
      <c r="CH2144" s="139" t="str">
        <f t="shared" ref="CH2144:CH2207" si="146">CONCATENATE(LEFT(CI2144,2),".",RIGHT(CI2144,2))</f>
        <v>L8.2F</v>
      </c>
      <c r="CI2144" s="275" t="s">
        <v>4056</v>
      </c>
    </row>
    <row r="2145" spans="74:87" x14ac:dyDescent="0.3">
      <c r="BV2145" s="30"/>
      <c r="CH2145" s="139" t="str">
        <f t="shared" si="146"/>
        <v>L8.90</v>
      </c>
      <c r="CI2145" s="275" t="s">
        <v>4057</v>
      </c>
    </row>
    <row r="2146" spans="74:87" x14ac:dyDescent="0.3">
      <c r="BV2146" s="30"/>
      <c r="CH2146" s="139" t="str">
        <f t="shared" si="146"/>
        <v>L8.68</v>
      </c>
      <c r="CI2146" s="275" t="s">
        <v>4058</v>
      </c>
    </row>
    <row r="2147" spans="74:87" x14ac:dyDescent="0.3">
      <c r="BV2147" s="30"/>
      <c r="CH2147" s="139" t="str">
        <f t="shared" si="146"/>
        <v>L8.27</v>
      </c>
      <c r="CI2147" s="275" t="s">
        <v>4059</v>
      </c>
    </row>
    <row r="2148" spans="74:87" x14ac:dyDescent="0.3">
      <c r="BV2148" s="30"/>
      <c r="CH2148" s="139" t="str">
        <f t="shared" si="146"/>
        <v>L8.61</v>
      </c>
      <c r="CI2148" s="275" t="s">
        <v>4060</v>
      </c>
    </row>
    <row r="2149" spans="74:87" x14ac:dyDescent="0.3">
      <c r="BV2149" s="30"/>
      <c r="CH2149" s="139" t="str">
        <f t="shared" si="146"/>
        <v>L8.81</v>
      </c>
      <c r="CI2149" s="275" t="s">
        <v>4061</v>
      </c>
    </row>
    <row r="2150" spans="74:87" x14ac:dyDescent="0.3">
      <c r="BV2150" s="30"/>
      <c r="CH2150" s="139" t="str">
        <f t="shared" si="146"/>
        <v>L8.0T</v>
      </c>
      <c r="CI2150" s="275" t="s">
        <v>4062</v>
      </c>
    </row>
    <row r="2151" spans="74:87" x14ac:dyDescent="0.3">
      <c r="BV2151" s="30"/>
      <c r="CH2151" s="139" t="str">
        <f t="shared" si="146"/>
        <v>L8.SO</v>
      </c>
      <c r="CI2151" s="275" t="s">
        <v>4063</v>
      </c>
    </row>
    <row r="2152" spans="74:87" x14ac:dyDescent="0.3">
      <c r="BV2152" s="30"/>
      <c r="CH2152" s="139" t="str">
        <f t="shared" si="146"/>
        <v>L8.SY</v>
      </c>
      <c r="CI2152" s="275" t="s">
        <v>4064</v>
      </c>
    </row>
    <row r="2153" spans="74:87" x14ac:dyDescent="0.3">
      <c r="BV2153" s="30"/>
      <c r="CH2153" s="139" t="str">
        <f t="shared" si="146"/>
        <v>L8.SL</v>
      </c>
      <c r="CI2153" s="275" t="s">
        <v>4065</v>
      </c>
    </row>
    <row r="2154" spans="74:87" x14ac:dyDescent="0.3">
      <c r="BV2154" s="30"/>
      <c r="CH2154" s="139" t="str">
        <f t="shared" si="146"/>
        <v>L8.SM</v>
      </c>
      <c r="CI2154" s="275" t="s">
        <v>4066</v>
      </c>
    </row>
    <row r="2155" spans="74:87" x14ac:dyDescent="0.3">
      <c r="BV2155" s="30"/>
      <c r="CH2155" s="139" t="str">
        <f t="shared" si="146"/>
        <v>L8.SN</v>
      </c>
      <c r="CI2155" s="275" t="s">
        <v>4067</v>
      </c>
    </row>
    <row r="2156" spans="74:87" x14ac:dyDescent="0.3">
      <c r="BV2156" s="30"/>
      <c r="CH2156" s="139" t="str">
        <f t="shared" si="146"/>
        <v>L8.SP</v>
      </c>
      <c r="CI2156" s="275" t="s">
        <v>4068</v>
      </c>
    </row>
    <row r="2157" spans="74:87" x14ac:dyDescent="0.3">
      <c r="BV2157" s="30"/>
      <c r="CH2157" s="139" t="str">
        <f t="shared" si="146"/>
        <v>L8.1V</v>
      </c>
      <c r="CI2157" s="275" t="s">
        <v>4069</v>
      </c>
    </row>
    <row r="2158" spans="74:87" x14ac:dyDescent="0.3">
      <c r="BV2158" s="30"/>
      <c r="CH2158" s="139" t="str">
        <f t="shared" si="146"/>
        <v>L8.T5</v>
      </c>
      <c r="CI2158" s="275" t="s">
        <v>4070</v>
      </c>
    </row>
    <row r="2159" spans="74:87" x14ac:dyDescent="0.3">
      <c r="BV2159" s="30"/>
      <c r="CH2159" s="139" t="str">
        <f t="shared" si="146"/>
        <v>L8.0S</v>
      </c>
      <c r="CI2159" s="275" t="s">
        <v>4071</v>
      </c>
    </row>
    <row r="2160" spans="74:87" x14ac:dyDescent="0.3">
      <c r="BV2160" s="30"/>
      <c r="CH2160" s="139" t="str">
        <f t="shared" si="146"/>
        <v>L8.52</v>
      </c>
      <c r="CI2160" s="275" t="s">
        <v>4072</v>
      </c>
    </row>
    <row r="2161" spans="74:87" x14ac:dyDescent="0.3">
      <c r="BV2161" s="30"/>
      <c r="CH2161" s="139" t="str">
        <f t="shared" si="146"/>
        <v>L8.77</v>
      </c>
      <c r="CI2161" s="275" t="s">
        <v>4073</v>
      </c>
    </row>
    <row r="2162" spans="74:87" x14ac:dyDescent="0.3">
      <c r="BV2162" s="30"/>
      <c r="CH2162" s="139" t="str">
        <f t="shared" si="146"/>
        <v>L8.Z3</v>
      </c>
      <c r="CI2162" s="275" t="s">
        <v>4074</v>
      </c>
    </row>
    <row r="2163" spans="74:87" x14ac:dyDescent="0.3">
      <c r="BV2163" s="30"/>
      <c r="CH2163" s="139" t="str">
        <f t="shared" si="146"/>
        <v>L8.37</v>
      </c>
      <c r="CI2163" s="275" t="s">
        <v>4075</v>
      </c>
    </row>
    <row r="2164" spans="74:87" x14ac:dyDescent="0.3">
      <c r="BV2164" s="30"/>
      <c r="CH2164" s="139" t="str">
        <f t="shared" si="146"/>
        <v>L8.2A</v>
      </c>
      <c r="CI2164" s="275" t="s">
        <v>4076</v>
      </c>
    </row>
    <row r="2165" spans="74:87" x14ac:dyDescent="0.3">
      <c r="BV2165" s="30"/>
      <c r="CH2165" s="139" t="str">
        <f t="shared" si="146"/>
        <v>L8.T8</v>
      </c>
      <c r="CI2165" s="275" t="s">
        <v>4077</v>
      </c>
    </row>
    <row r="2166" spans="74:87" x14ac:dyDescent="0.3">
      <c r="BV2166" s="30"/>
      <c r="CH2166" s="139" t="str">
        <f t="shared" si="146"/>
        <v>L8.1Q</v>
      </c>
      <c r="CI2166" s="275" t="s">
        <v>4078</v>
      </c>
    </row>
    <row r="2167" spans="74:87" x14ac:dyDescent="0.3">
      <c r="BV2167" s="30"/>
      <c r="CH2167" s="139" t="str">
        <f t="shared" si="146"/>
        <v>L8.2Q</v>
      </c>
      <c r="CI2167" s="275" t="s">
        <v>4079</v>
      </c>
    </row>
    <row r="2168" spans="74:87" x14ac:dyDescent="0.3">
      <c r="BV2168" s="30"/>
      <c r="CH2168" s="139" t="str">
        <f t="shared" si="146"/>
        <v>L8.NM</v>
      </c>
      <c r="CI2168" s="275" t="s">
        <v>4080</v>
      </c>
    </row>
    <row r="2169" spans="74:87" x14ac:dyDescent="0.3">
      <c r="BV2169" s="30"/>
      <c r="CH2169" s="139" t="str">
        <f t="shared" si="146"/>
        <v>L8.0F</v>
      </c>
      <c r="CI2169" s="275" t="s">
        <v>4081</v>
      </c>
    </row>
    <row r="2170" spans="74:87" x14ac:dyDescent="0.3">
      <c r="BV2170" s="30"/>
      <c r="CH2170" s="139" t="str">
        <f t="shared" si="146"/>
        <v>L8.MC</v>
      </c>
      <c r="CI2170" s="275" t="s">
        <v>4082</v>
      </c>
    </row>
    <row r="2171" spans="74:87" x14ac:dyDescent="0.3">
      <c r="BV2171" s="30"/>
      <c r="CH2171" s="139" t="str">
        <f t="shared" si="146"/>
        <v>L8.0P</v>
      </c>
      <c r="CI2171" s="275" t="s">
        <v>4083</v>
      </c>
    </row>
    <row r="2172" spans="74:87" x14ac:dyDescent="0.3">
      <c r="BV2172" s="30"/>
      <c r="CH2172" s="139" t="str">
        <f t="shared" si="146"/>
        <v>L8.T9</v>
      </c>
      <c r="CI2172" s="275" t="s">
        <v>4084</v>
      </c>
    </row>
    <row r="2173" spans="74:87" x14ac:dyDescent="0.3">
      <c r="BV2173" s="30"/>
      <c r="CH2173" s="139" t="str">
        <f t="shared" si="146"/>
        <v>L8.ZZ</v>
      </c>
      <c r="CI2173" s="275" t="s">
        <v>4085</v>
      </c>
    </row>
    <row r="2174" spans="74:87" x14ac:dyDescent="0.3">
      <c r="BV2174" s="30"/>
      <c r="CH2174" s="139" t="str">
        <f t="shared" si="146"/>
        <v>L8.53</v>
      </c>
      <c r="CI2174" s="275" t="s">
        <v>4086</v>
      </c>
    </row>
    <row r="2175" spans="74:87" x14ac:dyDescent="0.3">
      <c r="BV2175" s="30"/>
      <c r="CH2175" s="139" t="str">
        <f t="shared" si="146"/>
        <v>L8.AO</v>
      </c>
      <c r="CI2175" s="275" t="s">
        <v>4087</v>
      </c>
    </row>
    <row r="2176" spans="74:87" x14ac:dyDescent="0.3">
      <c r="BV2176" s="30"/>
      <c r="CH2176" s="139" t="str">
        <f t="shared" si="146"/>
        <v>L8.AB</v>
      </c>
      <c r="CI2176" s="275" t="s">
        <v>4088</v>
      </c>
    </row>
    <row r="2177" spans="74:87" x14ac:dyDescent="0.3">
      <c r="BV2177" s="30"/>
      <c r="CH2177" s="139" t="str">
        <f t="shared" si="146"/>
        <v>L8.50</v>
      </c>
      <c r="CI2177" s="275" t="s">
        <v>4089</v>
      </c>
    </row>
    <row r="2178" spans="74:87" x14ac:dyDescent="0.3">
      <c r="BV2178" s="30"/>
      <c r="CH2178" s="139" t="str">
        <f t="shared" si="146"/>
        <v>L8.Z6</v>
      </c>
      <c r="CI2178" s="275" t="s">
        <v>4090</v>
      </c>
    </row>
    <row r="2179" spans="74:87" x14ac:dyDescent="0.3">
      <c r="BV2179" s="30"/>
      <c r="CH2179" s="139" t="str">
        <f t="shared" si="146"/>
        <v>L8.0G</v>
      </c>
      <c r="CI2179" s="275" t="s">
        <v>4091</v>
      </c>
    </row>
    <row r="2180" spans="74:87" x14ac:dyDescent="0.3">
      <c r="BV2180" s="30"/>
      <c r="CH2180" s="139" t="str">
        <f t="shared" si="146"/>
        <v>L8.BG</v>
      </c>
      <c r="CI2180" s="275" t="s">
        <v>4092</v>
      </c>
    </row>
    <row r="2181" spans="74:87" x14ac:dyDescent="0.3">
      <c r="BV2181" s="30"/>
      <c r="CH2181" s="139" t="str">
        <f t="shared" si="146"/>
        <v>L8.0R</v>
      </c>
      <c r="CI2181" s="275" t="s">
        <v>4093</v>
      </c>
    </row>
    <row r="2182" spans="74:87" x14ac:dyDescent="0.3">
      <c r="BV2182" s="30"/>
      <c r="CH2182" s="139" t="str">
        <f t="shared" si="146"/>
        <v>L8.89</v>
      </c>
      <c r="CI2182" s="275" t="s">
        <v>4094</v>
      </c>
    </row>
    <row r="2183" spans="74:87" x14ac:dyDescent="0.3">
      <c r="BV2183" s="30"/>
      <c r="CH2183" s="139" t="str">
        <f t="shared" si="146"/>
        <v>L8.2P</v>
      </c>
      <c r="CI2183" s="275" t="s">
        <v>15036</v>
      </c>
    </row>
    <row r="2184" spans="74:87" x14ac:dyDescent="0.3">
      <c r="BV2184" s="30"/>
      <c r="CH2184" s="139" t="str">
        <f t="shared" si="146"/>
        <v>L8.32</v>
      </c>
      <c r="CI2184" s="275" t="s">
        <v>4095</v>
      </c>
    </row>
    <row r="2185" spans="74:87" x14ac:dyDescent="0.3">
      <c r="BV2185" s="30"/>
      <c r="CH2185" s="139" t="str">
        <f t="shared" si="146"/>
        <v>L8.80</v>
      </c>
      <c r="CI2185" s="275" t="s">
        <v>4096</v>
      </c>
    </row>
    <row r="2186" spans="74:87" x14ac:dyDescent="0.3">
      <c r="BV2186" s="30"/>
      <c r="CH2186" s="139" t="str">
        <f t="shared" si="146"/>
        <v>L8.46</v>
      </c>
      <c r="CI2186" s="275" t="s">
        <v>4097</v>
      </c>
    </row>
    <row r="2187" spans="74:87" x14ac:dyDescent="0.3">
      <c r="BV2187" s="30"/>
      <c r="CH2187" s="139" t="str">
        <f t="shared" si="146"/>
        <v>L8.45</v>
      </c>
      <c r="CI2187" s="275" t="s">
        <v>4098</v>
      </c>
    </row>
    <row r="2188" spans="74:87" x14ac:dyDescent="0.3">
      <c r="BV2188" s="30"/>
      <c r="CH2188" s="139" t="str">
        <f t="shared" si="146"/>
        <v>L8.B1</v>
      </c>
      <c r="CI2188" s="275" t="s">
        <v>4099</v>
      </c>
    </row>
    <row r="2189" spans="74:87" x14ac:dyDescent="0.3">
      <c r="BV2189" s="30"/>
      <c r="CH2189" s="139" t="str">
        <f t="shared" si="146"/>
        <v>L8.Z4</v>
      </c>
      <c r="CI2189" s="275" t="s">
        <v>4100</v>
      </c>
    </row>
    <row r="2190" spans="74:87" x14ac:dyDescent="0.3">
      <c r="BV2190" s="30"/>
      <c r="CH2190" s="139" t="str">
        <f t="shared" si="146"/>
        <v>L8.BN</v>
      </c>
      <c r="CI2190" s="275" t="s">
        <v>4101</v>
      </c>
    </row>
    <row r="2191" spans="74:87" x14ac:dyDescent="0.3">
      <c r="BV2191" s="30"/>
      <c r="CH2191" s="139" t="str">
        <f t="shared" si="146"/>
        <v>L8.0C</v>
      </c>
      <c r="CI2191" s="275" t="s">
        <v>4102</v>
      </c>
    </row>
    <row r="2192" spans="74:87" x14ac:dyDescent="0.3">
      <c r="BV2192" s="30"/>
      <c r="CH2192" s="139" t="str">
        <f t="shared" si="146"/>
        <v>L8.0Y</v>
      </c>
      <c r="CI2192" s="275" t="s">
        <v>4103</v>
      </c>
    </row>
    <row r="2193" spans="74:87" x14ac:dyDescent="0.3">
      <c r="BV2193" s="30"/>
      <c r="CH2193" s="139" t="str">
        <f t="shared" si="146"/>
        <v>L8.0L</v>
      </c>
      <c r="CI2193" s="275" t="s">
        <v>4104</v>
      </c>
    </row>
    <row r="2194" spans="74:87" x14ac:dyDescent="0.3">
      <c r="BV2194" s="30"/>
      <c r="CH2194" s="139" t="str">
        <f t="shared" si="146"/>
        <v>L8.87</v>
      </c>
      <c r="CI2194" s="275" t="s">
        <v>4105</v>
      </c>
    </row>
    <row r="2195" spans="74:87" x14ac:dyDescent="0.3">
      <c r="BV2195" s="30"/>
      <c r="CH2195" s="139" t="str">
        <f t="shared" si="146"/>
        <v>L8.CP</v>
      </c>
      <c r="CI2195" s="275" t="s">
        <v>4106</v>
      </c>
    </row>
    <row r="2196" spans="74:87" x14ac:dyDescent="0.3">
      <c r="BV2196" s="30"/>
      <c r="CH2196" s="139" t="str">
        <f t="shared" si="146"/>
        <v>L8.35</v>
      </c>
      <c r="CI2196" s="275" t="s">
        <v>4107</v>
      </c>
    </row>
    <row r="2197" spans="74:87" x14ac:dyDescent="0.3">
      <c r="BV2197" s="30"/>
      <c r="CH2197" s="139" t="str">
        <f t="shared" si="146"/>
        <v>L8.LK</v>
      </c>
      <c r="CI2197" s="275" t="s">
        <v>4108</v>
      </c>
    </row>
    <row r="2198" spans="74:87" x14ac:dyDescent="0.3">
      <c r="BV2198" s="30"/>
      <c r="CH2198" s="139" t="str">
        <f t="shared" si="146"/>
        <v>L8.LB</v>
      </c>
      <c r="CI2198" s="275" t="s">
        <v>4109</v>
      </c>
    </row>
    <row r="2199" spans="74:87" x14ac:dyDescent="0.3">
      <c r="BV2199" s="30"/>
      <c r="CH2199" s="139" t="str">
        <f t="shared" si="146"/>
        <v>L8.LG</v>
      </c>
      <c r="CI2199" s="275" t="s">
        <v>4110</v>
      </c>
    </row>
    <row r="2200" spans="74:87" x14ac:dyDescent="0.3">
      <c r="BV2200" s="30"/>
      <c r="CH2200" s="139" t="str">
        <f t="shared" si="146"/>
        <v>L8.LO</v>
      </c>
      <c r="CI2200" s="275" t="s">
        <v>4111</v>
      </c>
    </row>
    <row r="2201" spans="74:87" x14ac:dyDescent="0.3">
      <c r="BV2201" s="30"/>
      <c r="CH2201" s="139" t="str">
        <f t="shared" si="146"/>
        <v>L8.LC</v>
      </c>
      <c r="CI2201" s="275" t="s">
        <v>4112</v>
      </c>
    </row>
    <row r="2202" spans="74:87" x14ac:dyDescent="0.3">
      <c r="BV2202" s="30"/>
      <c r="CH2202" s="139" t="str">
        <f t="shared" si="146"/>
        <v>L8.LY</v>
      </c>
      <c r="CI2202" s="275" t="s">
        <v>4113</v>
      </c>
    </row>
    <row r="2203" spans="74:87" x14ac:dyDescent="0.3">
      <c r="BV2203" s="30"/>
      <c r="CH2203" s="139" t="str">
        <f t="shared" si="146"/>
        <v>L8.FE</v>
      </c>
      <c r="CI2203" s="275" t="s">
        <v>4114</v>
      </c>
    </row>
    <row r="2204" spans="74:87" x14ac:dyDescent="0.3">
      <c r="BV2204" s="30"/>
      <c r="CH2204" s="139" t="str">
        <f t="shared" si="146"/>
        <v>L8.Z5</v>
      </c>
      <c r="CI2204" s="275" t="s">
        <v>4115</v>
      </c>
    </row>
    <row r="2205" spans="74:87" x14ac:dyDescent="0.3">
      <c r="BV2205" s="30"/>
      <c r="CH2205" s="139" t="str">
        <f t="shared" si="146"/>
        <v>L8.33</v>
      </c>
      <c r="CI2205" s="275" t="s">
        <v>4116</v>
      </c>
    </row>
    <row r="2206" spans="74:87" x14ac:dyDescent="0.3">
      <c r="BV2206" s="30"/>
      <c r="CH2206" s="139" t="str">
        <f t="shared" si="146"/>
        <v>L8.RN</v>
      </c>
      <c r="CI2206" s="275" t="s">
        <v>4117</v>
      </c>
    </row>
    <row r="2207" spans="74:87" x14ac:dyDescent="0.3">
      <c r="BV2207" s="30"/>
      <c r="CH2207" s="139" t="str">
        <f t="shared" si="146"/>
        <v>L8.54</v>
      </c>
      <c r="CI2207" s="275" t="s">
        <v>4118</v>
      </c>
    </row>
    <row r="2208" spans="74:87" x14ac:dyDescent="0.3">
      <c r="BV2208" s="30"/>
      <c r="CH2208" s="139" t="str">
        <f t="shared" ref="CH2208:CH2271" si="147">CONCATENATE(LEFT(CI2208,2),".",RIGHT(CI2208,2))</f>
        <v>L8.HB</v>
      </c>
      <c r="CI2208" s="275" t="s">
        <v>15037</v>
      </c>
    </row>
    <row r="2209" spans="74:87" x14ac:dyDescent="0.3">
      <c r="BV2209" s="30"/>
      <c r="CH2209" s="139" t="str">
        <f t="shared" si="147"/>
        <v>L8.HG</v>
      </c>
      <c r="CI2209" s="275" t="s">
        <v>15038</v>
      </c>
    </row>
    <row r="2210" spans="74:87" x14ac:dyDescent="0.3">
      <c r="BV2210" s="30"/>
      <c r="CH2210" s="139" t="str">
        <f t="shared" si="147"/>
        <v>L8.JB</v>
      </c>
      <c r="CI2210" s="275" t="s">
        <v>4119</v>
      </c>
    </row>
    <row r="2211" spans="74:87" x14ac:dyDescent="0.3">
      <c r="BV2211" s="30"/>
      <c r="CH2211" s="139" t="str">
        <f t="shared" si="147"/>
        <v>L8.JW</v>
      </c>
      <c r="CI2211" s="275" t="s">
        <v>15039</v>
      </c>
    </row>
    <row r="2212" spans="74:87" x14ac:dyDescent="0.3">
      <c r="BV2212" s="30"/>
      <c r="CH2212" s="139" t="str">
        <f t="shared" si="147"/>
        <v>L8.S2</v>
      </c>
      <c r="CI2212" s="275" t="s">
        <v>4120</v>
      </c>
    </row>
    <row r="2213" spans="74:87" x14ac:dyDescent="0.3">
      <c r="BV2213" s="30"/>
      <c r="CH2213" s="139" t="str">
        <f t="shared" si="147"/>
        <v>L8.S1</v>
      </c>
      <c r="CI2213" s="275" t="s">
        <v>4121</v>
      </c>
    </row>
    <row r="2214" spans="74:87" x14ac:dyDescent="0.3">
      <c r="BV2214" s="30"/>
      <c r="CH2214" s="139" t="str">
        <f t="shared" si="147"/>
        <v>L8.L2</v>
      </c>
      <c r="CI2214" s="275" t="s">
        <v>4122</v>
      </c>
    </row>
    <row r="2215" spans="74:87" x14ac:dyDescent="0.3">
      <c r="BV2215" s="30"/>
      <c r="CH2215" s="139" t="str">
        <f t="shared" si="147"/>
        <v>L8.L1</v>
      </c>
      <c r="CI2215" s="275" t="s">
        <v>4123</v>
      </c>
    </row>
    <row r="2216" spans="74:87" x14ac:dyDescent="0.3">
      <c r="BV2216" s="30"/>
      <c r="CH2216" s="139" t="str">
        <f t="shared" si="147"/>
        <v>L8.Z1</v>
      </c>
      <c r="CI2216" s="275" t="s">
        <v>4124</v>
      </c>
    </row>
    <row r="2217" spans="74:87" x14ac:dyDescent="0.3">
      <c r="BV2217" s="30"/>
      <c r="CH2217" s="139" t="str">
        <f t="shared" si="147"/>
        <v>L8.0M</v>
      </c>
      <c r="CI2217" s="275" t="s">
        <v>4125</v>
      </c>
    </row>
    <row r="2218" spans="74:87" x14ac:dyDescent="0.3">
      <c r="BV2218" s="30"/>
      <c r="CH2218" s="139" t="str">
        <f t="shared" si="147"/>
        <v>L8.Z2</v>
      </c>
      <c r="CI2218" s="275" t="s">
        <v>4126</v>
      </c>
    </row>
    <row r="2219" spans="74:87" x14ac:dyDescent="0.3">
      <c r="BV2219" s="30"/>
      <c r="CH2219" s="139" t="str">
        <f t="shared" si="147"/>
        <v>L8.51</v>
      </c>
      <c r="CI2219" s="275" t="s">
        <v>4127</v>
      </c>
    </row>
    <row r="2220" spans="74:87" x14ac:dyDescent="0.3">
      <c r="BV2220" s="30"/>
      <c r="CH2220" s="139" t="str">
        <f t="shared" si="147"/>
        <v>L8.0N</v>
      </c>
      <c r="CI2220" s="275" t="s">
        <v>4128</v>
      </c>
    </row>
    <row r="2221" spans="74:87" x14ac:dyDescent="0.3">
      <c r="BV2221" s="30"/>
      <c r="CH2221" s="139" t="str">
        <f t="shared" si="147"/>
        <v>L8.NS</v>
      </c>
      <c r="CI2221" s="275" t="s">
        <v>4129</v>
      </c>
    </row>
    <row r="2222" spans="74:87" x14ac:dyDescent="0.3">
      <c r="BV2222" s="30"/>
      <c r="CH2222" s="139" t="str">
        <f t="shared" si="147"/>
        <v>L8.86</v>
      </c>
      <c r="CI2222" s="275" t="s">
        <v>4130</v>
      </c>
    </row>
    <row r="2223" spans="74:87" x14ac:dyDescent="0.3">
      <c r="BV2223" s="30"/>
      <c r="CH2223" s="139" t="str">
        <f t="shared" si="147"/>
        <v>L8.36</v>
      </c>
      <c r="CI2223" s="275" t="s">
        <v>4131</v>
      </c>
    </row>
    <row r="2224" spans="74:87" x14ac:dyDescent="0.3">
      <c r="BV2224" s="30"/>
      <c r="CH2224" s="139" t="str">
        <f t="shared" si="147"/>
        <v>L8.2F</v>
      </c>
      <c r="CI2224" s="275" t="s">
        <v>4132</v>
      </c>
    </row>
    <row r="2225" spans="74:87" x14ac:dyDescent="0.3">
      <c r="BV2225" s="30"/>
      <c r="CH2225" s="139" t="str">
        <f t="shared" si="147"/>
        <v>L8.90</v>
      </c>
      <c r="CI2225" s="275" t="s">
        <v>4133</v>
      </c>
    </row>
    <row r="2226" spans="74:87" x14ac:dyDescent="0.3">
      <c r="BV2226" s="30"/>
      <c r="CH2226" s="139" t="str">
        <f t="shared" si="147"/>
        <v>L8.68</v>
      </c>
      <c r="CI2226" s="275" t="s">
        <v>4134</v>
      </c>
    </row>
    <row r="2227" spans="74:87" x14ac:dyDescent="0.3">
      <c r="BV2227" s="30"/>
      <c r="CH2227" s="139" t="str">
        <f t="shared" si="147"/>
        <v>L8.27</v>
      </c>
      <c r="CI2227" s="275" t="s">
        <v>4135</v>
      </c>
    </row>
    <row r="2228" spans="74:87" x14ac:dyDescent="0.3">
      <c r="BV2228" s="30"/>
      <c r="CH2228" s="139" t="str">
        <f t="shared" si="147"/>
        <v>L8.61</v>
      </c>
      <c r="CI2228" s="275" t="s">
        <v>4136</v>
      </c>
    </row>
    <row r="2229" spans="74:87" x14ac:dyDescent="0.3">
      <c r="BV2229" s="30"/>
      <c r="CH2229" s="139" t="str">
        <f t="shared" si="147"/>
        <v>L8.81</v>
      </c>
      <c r="CI2229" s="275" t="s">
        <v>4137</v>
      </c>
    </row>
    <row r="2230" spans="74:87" x14ac:dyDescent="0.3">
      <c r="BV2230" s="30"/>
      <c r="CH2230" s="139" t="str">
        <f t="shared" si="147"/>
        <v>L8.0T</v>
      </c>
      <c r="CI2230" s="275" t="s">
        <v>4138</v>
      </c>
    </row>
    <row r="2231" spans="74:87" x14ac:dyDescent="0.3">
      <c r="BV2231" s="30"/>
      <c r="CH2231" s="139" t="str">
        <f t="shared" si="147"/>
        <v>L8.SO</v>
      </c>
      <c r="CI2231" s="275" t="s">
        <v>4139</v>
      </c>
    </row>
    <row r="2232" spans="74:87" x14ac:dyDescent="0.3">
      <c r="BV2232" s="30"/>
      <c r="CH2232" s="139" t="str">
        <f t="shared" si="147"/>
        <v>L8.SY</v>
      </c>
      <c r="CI2232" s="275" t="s">
        <v>4140</v>
      </c>
    </row>
    <row r="2233" spans="74:87" x14ac:dyDescent="0.3">
      <c r="BV2233" s="30"/>
      <c r="CH2233" s="139" t="str">
        <f t="shared" si="147"/>
        <v>L8.SL</v>
      </c>
      <c r="CI2233" s="275" t="s">
        <v>4141</v>
      </c>
    </row>
    <row r="2234" spans="74:87" x14ac:dyDescent="0.3">
      <c r="BV2234" s="30"/>
      <c r="CH2234" s="139" t="str">
        <f t="shared" si="147"/>
        <v>L8.SM</v>
      </c>
      <c r="CI2234" s="275" t="s">
        <v>4142</v>
      </c>
    </row>
    <row r="2235" spans="74:87" x14ac:dyDescent="0.3">
      <c r="BV2235" s="30"/>
      <c r="CH2235" s="139" t="str">
        <f t="shared" si="147"/>
        <v>L8.SN</v>
      </c>
      <c r="CI2235" s="275" t="s">
        <v>4143</v>
      </c>
    </row>
    <row r="2236" spans="74:87" x14ac:dyDescent="0.3">
      <c r="BV2236" s="30"/>
      <c r="CH2236" s="139" t="str">
        <f t="shared" si="147"/>
        <v>L8.SP</v>
      </c>
      <c r="CI2236" s="275" t="s">
        <v>4144</v>
      </c>
    </row>
    <row r="2237" spans="74:87" x14ac:dyDescent="0.3">
      <c r="BV2237" s="30"/>
      <c r="CH2237" s="139" t="str">
        <f t="shared" si="147"/>
        <v>L8.1V</v>
      </c>
      <c r="CI2237" s="275" t="s">
        <v>4145</v>
      </c>
    </row>
    <row r="2238" spans="74:87" x14ac:dyDescent="0.3">
      <c r="BV2238" s="30"/>
      <c r="CH2238" s="139" t="str">
        <f t="shared" si="147"/>
        <v>L8.T5</v>
      </c>
      <c r="CI2238" s="275" t="s">
        <v>4146</v>
      </c>
    </row>
    <row r="2239" spans="74:87" x14ac:dyDescent="0.3">
      <c r="BV2239" s="30"/>
      <c r="CH2239" s="139" t="str">
        <f t="shared" si="147"/>
        <v>L8.0S</v>
      </c>
      <c r="CI2239" s="275" t="s">
        <v>4147</v>
      </c>
    </row>
    <row r="2240" spans="74:87" x14ac:dyDescent="0.3">
      <c r="BV2240" s="30"/>
      <c r="CH2240" s="139" t="str">
        <f t="shared" si="147"/>
        <v>L8.52</v>
      </c>
      <c r="CI2240" s="275" t="s">
        <v>4148</v>
      </c>
    </row>
    <row r="2241" spans="74:87" x14ac:dyDescent="0.3">
      <c r="BV2241" s="30"/>
      <c r="CH2241" s="139" t="str">
        <f t="shared" si="147"/>
        <v>L8.77</v>
      </c>
      <c r="CI2241" s="275" t="s">
        <v>4149</v>
      </c>
    </row>
    <row r="2242" spans="74:87" x14ac:dyDescent="0.3">
      <c r="BV2242" s="30"/>
      <c r="CH2242" s="139" t="str">
        <f t="shared" si="147"/>
        <v>L8.Z3</v>
      </c>
      <c r="CI2242" s="275" t="s">
        <v>4150</v>
      </c>
    </row>
    <row r="2243" spans="74:87" x14ac:dyDescent="0.3">
      <c r="BV2243" s="30"/>
      <c r="CH2243" s="139" t="str">
        <f t="shared" si="147"/>
        <v>L8.37</v>
      </c>
      <c r="CI2243" s="275" t="s">
        <v>4151</v>
      </c>
    </row>
    <row r="2244" spans="74:87" x14ac:dyDescent="0.3">
      <c r="BV2244" s="30"/>
      <c r="CH2244" s="139" t="str">
        <f t="shared" si="147"/>
        <v>L8.2A</v>
      </c>
      <c r="CI2244" s="275" t="s">
        <v>4152</v>
      </c>
    </row>
    <row r="2245" spans="74:87" x14ac:dyDescent="0.3">
      <c r="BV2245" s="30"/>
      <c r="CH2245" s="139" t="str">
        <f t="shared" si="147"/>
        <v>L8.T8</v>
      </c>
      <c r="CI2245" s="275" t="s">
        <v>4153</v>
      </c>
    </row>
    <row r="2246" spans="74:87" x14ac:dyDescent="0.3">
      <c r="BV2246" s="30"/>
      <c r="CH2246" s="139" t="str">
        <f t="shared" si="147"/>
        <v>L8.1Q</v>
      </c>
      <c r="CI2246" s="275" t="s">
        <v>4154</v>
      </c>
    </row>
    <row r="2247" spans="74:87" x14ac:dyDescent="0.3">
      <c r="BV2247" s="30"/>
      <c r="CH2247" s="139" t="str">
        <f t="shared" si="147"/>
        <v>L8.2Q</v>
      </c>
      <c r="CI2247" s="275" t="s">
        <v>4155</v>
      </c>
    </row>
    <row r="2248" spans="74:87" x14ac:dyDescent="0.3">
      <c r="BV2248" s="30"/>
      <c r="CH2248" s="139" t="str">
        <f t="shared" si="147"/>
        <v>L8.NM</v>
      </c>
      <c r="CI2248" s="275" t="s">
        <v>4156</v>
      </c>
    </row>
    <row r="2249" spans="74:87" x14ac:dyDescent="0.3">
      <c r="BV2249" s="30"/>
      <c r="CH2249" s="139" t="str">
        <f t="shared" si="147"/>
        <v>L8.0F</v>
      </c>
      <c r="CI2249" s="275" t="s">
        <v>4157</v>
      </c>
    </row>
    <row r="2250" spans="74:87" x14ac:dyDescent="0.3">
      <c r="BV2250" s="30"/>
      <c r="CH2250" s="139" t="str">
        <f t="shared" si="147"/>
        <v>L8.MC</v>
      </c>
      <c r="CI2250" s="275" t="s">
        <v>4158</v>
      </c>
    </row>
    <row r="2251" spans="74:87" x14ac:dyDescent="0.3">
      <c r="BV2251" s="30"/>
      <c r="CH2251" s="139" t="str">
        <f t="shared" si="147"/>
        <v>L8.0P</v>
      </c>
      <c r="CI2251" s="275" t="s">
        <v>4159</v>
      </c>
    </row>
    <row r="2252" spans="74:87" x14ac:dyDescent="0.3">
      <c r="BV2252" s="30"/>
      <c r="CH2252" s="139" t="str">
        <f t="shared" si="147"/>
        <v>L8.T9</v>
      </c>
      <c r="CI2252" s="275" t="s">
        <v>4160</v>
      </c>
    </row>
    <row r="2253" spans="74:87" x14ac:dyDescent="0.3">
      <c r="BV2253" s="30"/>
      <c r="CH2253" s="139" t="str">
        <f t="shared" si="147"/>
        <v>L8.ZZ</v>
      </c>
      <c r="CI2253" s="275" t="s">
        <v>4161</v>
      </c>
    </row>
    <row r="2254" spans="74:87" x14ac:dyDescent="0.3">
      <c r="BV2254" s="30"/>
      <c r="CH2254" s="139" t="str">
        <f t="shared" si="147"/>
        <v>L8.53</v>
      </c>
      <c r="CI2254" s="275" t="s">
        <v>4162</v>
      </c>
    </row>
    <row r="2255" spans="74:87" x14ac:dyDescent="0.3">
      <c r="BV2255" s="30"/>
      <c r="CH2255" s="139" t="str">
        <f t="shared" si="147"/>
        <v>L8.AO</v>
      </c>
      <c r="CI2255" s="275" t="s">
        <v>4163</v>
      </c>
    </row>
    <row r="2256" spans="74:87" x14ac:dyDescent="0.3">
      <c r="BV2256" s="30"/>
      <c r="CH2256" s="139" t="str">
        <f t="shared" si="147"/>
        <v>L8.AB</v>
      </c>
      <c r="CI2256" s="275" t="s">
        <v>4164</v>
      </c>
    </row>
    <row r="2257" spans="74:87" x14ac:dyDescent="0.3">
      <c r="BV2257" s="30"/>
      <c r="CH2257" s="139" t="str">
        <f t="shared" si="147"/>
        <v>L8.50</v>
      </c>
      <c r="CI2257" s="275" t="s">
        <v>4165</v>
      </c>
    </row>
    <row r="2258" spans="74:87" x14ac:dyDescent="0.3">
      <c r="BV2258" s="30"/>
      <c r="CH2258" s="139" t="str">
        <f t="shared" si="147"/>
        <v>L8.Z6</v>
      </c>
      <c r="CI2258" s="275" t="s">
        <v>4166</v>
      </c>
    </row>
    <row r="2259" spans="74:87" x14ac:dyDescent="0.3">
      <c r="BV2259" s="30"/>
      <c r="CH2259" s="139" t="str">
        <f t="shared" si="147"/>
        <v>L8.0G</v>
      </c>
      <c r="CI2259" s="275" t="s">
        <v>4167</v>
      </c>
    </row>
    <row r="2260" spans="74:87" x14ac:dyDescent="0.3">
      <c r="BV2260" s="30"/>
      <c r="CH2260" s="139" t="str">
        <f t="shared" si="147"/>
        <v>L8.BG</v>
      </c>
      <c r="CI2260" s="275" t="s">
        <v>4168</v>
      </c>
    </row>
    <row r="2261" spans="74:87" x14ac:dyDescent="0.3">
      <c r="BV2261" s="30"/>
      <c r="CH2261" s="139" t="str">
        <f t="shared" si="147"/>
        <v>L8.0R</v>
      </c>
      <c r="CI2261" s="275" t="s">
        <v>4169</v>
      </c>
    </row>
    <row r="2262" spans="74:87" x14ac:dyDescent="0.3">
      <c r="BV2262" s="30"/>
      <c r="CH2262" s="139" t="str">
        <f t="shared" si="147"/>
        <v>L8.89</v>
      </c>
      <c r="CI2262" s="275" t="s">
        <v>4170</v>
      </c>
    </row>
    <row r="2263" spans="74:87" x14ac:dyDescent="0.3">
      <c r="BV2263" s="30"/>
      <c r="CH2263" s="139" t="str">
        <f t="shared" si="147"/>
        <v>L8.2P</v>
      </c>
      <c r="CI2263" s="275" t="s">
        <v>15040</v>
      </c>
    </row>
    <row r="2264" spans="74:87" x14ac:dyDescent="0.3">
      <c r="BV2264" s="30"/>
      <c r="CH2264" s="139" t="str">
        <f t="shared" si="147"/>
        <v>L8.32</v>
      </c>
      <c r="CI2264" s="275" t="s">
        <v>4171</v>
      </c>
    </row>
    <row r="2265" spans="74:87" x14ac:dyDescent="0.3">
      <c r="BV2265" s="30"/>
      <c r="CH2265" s="139" t="str">
        <f t="shared" si="147"/>
        <v>L8.80</v>
      </c>
      <c r="CI2265" s="275" t="s">
        <v>4172</v>
      </c>
    </row>
    <row r="2266" spans="74:87" x14ac:dyDescent="0.3">
      <c r="BV2266" s="30"/>
      <c r="CH2266" s="139" t="str">
        <f t="shared" si="147"/>
        <v>L8.46</v>
      </c>
      <c r="CI2266" s="275" t="s">
        <v>4173</v>
      </c>
    </row>
    <row r="2267" spans="74:87" x14ac:dyDescent="0.3">
      <c r="BV2267" s="30"/>
      <c r="CH2267" s="139" t="str">
        <f t="shared" si="147"/>
        <v>L8.45</v>
      </c>
      <c r="CI2267" s="275" t="s">
        <v>4174</v>
      </c>
    </row>
    <row r="2268" spans="74:87" x14ac:dyDescent="0.3">
      <c r="BV2268" s="30"/>
      <c r="CH2268" s="139" t="str">
        <f t="shared" si="147"/>
        <v>L8.B1</v>
      </c>
      <c r="CI2268" s="275" t="s">
        <v>4175</v>
      </c>
    </row>
    <row r="2269" spans="74:87" x14ac:dyDescent="0.3">
      <c r="BV2269" s="30"/>
      <c r="CH2269" s="139" t="str">
        <f t="shared" si="147"/>
        <v>L8.Z4</v>
      </c>
      <c r="CI2269" s="275" t="s">
        <v>4176</v>
      </c>
    </row>
    <row r="2270" spans="74:87" x14ac:dyDescent="0.3">
      <c r="BV2270" s="30"/>
      <c r="CH2270" s="139" t="str">
        <f t="shared" si="147"/>
        <v>L8.BN</v>
      </c>
      <c r="CI2270" s="275" t="s">
        <v>4177</v>
      </c>
    </row>
    <row r="2271" spans="74:87" x14ac:dyDescent="0.3">
      <c r="BV2271" s="30"/>
      <c r="CH2271" s="139" t="str">
        <f t="shared" si="147"/>
        <v>L8.0C</v>
      </c>
      <c r="CI2271" s="275" t="s">
        <v>4178</v>
      </c>
    </row>
    <row r="2272" spans="74:87" x14ac:dyDescent="0.3">
      <c r="BV2272" s="30"/>
      <c r="CH2272" s="139" t="str">
        <f t="shared" ref="CH2272:CH2335" si="148">CONCATENATE(LEFT(CI2272,2),".",RIGHT(CI2272,2))</f>
        <v>L8.0Y</v>
      </c>
      <c r="CI2272" s="275" t="s">
        <v>4179</v>
      </c>
    </row>
    <row r="2273" spans="74:87" x14ac:dyDescent="0.3">
      <c r="BV2273" s="30"/>
      <c r="CH2273" s="139" t="str">
        <f t="shared" si="148"/>
        <v>L8.0L</v>
      </c>
      <c r="CI2273" s="275" t="s">
        <v>4180</v>
      </c>
    </row>
    <row r="2274" spans="74:87" x14ac:dyDescent="0.3">
      <c r="BV2274" s="30"/>
      <c r="CH2274" s="139" t="str">
        <f t="shared" si="148"/>
        <v>L8.87</v>
      </c>
      <c r="CI2274" s="275" t="s">
        <v>4181</v>
      </c>
    </row>
    <row r="2275" spans="74:87" x14ac:dyDescent="0.3">
      <c r="BV2275" s="30"/>
      <c r="CH2275" s="139" t="str">
        <f t="shared" si="148"/>
        <v>L8.CP</v>
      </c>
      <c r="CI2275" s="275" t="s">
        <v>4182</v>
      </c>
    </row>
    <row r="2276" spans="74:87" x14ac:dyDescent="0.3">
      <c r="BV2276" s="30"/>
      <c r="CH2276" s="139" t="str">
        <f t="shared" si="148"/>
        <v>L8.35</v>
      </c>
      <c r="CI2276" s="275" t="s">
        <v>4183</v>
      </c>
    </row>
    <row r="2277" spans="74:87" x14ac:dyDescent="0.3">
      <c r="BV2277" s="30"/>
      <c r="CH2277" s="139" t="str">
        <f t="shared" si="148"/>
        <v>L8.LK</v>
      </c>
      <c r="CI2277" s="275" t="s">
        <v>4184</v>
      </c>
    </row>
    <row r="2278" spans="74:87" x14ac:dyDescent="0.3">
      <c r="BV2278" s="30"/>
      <c r="CH2278" s="139" t="str">
        <f t="shared" si="148"/>
        <v>L8.LB</v>
      </c>
      <c r="CI2278" s="275" t="s">
        <v>4185</v>
      </c>
    </row>
    <row r="2279" spans="74:87" x14ac:dyDescent="0.3">
      <c r="BV2279" s="30"/>
      <c r="CH2279" s="139" t="str">
        <f t="shared" si="148"/>
        <v>L8.LG</v>
      </c>
      <c r="CI2279" s="275" t="s">
        <v>4186</v>
      </c>
    </row>
    <row r="2280" spans="74:87" x14ac:dyDescent="0.3">
      <c r="BV2280" s="30"/>
      <c r="CH2280" s="139" t="str">
        <f t="shared" si="148"/>
        <v>L8.LO</v>
      </c>
      <c r="CI2280" s="275" t="s">
        <v>4187</v>
      </c>
    </row>
    <row r="2281" spans="74:87" x14ac:dyDescent="0.3">
      <c r="BV2281" s="30"/>
      <c r="CH2281" s="139" t="str">
        <f t="shared" si="148"/>
        <v>L8.LC</v>
      </c>
      <c r="CI2281" s="275" t="s">
        <v>4188</v>
      </c>
    </row>
    <row r="2282" spans="74:87" x14ac:dyDescent="0.3">
      <c r="BV2282" s="30"/>
      <c r="CH2282" s="139" t="str">
        <f t="shared" si="148"/>
        <v>L8.LY</v>
      </c>
      <c r="CI2282" s="275" t="s">
        <v>4189</v>
      </c>
    </row>
    <row r="2283" spans="74:87" x14ac:dyDescent="0.3">
      <c r="BV2283" s="30"/>
      <c r="CH2283" s="139" t="str">
        <f t="shared" si="148"/>
        <v>L8.FE</v>
      </c>
      <c r="CI2283" s="275" t="s">
        <v>4190</v>
      </c>
    </row>
    <row r="2284" spans="74:87" x14ac:dyDescent="0.3">
      <c r="BV2284" s="30"/>
      <c r="CH2284" s="139" t="str">
        <f t="shared" si="148"/>
        <v>L8.Z5</v>
      </c>
      <c r="CI2284" s="275" t="s">
        <v>4191</v>
      </c>
    </row>
    <row r="2285" spans="74:87" x14ac:dyDescent="0.3">
      <c r="BV2285" s="30"/>
      <c r="CH2285" s="139" t="str">
        <f t="shared" si="148"/>
        <v>L8.33</v>
      </c>
      <c r="CI2285" s="275" t="s">
        <v>4192</v>
      </c>
    </row>
    <row r="2286" spans="74:87" x14ac:dyDescent="0.3">
      <c r="BV2286" s="30"/>
      <c r="CH2286" s="139" t="str">
        <f t="shared" si="148"/>
        <v>L8.RN</v>
      </c>
      <c r="CI2286" s="275" t="s">
        <v>4193</v>
      </c>
    </row>
    <row r="2287" spans="74:87" x14ac:dyDescent="0.3">
      <c r="BV2287" s="30"/>
      <c r="CH2287" s="139" t="str">
        <f t="shared" si="148"/>
        <v>L8.54</v>
      </c>
      <c r="CI2287" s="275" t="s">
        <v>4194</v>
      </c>
    </row>
    <row r="2288" spans="74:87" x14ac:dyDescent="0.3">
      <c r="BV2288" s="30"/>
      <c r="CH2288" s="139" t="str">
        <f t="shared" si="148"/>
        <v>L8.HB</v>
      </c>
      <c r="CI2288" s="275" t="s">
        <v>15041</v>
      </c>
    </row>
    <row r="2289" spans="74:87" x14ac:dyDescent="0.3">
      <c r="BV2289" s="30"/>
      <c r="CH2289" s="139" t="str">
        <f t="shared" si="148"/>
        <v>L8.HG</v>
      </c>
      <c r="CI2289" s="275" t="s">
        <v>15042</v>
      </c>
    </row>
    <row r="2290" spans="74:87" x14ac:dyDescent="0.3">
      <c r="BV2290" s="30"/>
      <c r="CH2290" s="139" t="str">
        <f t="shared" si="148"/>
        <v>L8.JB</v>
      </c>
      <c r="CI2290" s="275" t="s">
        <v>4195</v>
      </c>
    </row>
    <row r="2291" spans="74:87" x14ac:dyDescent="0.3">
      <c r="BV2291" s="30"/>
      <c r="CH2291" s="139" t="str">
        <f t="shared" si="148"/>
        <v>L8.JW</v>
      </c>
      <c r="CI2291" s="275" t="s">
        <v>15043</v>
      </c>
    </row>
    <row r="2292" spans="74:87" x14ac:dyDescent="0.3">
      <c r="BV2292" s="30"/>
      <c r="CH2292" s="139" t="str">
        <f t="shared" si="148"/>
        <v>L8.S2</v>
      </c>
      <c r="CI2292" s="275" t="s">
        <v>4196</v>
      </c>
    </row>
    <row r="2293" spans="74:87" x14ac:dyDescent="0.3">
      <c r="BV2293" s="30"/>
      <c r="CH2293" s="139" t="str">
        <f t="shared" si="148"/>
        <v>L8.S1</v>
      </c>
      <c r="CI2293" s="275" t="s">
        <v>4197</v>
      </c>
    </row>
    <row r="2294" spans="74:87" x14ac:dyDescent="0.3">
      <c r="BV2294" s="30"/>
      <c r="CH2294" s="139" t="str">
        <f t="shared" si="148"/>
        <v>L8.L2</v>
      </c>
      <c r="CI2294" s="275" t="s">
        <v>4198</v>
      </c>
    </row>
    <row r="2295" spans="74:87" x14ac:dyDescent="0.3">
      <c r="BV2295" s="30"/>
      <c r="CH2295" s="139" t="str">
        <f t="shared" si="148"/>
        <v>L8.L1</v>
      </c>
      <c r="CI2295" s="275" t="s">
        <v>4199</v>
      </c>
    </row>
    <row r="2296" spans="74:87" x14ac:dyDescent="0.3">
      <c r="BV2296" s="30"/>
      <c r="CH2296" s="139" t="str">
        <f t="shared" si="148"/>
        <v>L8.Z1</v>
      </c>
      <c r="CI2296" s="275" t="s">
        <v>4200</v>
      </c>
    </row>
    <row r="2297" spans="74:87" x14ac:dyDescent="0.3">
      <c r="BV2297" s="30"/>
      <c r="CH2297" s="139" t="str">
        <f t="shared" si="148"/>
        <v>L8.0M</v>
      </c>
      <c r="CI2297" s="275" t="s">
        <v>4201</v>
      </c>
    </row>
    <row r="2298" spans="74:87" x14ac:dyDescent="0.3">
      <c r="BV2298" s="30"/>
      <c r="CH2298" s="139" t="str">
        <f t="shared" si="148"/>
        <v>L8.Z2</v>
      </c>
      <c r="CI2298" s="275" t="s">
        <v>4202</v>
      </c>
    </row>
    <row r="2299" spans="74:87" x14ac:dyDescent="0.3">
      <c r="BV2299" s="30"/>
      <c r="CH2299" s="139" t="str">
        <f t="shared" si="148"/>
        <v>L8.51</v>
      </c>
      <c r="CI2299" s="275" t="s">
        <v>4203</v>
      </c>
    </row>
    <row r="2300" spans="74:87" x14ac:dyDescent="0.3">
      <c r="BV2300" s="30"/>
      <c r="CH2300" s="139" t="str">
        <f t="shared" si="148"/>
        <v>L8.0N</v>
      </c>
      <c r="CI2300" s="275" t="s">
        <v>4204</v>
      </c>
    </row>
    <row r="2301" spans="74:87" x14ac:dyDescent="0.3">
      <c r="BV2301" s="30"/>
      <c r="CH2301" s="139" t="str">
        <f t="shared" si="148"/>
        <v>L8.NS</v>
      </c>
      <c r="CI2301" s="275" t="s">
        <v>4205</v>
      </c>
    </row>
    <row r="2302" spans="74:87" x14ac:dyDescent="0.3">
      <c r="BV2302" s="30"/>
      <c r="CH2302" s="139" t="str">
        <f t="shared" si="148"/>
        <v>L8.86</v>
      </c>
      <c r="CI2302" s="275" t="s">
        <v>4206</v>
      </c>
    </row>
    <row r="2303" spans="74:87" x14ac:dyDescent="0.3">
      <c r="BV2303" s="30"/>
      <c r="CH2303" s="139" t="str">
        <f t="shared" si="148"/>
        <v>L8.36</v>
      </c>
      <c r="CI2303" s="275" t="s">
        <v>4207</v>
      </c>
    </row>
    <row r="2304" spans="74:87" x14ac:dyDescent="0.3">
      <c r="BV2304" s="30"/>
      <c r="CH2304" s="139" t="str">
        <f t="shared" si="148"/>
        <v>L8.2F</v>
      </c>
      <c r="CI2304" s="275" t="s">
        <v>4208</v>
      </c>
    </row>
    <row r="2305" spans="74:87" x14ac:dyDescent="0.3">
      <c r="BV2305" s="30"/>
      <c r="CH2305" s="139" t="str">
        <f t="shared" si="148"/>
        <v>L8.90</v>
      </c>
      <c r="CI2305" s="275" t="s">
        <v>4209</v>
      </c>
    </row>
    <row r="2306" spans="74:87" x14ac:dyDescent="0.3">
      <c r="BV2306" s="30"/>
      <c r="CH2306" s="139" t="str">
        <f t="shared" si="148"/>
        <v>L8.68</v>
      </c>
      <c r="CI2306" s="275" t="s">
        <v>4210</v>
      </c>
    </row>
    <row r="2307" spans="74:87" x14ac:dyDescent="0.3">
      <c r="BV2307" s="30"/>
      <c r="CH2307" s="139" t="str">
        <f t="shared" si="148"/>
        <v>L8.27</v>
      </c>
      <c r="CI2307" s="275" t="s">
        <v>4211</v>
      </c>
    </row>
    <row r="2308" spans="74:87" x14ac:dyDescent="0.3">
      <c r="BV2308" s="30"/>
      <c r="CH2308" s="139" t="str">
        <f t="shared" si="148"/>
        <v>L8.61</v>
      </c>
      <c r="CI2308" s="275" t="s">
        <v>4212</v>
      </c>
    </row>
    <row r="2309" spans="74:87" x14ac:dyDescent="0.3">
      <c r="BV2309" s="30"/>
      <c r="CH2309" s="139" t="str">
        <f t="shared" si="148"/>
        <v>L8.81</v>
      </c>
      <c r="CI2309" s="275" t="s">
        <v>4213</v>
      </c>
    </row>
    <row r="2310" spans="74:87" x14ac:dyDescent="0.3">
      <c r="BV2310" s="30"/>
      <c r="CH2310" s="139" t="str">
        <f t="shared" si="148"/>
        <v>L8.0T</v>
      </c>
      <c r="CI2310" s="275" t="s">
        <v>4214</v>
      </c>
    </row>
    <row r="2311" spans="74:87" x14ac:dyDescent="0.3">
      <c r="BV2311" s="30"/>
      <c r="CH2311" s="139" t="str">
        <f t="shared" si="148"/>
        <v>L8.SO</v>
      </c>
      <c r="CI2311" s="275" t="s">
        <v>4215</v>
      </c>
    </row>
    <row r="2312" spans="74:87" x14ac:dyDescent="0.3">
      <c r="BV2312" s="30"/>
      <c r="CH2312" s="139" t="str">
        <f t="shared" si="148"/>
        <v>L8.SY</v>
      </c>
      <c r="CI2312" s="275" t="s">
        <v>4216</v>
      </c>
    </row>
    <row r="2313" spans="74:87" x14ac:dyDescent="0.3">
      <c r="BV2313" s="30"/>
      <c r="CH2313" s="139" t="str">
        <f t="shared" si="148"/>
        <v>L8.SL</v>
      </c>
      <c r="CI2313" s="275" t="s">
        <v>4217</v>
      </c>
    </row>
    <row r="2314" spans="74:87" x14ac:dyDescent="0.3">
      <c r="BV2314" s="30"/>
      <c r="CH2314" s="139" t="str">
        <f t="shared" si="148"/>
        <v>L8.SM</v>
      </c>
      <c r="CI2314" s="275" t="s">
        <v>4218</v>
      </c>
    </row>
    <row r="2315" spans="74:87" x14ac:dyDescent="0.3">
      <c r="BV2315" s="30"/>
      <c r="CH2315" s="139" t="str">
        <f t="shared" si="148"/>
        <v>L8.SN</v>
      </c>
      <c r="CI2315" s="275" t="s">
        <v>4219</v>
      </c>
    </row>
    <row r="2316" spans="74:87" x14ac:dyDescent="0.3">
      <c r="BV2316" s="30"/>
      <c r="CH2316" s="139" t="str">
        <f t="shared" si="148"/>
        <v>L8.SP</v>
      </c>
      <c r="CI2316" s="275" t="s">
        <v>4220</v>
      </c>
    </row>
    <row r="2317" spans="74:87" x14ac:dyDescent="0.3">
      <c r="BV2317" s="30"/>
      <c r="CH2317" s="139" t="str">
        <f t="shared" si="148"/>
        <v>L8.1V</v>
      </c>
      <c r="CI2317" s="275" t="s">
        <v>4221</v>
      </c>
    </row>
    <row r="2318" spans="74:87" x14ac:dyDescent="0.3">
      <c r="BV2318" s="30"/>
      <c r="CH2318" s="139" t="str">
        <f t="shared" si="148"/>
        <v>L8.T5</v>
      </c>
      <c r="CI2318" s="275" t="s">
        <v>4222</v>
      </c>
    </row>
    <row r="2319" spans="74:87" x14ac:dyDescent="0.3">
      <c r="BV2319" s="30"/>
      <c r="CH2319" s="139" t="str">
        <f t="shared" si="148"/>
        <v>L8.0S</v>
      </c>
      <c r="CI2319" s="275" t="s">
        <v>4223</v>
      </c>
    </row>
    <row r="2320" spans="74:87" x14ac:dyDescent="0.3">
      <c r="BV2320" s="30"/>
      <c r="CH2320" s="139" t="str">
        <f t="shared" si="148"/>
        <v>L8.52</v>
      </c>
      <c r="CI2320" s="275" t="s">
        <v>4224</v>
      </c>
    </row>
    <row r="2321" spans="74:87" x14ac:dyDescent="0.3">
      <c r="BV2321" s="30"/>
      <c r="CH2321" s="139" t="str">
        <f t="shared" si="148"/>
        <v>L8.77</v>
      </c>
      <c r="CI2321" s="275" t="s">
        <v>4225</v>
      </c>
    </row>
    <row r="2322" spans="74:87" x14ac:dyDescent="0.3">
      <c r="BV2322" s="30"/>
      <c r="CH2322" s="139" t="str">
        <f t="shared" si="148"/>
        <v>L8.Z3</v>
      </c>
      <c r="CI2322" s="275" t="s">
        <v>4226</v>
      </c>
    </row>
    <row r="2323" spans="74:87" x14ac:dyDescent="0.3">
      <c r="BV2323" s="30"/>
      <c r="CH2323" s="139" t="str">
        <f t="shared" si="148"/>
        <v>L8.37</v>
      </c>
      <c r="CI2323" s="275" t="s">
        <v>4227</v>
      </c>
    </row>
    <row r="2324" spans="74:87" x14ac:dyDescent="0.3">
      <c r="BV2324" s="30"/>
      <c r="CH2324" s="139" t="str">
        <f t="shared" si="148"/>
        <v>L8.2A</v>
      </c>
      <c r="CI2324" s="275" t="s">
        <v>4228</v>
      </c>
    </row>
    <row r="2325" spans="74:87" x14ac:dyDescent="0.3">
      <c r="BV2325" s="30"/>
      <c r="CH2325" s="139" t="str">
        <f t="shared" si="148"/>
        <v>L8.T8</v>
      </c>
      <c r="CI2325" s="275" t="s">
        <v>4229</v>
      </c>
    </row>
    <row r="2326" spans="74:87" x14ac:dyDescent="0.3">
      <c r="BV2326" s="30"/>
      <c r="CH2326" s="139" t="str">
        <f t="shared" si="148"/>
        <v>L8.1Q</v>
      </c>
      <c r="CI2326" s="275" t="s">
        <v>4230</v>
      </c>
    </row>
    <row r="2327" spans="74:87" x14ac:dyDescent="0.3">
      <c r="BV2327" s="30"/>
      <c r="CH2327" s="139" t="str">
        <f t="shared" si="148"/>
        <v>L8.2Q</v>
      </c>
      <c r="CI2327" s="275" t="s">
        <v>4231</v>
      </c>
    </row>
    <row r="2328" spans="74:87" x14ac:dyDescent="0.3">
      <c r="BV2328" s="30"/>
      <c r="CH2328" s="139" t="str">
        <f t="shared" si="148"/>
        <v>L8.NM</v>
      </c>
      <c r="CI2328" s="275" t="s">
        <v>4232</v>
      </c>
    </row>
    <row r="2329" spans="74:87" x14ac:dyDescent="0.3">
      <c r="BV2329" s="30"/>
      <c r="CH2329" s="139" t="str">
        <f t="shared" si="148"/>
        <v>L8.0F</v>
      </c>
      <c r="CI2329" s="275" t="s">
        <v>4233</v>
      </c>
    </row>
    <row r="2330" spans="74:87" x14ac:dyDescent="0.3">
      <c r="BV2330" s="30"/>
      <c r="CH2330" s="139" t="str">
        <f t="shared" si="148"/>
        <v>L8.MC</v>
      </c>
      <c r="CI2330" s="275" t="s">
        <v>4234</v>
      </c>
    </row>
    <row r="2331" spans="74:87" x14ac:dyDescent="0.3">
      <c r="BV2331" s="30"/>
      <c r="CH2331" s="139" t="str">
        <f t="shared" si="148"/>
        <v>L8.0P</v>
      </c>
      <c r="CI2331" s="275" t="s">
        <v>4235</v>
      </c>
    </row>
    <row r="2332" spans="74:87" x14ac:dyDescent="0.3">
      <c r="BV2332" s="30"/>
      <c r="CH2332" s="139" t="str">
        <f t="shared" si="148"/>
        <v>L8.T9</v>
      </c>
      <c r="CI2332" s="275" t="s">
        <v>4236</v>
      </c>
    </row>
    <row r="2333" spans="74:87" x14ac:dyDescent="0.3">
      <c r="BV2333" s="30"/>
      <c r="CH2333" s="139" t="str">
        <f t="shared" si="148"/>
        <v>L8.ZZ</v>
      </c>
      <c r="CI2333" s="275" t="s">
        <v>4237</v>
      </c>
    </row>
    <row r="2334" spans="74:87" x14ac:dyDescent="0.3">
      <c r="BV2334" s="30"/>
      <c r="CH2334" s="139" t="str">
        <f t="shared" si="148"/>
        <v>L8.53</v>
      </c>
      <c r="CI2334" s="275" t="s">
        <v>4238</v>
      </c>
    </row>
    <row r="2335" spans="74:87" x14ac:dyDescent="0.3">
      <c r="BV2335" s="30"/>
      <c r="CH2335" s="139" t="str">
        <f t="shared" si="148"/>
        <v>L8.AO</v>
      </c>
      <c r="CI2335" s="275" t="s">
        <v>4239</v>
      </c>
    </row>
    <row r="2336" spans="74:87" x14ac:dyDescent="0.3">
      <c r="BV2336" s="30"/>
      <c r="CH2336" s="139" t="str">
        <f t="shared" ref="CH2336:CH2399" si="149">CONCATENATE(LEFT(CI2336,2),".",RIGHT(CI2336,2))</f>
        <v>L8.AB</v>
      </c>
      <c r="CI2336" s="275" t="s">
        <v>4240</v>
      </c>
    </row>
    <row r="2337" spans="74:87" x14ac:dyDescent="0.3">
      <c r="BV2337" s="30"/>
      <c r="CH2337" s="139" t="str">
        <f t="shared" si="149"/>
        <v>L8.50</v>
      </c>
      <c r="CI2337" s="275" t="s">
        <v>4241</v>
      </c>
    </row>
    <row r="2338" spans="74:87" x14ac:dyDescent="0.3">
      <c r="BV2338" s="30"/>
      <c r="CH2338" s="139" t="str">
        <f t="shared" si="149"/>
        <v>L8.Z6</v>
      </c>
      <c r="CI2338" s="275" t="s">
        <v>4242</v>
      </c>
    </row>
    <row r="2339" spans="74:87" x14ac:dyDescent="0.3">
      <c r="BV2339" s="30"/>
      <c r="CH2339" s="139" t="str">
        <f t="shared" si="149"/>
        <v>L8.0G</v>
      </c>
      <c r="CI2339" s="275" t="s">
        <v>4243</v>
      </c>
    </row>
    <row r="2340" spans="74:87" x14ac:dyDescent="0.3">
      <c r="BV2340" s="30"/>
      <c r="CH2340" s="139" t="str">
        <f t="shared" si="149"/>
        <v>L8.BG</v>
      </c>
      <c r="CI2340" s="275" t="s">
        <v>4244</v>
      </c>
    </row>
    <row r="2341" spans="74:87" x14ac:dyDescent="0.3">
      <c r="BV2341" s="30"/>
      <c r="CH2341" s="139" t="str">
        <f t="shared" si="149"/>
        <v>L8.0R</v>
      </c>
      <c r="CI2341" s="275" t="s">
        <v>4245</v>
      </c>
    </row>
    <row r="2342" spans="74:87" x14ac:dyDescent="0.3">
      <c r="BV2342" s="30"/>
      <c r="CH2342" s="139" t="str">
        <f t="shared" si="149"/>
        <v>L8.89</v>
      </c>
      <c r="CI2342" s="275" t="s">
        <v>4246</v>
      </c>
    </row>
    <row r="2343" spans="74:87" x14ac:dyDescent="0.3">
      <c r="BV2343" s="30"/>
      <c r="CH2343" s="139" t="str">
        <f t="shared" si="149"/>
        <v>L8.2P</v>
      </c>
      <c r="CI2343" s="275" t="s">
        <v>15044</v>
      </c>
    </row>
    <row r="2344" spans="74:87" x14ac:dyDescent="0.3">
      <c r="BV2344" s="30"/>
      <c r="CH2344" s="139" t="str">
        <f t="shared" si="149"/>
        <v>L8.32</v>
      </c>
      <c r="CI2344" s="275" t="s">
        <v>4247</v>
      </c>
    </row>
    <row r="2345" spans="74:87" x14ac:dyDescent="0.3">
      <c r="BV2345" s="30"/>
      <c r="CH2345" s="139" t="str">
        <f t="shared" si="149"/>
        <v>L8.80</v>
      </c>
      <c r="CI2345" s="275" t="s">
        <v>4248</v>
      </c>
    </row>
    <row r="2346" spans="74:87" x14ac:dyDescent="0.3">
      <c r="BV2346" s="30"/>
      <c r="CH2346" s="139" t="str">
        <f t="shared" si="149"/>
        <v>L8.46</v>
      </c>
      <c r="CI2346" s="275" t="s">
        <v>4249</v>
      </c>
    </row>
    <row r="2347" spans="74:87" x14ac:dyDescent="0.3">
      <c r="BV2347" s="30"/>
      <c r="CH2347" s="139" t="str">
        <f t="shared" si="149"/>
        <v>L8.45</v>
      </c>
      <c r="CI2347" s="275" t="s">
        <v>4250</v>
      </c>
    </row>
    <row r="2348" spans="74:87" x14ac:dyDescent="0.3">
      <c r="BV2348" s="30"/>
      <c r="CH2348" s="139" t="str">
        <f t="shared" si="149"/>
        <v>L8.B1</v>
      </c>
      <c r="CI2348" s="275" t="s">
        <v>4251</v>
      </c>
    </row>
    <row r="2349" spans="74:87" x14ac:dyDescent="0.3">
      <c r="BV2349" s="30"/>
      <c r="CH2349" s="139" t="str">
        <f t="shared" si="149"/>
        <v>L8.Z4</v>
      </c>
      <c r="CI2349" s="275" t="s">
        <v>4252</v>
      </c>
    </row>
    <row r="2350" spans="74:87" x14ac:dyDescent="0.3">
      <c r="BV2350" s="30"/>
      <c r="CH2350" s="139" t="str">
        <f t="shared" si="149"/>
        <v>L8.BN</v>
      </c>
      <c r="CI2350" s="275" t="s">
        <v>4253</v>
      </c>
    </row>
    <row r="2351" spans="74:87" x14ac:dyDescent="0.3">
      <c r="BV2351" s="30"/>
      <c r="CH2351" s="139" t="str">
        <f t="shared" si="149"/>
        <v>L8.0C</v>
      </c>
      <c r="CI2351" s="275" t="s">
        <v>4254</v>
      </c>
    </row>
    <row r="2352" spans="74:87" x14ac:dyDescent="0.3">
      <c r="BV2352" s="30"/>
      <c r="CH2352" s="139" t="str">
        <f t="shared" si="149"/>
        <v>L8.0Y</v>
      </c>
      <c r="CI2352" s="275" t="s">
        <v>4255</v>
      </c>
    </row>
    <row r="2353" spans="74:87" x14ac:dyDescent="0.3">
      <c r="BV2353" s="30"/>
      <c r="CH2353" s="139" t="str">
        <f t="shared" si="149"/>
        <v>L8.0L</v>
      </c>
      <c r="CI2353" s="275" t="s">
        <v>4256</v>
      </c>
    </row>
    <row r="2354" spans="74:87" x14ac:dyDescent="0.3">
      <c r="BV2354" s="30"/>
      <c r="CH2354" s="139" t="str">
        <f t="shared" si="149"/>
        <v>L8.87</v>
      </c>
      <c r="CI2354" s="275" t="s">
        <v>4257</v>
      </c>
    </row>
    <row r="2355" spans="74:87" x14ac:dyDescent="0.3">
      <c r="BV2355" s="30"/>
      <c r="CH2355" s="139" t="str">
        <f t="shared" si="149"/>
        <v>L8.CP</v>
      </c>
      <c r="CI2355" s="275" t="s">
        <v>4258</v>
      </c>
    </row>
    <row r="2356" spans="74:87" x14ac:dyDescent="0.3">
      <c r="BV2356" s="30"/>
      <c r="CH2356" s="139" t="str">
        <f t="shared" si="149"/>
        <v>L8.35</v>
      </c>
      <c r="CI2356" s="275" t="s">
        <v>4259</v>
      </c>
    </row>
    <row r="2357" spans="74:87" x14ac:dyDescent="0.3">
      <c r="BV2357" s="30"/>
      <c r="CH2357" s="139" t="str">
        <f t="shared" si="149"/>
        <v>L8.LK</v>
      </c>
      <c r="CI2357" s="275" t="s">
        <v>4260</v>
      </c>
    </row>
    <row r="2358" spans="74:87" x14ac:dyDescent="0.3">
      <c r="BV2358" s="30"/>
      <c r="CH2358" s="139" t="str">
        <f t="shared" si="149"/>
        <v>L8.LB</v>
      </c>
      <c r="CI2358" s="275" t="s">
        <v>4261</v>
      </c>
    </row>
    <row r="2359" spans="74:87" x14ac:dyDescent="0.3">
      <c r="BV2359" s="30"/>
      <c r="CH2359" s="139" t="str">
        <f t="shared" si="149"/>
        <v>L8.LG</v>
      </c>
      <c r="CI2359" s="275" t="s">
        <v>4262</v>
      </c>
    </row>
    <row r="2360" spans="74:87" x14ac:dyDescent="0.3">
      <c r="BV2360" s="30"/>
      <c r="CH2360" s="139" t="str">
        <f t="shared" si="149"/>
        <v>L8.LO</v>
      </c>
      <c r="CI2360" s="275" t="s">
        <v>4263</v>
      </c>
    </row>
    <row r="2361" spans="74:87" x14ac:dyDescent="0.3">
      <c r="BV2361" s="30"/>
      <c r="CH2361" s="139" t="str">
        <f t="shared" si="149"/>
        <v>L8.LC</v>
      </c>
      <c r="CI2361" s="275" t="s">
        <v>4264</v>
      </c>
    </row>
    <row r="2362" spans="74:87" x14ac:dyDescent="0.3">
      <c r="BV2362" s="30"/>
      <c r="CH2362" s="139" t="str">
        <f t="shared" si="149"/>
        <v>L8.LY</v>
      </c>
      <c r="CI2362" s="275" t="s">
        <v>4265</v>
      </c>
    </row>
    <row r="2363" spans="74:87" x14ac:dyDescent="0.3">
      <c r="BV2363" s="30"/>
      <c r="CH2363" s="139" t="str">
        <f t="shared" si="149"/>
        <v>L8.FE</v>
      </c>
      <c r="CI2363" s="275" t="s">
        <v>4266</v>
      </c>
    </row>
    <row r="2364" spans="74:87" x14ac:dyDescent="0.3">
      <c r="BV2364" s="30"/>
      <c r="CH2364" s="139" t="str">
        <f t="shared" si="149"/>
        <v>L8.Z5</v>
      </c>
      <c r="CI2364" s="275" t="s">
        <v>4267</v>
      </c>
    </row>
    <row r="2365" spans="74:87" x14ac:dyDescent="0.3">
      <c r="BV2365" s="30"/>
      <c r="CH2365" s="139" t="str">
        <f t="shared" si="149"/>
        <v>L8.33</v>
      </c>
      <c r="CI2365" s="275" t="s">
        <v>4268</v>
      </c>
    </row>
    <row r="2366" spans="74:87" x14ac:dyDescent="0.3">
      <c r="BV2366" s="30"/>
      <c r="CH2366" s="139" t="str">
        <f t="shared" si="149"/>
        <v>L8.RN</v>
      </c>
      <c r="CI2366" s="275" t="s">
        <v>4269</v>
      </c>
    </row>
    <row r="2367" spans="74:87" x14ac:dyDescent="0.3">
      <c r="BV2367" s="30"/>
      <c r="CH2367" s="139" t="str">
        <f t="shared" si="149"/>
        <v>L8.54</v>
      </c>
      <c r="CI2367" s="275" t="s">
        <v>4270</v>
      </c>
    </row>
    <row r="2368" spans="74:87" x14ac:dyDescent="0.3">
      <c r="BV2368" s="30"/>
      <c r="CH2368" s="139" t="str">
        <f t="shared" si="149"/>
        <v>L8.HB</v>
      </c>
      <c r="CI2368" s="275" t="s">
        <v>15045</v>
      </c>
    </row>
    <row r="2369" spans="74:87" x14ac:dyDescent="0.3">
      <c r="BV2369" s="30"/>
      <c r="CH2369" s="139" t="str">
        <f t="shared" si="149"/>
        <v>L8.HG</v>
      </c>
      <c r="CI2369" s="275" t="s">
        <v>15046</v>
      </c>
    </row>
    <row r="2370" spans="74:87" x14ac:dyDescent="0.3">
      <c r="BV2370" s="30"/>
      <c r="CH2370" s="139" t="str">
        <f t="shared" si="149"/>
        <v>L8.JB</v>
      </c>
      <c r="CI2370" s="275" t="s">
        <v>4271</v>
      </c>
    </row>
    <row r="2371" spans="74:87" x14ac:dyDescent="0.3">
      <c r="BV2371" s="30"/>
      <c r="CH2371" s="139" t="str">
        <f t="shared" si="149"/>
        <v>L8.JW</v>
      </c>
      <c r="CI2371" s="275" t="s">
        <v>15047</v>
      </c>
    </row>
    <row r="2372" spans="74:87" x14ac:dyDescent="0.3">
      <c r="BV2372" s="30"/>
      <c r="CH2372" s="139" t="str">
        <f t="shared" si="149"/>
        <v>L8.S2</v>
      </c>
      <c r="CI2372" s="275" t="s">
        <v>4272</v>
      </c>
    </row>
    <row r="2373" spans="74:87" x14ac:dyDescent="0.3">
      <c r="BV2373" s="30"/>
      <c r="CH2373" s="139" t="str">
        <f t="shared" si="149"/>
        <v>L8.S1</v>
      </c>
      <c r="CI2373" s="275" t="s">
        <v>4273</v>
      </c>
    </row>
    <row r="2374" spans="74:87" x14ac:dyDescent="0.3">
      <c r="BV2374" s="30"/>
      <c r="CH2374" s="139" t="str">
        <f t="shared" si="149"/>
        <v>L8.L2</v>
      </c>
      <c r="CI2374" s="275" t="s">
        <v>4274</v>
      </c>
    </row>
    <row r="2375" spans="74:87" x14ac:dyDescent="0.3">
      <c r="BV2375" s="30"/>
      <c r="CH2375" s="139" t="str">
        <f t="shared" si="149"/>
        <v>L8.L1</v>
      </c>
      <c r="CI2375" s="275" t="s">
        <v>4275</v>
      </c>
    </row>
    <row r="2376" spans="74:87" x14ac:dyDescent="0.3">
      <c r="BV2376" s="30"/>
      <c r="CH2376" s="139" t="str">
        <f t="shared" si="149"/>
        <v>L8.Z1</v>
      </c>
      <c r="CI2376" s="275" t="s">
        <v>4276</v>
      </c>
    </row>
    <row r="2377" spans="74:87" x14ac:dyDescent="0.3">
      <c r="BV2377" s="30"/>
      <c r="CH2377" s="139" t="str">
        <f t="shared" si="149"/>
        <v>L8.0M</v>
      </c>
      <c r="CI2377" s="275" t="s">
        <v>4277</v>
      </c>
    </row>
    <row r="2378" spans="74:87" x14ac:dyDescent="0.3">
      <c r="BV2378" s="30"/>
      <c r="CH2378" s="139" t="str">
        <f t="shared" si="149"/>
        <v>L8.Z2</v>
      </c>
      <c r="CI2378" s="275" t="s">
        <v>4278</v>
      </c>
    </row>
    <row r="2379" spans="74:87" x14ac:dyDescent="0.3">
      <c r="BV2379" s="30"/>
      <c r="CH2379" s="139" t="str">
        <f t="shared" si="149"/>
        <v>L8.51</v>
      </c>
      <c r="CI2379" s="275" t="s">
        <v>4279</v>
      </c>
    </row>
    <row r="2380" spans="74:87" x14ac:dyDescent="0.3">
      <c r="BV2380" s="30"/>
      <c r="CH2380" s="139" t="str">
        <f t="shared" si="149"/>
        <v>L8.0N</v>
      </c>
      <c r="CI2380" s="275" t="s">
        <v>4280</v>
      </c>
    </row>
    <row r="2381" spans="74:87" x14ac:dyDescent="0.3">
      <c r="BV2381" s="30"/>
      <c r="CH2381" s="139" t="str">
        <f t="shared" si="149"/>
        <v>L8.NS</v>
      </c>
      <c r="CI2381" s="275" t="s">
        <v>4281</v>
      </c>
    </row>
    <row r="2382" spans="74:87" x14ac:dyDescent="0.3">
      <c r="BV2382" s="30"/>
      <c r="CH2382" s="139" t="str">
        <f t="shared" si="149"/>
        <v>L8.86</v>
      </c>
      <c r="CI2382" s="275" t="s">
        <v>4282</v>
      </c>
    </row>
    <row r="2383" spans="74:87" x14ac:dyDescent="0.3">
      <c r="BV2383" s="30"/>
      <c r="CH2383" s="139" t="str">
        <f t="shared" si="149"/>
        <v>L8.36</v>
      </c>
      <c r="CI2383" s="275" t="s">
        <v>4283</v>
      </c>
    </row>
    <row r="2384" spans="74:87" x14ac:dyDescent="0.3">
      <c r="BV2384" s="30"/>
      <c r="CH2384" s="139" t="str">
        <f t="shared" si="149"/>
        <v>L8.2F</v>
      </c>
      <c r="CI2384" s="275" t="s">
        <v>4284</v>
      </c>
    </row>
    <row r="2385" spans="74:87" x14ac:dyDescent="0.3">
      <c r="BV2385" s="30"/>
      <c r="CH2385" s="139" t="str">
        <f t="shared" si="149"/>
        <v>L8.90</v>
      </c>
      <c r="CI2385" s="275" t="s">
        <v>4285</v>
      </c>
    </row>
    <row r="2386" spans="74:87" x14ac:dyDescent="0.3">
      <c r="BV2386" s="30"/>
      <c r="CH2386" s="139" t="str">
        <f t="shared" si="149"/>
        <v>L8.68</v>
      </c>
      <c r="CI2386" s="275" t="s">
        <v>4286</v>
      </c>
    </row>
    <row r="2387" spans="74:87" x14ac:dyDescent="0.3">
      <c r="BV2387" s="30"/>
      <c r="CH2387" s="139" t="str">
        <f t="shared" si="149"/>
        <v>L8.27</v>
      </c>
      <c r="CI2387" s="275" t="s">
        <v>4287</v>
      </c>
    </row>
    <row r="2388" spans="74:87" x14ac:dyDescent="0.3">
      <c r="BV2388" s="30"/>
      <c r="CH2388" s="139" t="str">
        <f t="shared" si="149"/>
        <v>L8.61</v>
      </c>
      <c r="CI2388" s="275" t="s">
        <v>4288</v>
      </c>
    </row>
    <row r="2389" spans="74:87" x14ac:dyDescent="0.3">
      <c r="BV2389" s="30"/>
      <c r="CH2389" s="139" t="str">
        <f t="shared" si="149"/>
        <v>L8.81</v>
      </c>
      <c r="CI2389" s="275" t="s">
        <v>4289</v>
      </c>
    </row>
    <row r="2390" spans="74:87" x14ac:dyDescent="0.3">
      <c r="BV2390" s="30"/>
      <c r="CH2390" s="139" t="str">
        <f t="shared" si="149"/>
        <v>L8.0T</v>
      </c>
      <c r="CI2390" s="275" t="s">
        <v>4290</v>
      </c>
    </row>
    <row r="2391" spans="74:87" x14ac:dyDescent="0.3">
      <c r="BV2391" s="30"/>
      <c r="CH2391" s="139" t="str">
        <f t="shared" si="149"/>
        <v>L8.SO</v>
      </c>
      <c r="CI2391" s="275" t="s">
        <v>4291</v>
      </c>
    </row>
    <row r="2392" spans="74:87" x14ac:dyDescent="0.3">
      <c r="BV2392" s="30"/>
      <c r="CH2392" s="139" t="str">
        <f t="shared" si="149"/>
        <v>L8.SY</v>
      </c>
      <c r="CI2392" s="275" t="s">
        <v>4292</v>
      </c>
    </row>
    <row r="2393" spans="74:87" x14ac:dyDescent="0.3">
      <c r="BV2393" s="30"/>
      <c r="CH2393" s="139" t="str">
        <f t="shared" si="149"/>
        <v>L8.SL</v>
      </c>
      <c r="CI2393" s="275" t="s">
        <v>4293</v>
      </c>
    </row>
    <row r="2394" spans="74:87" x14ac:dyDescent="0.3">
      <c r="BV2394" s="30"/>
      <c r="CH2394" s="139" t="str">
        <f t="shared" si="149"/>
        <v>L8.SM</v>
      </c>
      <c r="CI2394" s="275" t="s">
        <v>4294</v>
      </c>
    </row>
    <row r="2395" spans="74:87" x14ac:dyDescent="0.3">
      <c r="BV2395" s="30"/>
      <c r="CH2395" s="139" t="str">
        <f t="shared" si="149"/>
        <v>L8.SN</v>
      </c>
      <c r="CI2395" s="275" t="s">
        <v>4295</v>
      </c>
    </row>
    <row r="2396" spans="74:87" x14ac:dyDescent="0.3">
      <c r="BV2396" s="30"/>
      <c r="CH2396" s="139" t="str">
        <f t="shared" si="149"/>
        <v>L8.SP</v>
      </c>
      <c r="CI2396" s="275" t="s">
        <v>4296</v>
      </c>
    </row>
    <row r="2397" spans="74:87" x14ac:dyDescent="0.3">
      <c r="BV2397" s="30"/>
      <c r="CH2397" s="139" t="str">
        <f t="shared" si="149"/>
        <v>L8.1V</v>
      </c>
      <c r="CI2397" s="275" t="s">
        <v>4297</v>
      </c>
    </row>
    <row r="2398" spans="74:87" x14ac:dyDescent="0.3">
      <c r="BV2398" s="30"/>
      <c r="CH2398" s="139" t="str">
        <f t="shared" si="149"/>
        <v>L8.T5</v>
      </c>
      <c r="CI2398" s="275" t="s">
        <v>4298</v>
      </c>
    </row>
    <row r="2399" spans="74:87" x14ac:dyDescent="0.3">
      <c r="BV2399" s="30"/>
      <c r="CH2399" s="139" t="str">
        <f t="shared" si="149"/>
        <v>L8.0S</v>
      </c>
      <c r="CI2399" s="275" t="s">
        <v>4299</v>
      </c>
    </row>
    <row r="2400" spans="74:87" x14ac:dyDescent="0.3">
      <c r="BV2400" s="30"/>
      <c r="CH2400" s="139" t="str">
        <f t="shared" ref="CH2400:CH2463" si="150">CONCATENATE(LEFT(CI2400,2),".",RIGHT(CI2400,2))</f>
        <v>L8.52</v>
      </c>
      <c r="CI2400" s="275" t="s">
        <v>4300</v>
      </c>
    </row>
    <row r="2401" spans="74:87" x14ac:dyDescent="0.3">
      <c r="BV2401" s="30"/>
      <c r="CH2401" s="139" t="str">
        <f t="shared" si="150"/>
        <v>L8.77</v>
      </c>
      <c r="CI2401" s="275" t="s">
        <v>4301</v>
      </c>
    </row>
    <row r="2402" spans="74:87" x14ac:dyDescent="0.3">
      <c r="BV2402" s="30"/>
      <c r="CH2402" s="139" t="str">
        <f t="shared" si="150"/>
        <v>L8.Z3</v>
      </c>
      <c r="CI2402" s="275" t="s">
        <v>4302</v>
      </c>
    </row>
    <row r="2403" spans="74:87" x14ac:dyDescent="0.3">
      <c r="BV2403" s="30"/>
      <c r="CH2403" s="139" t="str">
        <f t="shared" si="150"/>
        <v>L8.37</v>
      </c>
      <c r="CI2403" s="275" t="s">
        <v>4303</v>
      </c>
    </row>
    <row r="2404" spans="74:87" x14ac:dyDescent="0.3">
      <c r="BV2404" s="30"/>
      <c r="CH2404" s="139" t="str">
        <f t="shared" si="150"/>
        <v>L8.2A</v>
      </c>
      <c r="CI2404" s="275" t="s">
        <v>4304</v>
      </c>
    </row>
    <row r="2405" spans="74:87" x14ac:dyDescent="0.3">
      <c r="BV2405" s="30"/>
      <c r="CH2405" s="139" t="str">
        <f t="shared" si="150"/>
        <v>L8.T8</v>
      </c>
      <c r="CI2405" s="275" t="s">
        <v>4305</v>
      </c>
    </row>
    <row r="2406" spans="74:87" x14ac:dyDescent="0.3">
      <c r="BV2406" s="30"/>
      <c r="CH2406" s="139" t="str">
        <f t="shared" si="150"/>
        <v>L8.1Q</v>
      </c>
      <c r="CI2406" s="275" t="s">
        <v>4306</v>
      </c>
    </row>
    <row r="2407" spans="74:87" x14ac:dyDescent="0.3">
      <c r="BV2407" s="30"/>
      <c r="CH2407" s="139" t="str">
        <f t="shared" si="150"/>
        <v>L8.2Q</v>
      </c>
      <c r="CI2407" s="275" t="s">
        <v>4307</v>
      </c>
    </row>
    <row r="2408" spans="74:87" x14ac:dyDescent="0.3">
      <c r="BV2408" s="30"/>
      <c r="CH2408" s="139" t="str">
        <f t="shared" si="150"/>
        <v>L8.NM</v>
      </c>
      <c r="CI2408" s="275" t="s">
        <v>4308</v>
      </c>
    </row>
    <row r="2409" spans="74:87" x14ac:dyDescent="0.3">
      <c r="BV2409" s="30"/>
      <c r="CH2409" s="139" t="str">
        <f t="shared" si="150"/>
        <v>L8.0F</v>
      </c>
      <c r="CI2409" s="275" t="s">
        <v>4309</v>
      </c>
    </row>
    <row r="2410" spans="74:87" x14ac:dyDescent="0.3">
      <c r="BV2410" s="30"/>
      <c r="CH2410" s="139" t="str">
        <f t="shared" si="150"/>
        <v>L8.MC</v>
      </c>
      <c r="CI2410" s="275" t="s">
        <v>4310</v>
      </c>
    </row>
    <row r="2411" spans="74:87" x14ac:dyDescent="0.3">
      <c r="BV2411" s="30"/>
      <c r="CH2411" s="139" t="str">
        <f t="shared" si="150"/>
        <v>L8.0P</v>
      </c>
      <c r="CI2411" s="275" t="s">
        <v>4311</v>
      </c>
    </row>
    <row r="2412" spans="74:87" x14ac:dyDescent="0.3">
      <c r="BV2412" s="30"/>
      <c r="CH2412" s="139" t="str">
        <f t="shared" si="150"/>
        <v>L8.T9</v>
      </c>
      <c r="CI2412" s="275" t="s">
        <v>4312</v>
      </c>
    </row>
    <row r="2413" spans="74:87" x14ac:dyDescent="0.3">
      <c r="BV2413" s="30"/>
      <c r="CH2413" s="139" t="str">
        <f t="shared" si="150"/>
        <v>L8.ZZ</v>
      </c>
      <c r="CI2413" s="275" t="s">
        <v>4313</v>
      </c>
    </row>
    <row r="2414" spans="74:87" x14ac:dyDescent="0.3">
      <c r="BV2414" s="30"/>
      <c r="CH2414" s="139" t="str">
        <f t="shared" si="150"/>
        <v>L8.53</v>
      </c>
      <c r="CI2414" s="275" t="s">
        <v>4314</v>
      </c>
    </row>
    <row r="2415" spans="74:87" x14ac:dyDescent="0.3">
      <c r="BV2415" s="30"/>
      <c r="CH2415" s="139" t="str">
        <f t="shared" si="150"/>
        <v>L8.AO</v>
      </c>
      <c r="CI2415" s="275" t="s">
        <v>4315</v>
      </c>
    </row>
    <row r="2416" spans="74:87" x14ac:dyDescent="0.3">
      <c r="BV2416" s="30"/>
      <c r="CH2416" s="139" t="str">
        <f t="shared" si="150"/>
        <v>L8.AB</v>
      </c>
      <c r="CI2416" s="275" t="s">
        <v>4316</v>
      </c>
    </row>
    <row r="2417" spans="74:87" x14ac:dyDescent="0.3">
      <c r="BV2417" s="30"/>
      <c r="CH2417" s="139" t="str">
        <f t="shared" si="150"/>
        <v>L8.50</v>
      </c>
      <c r="CI2417" s="275" t="s">
        <v>4317</v>
      </c>
    </row>
    <row r="2418" spans="74:87" x14ac:dyDescent="0.3">
      <c r="BV2418" s="30"/>
      <c r="CH2418" s="139" t="str">
        <f t="shared" si="150"/>
        <v>L8.Z6</v>
      </c>
      <c r="CI2418" s="275" t="s">
        <v>4318</v>
      </c>
    </row>
    <row r="2419" spans="74:87" x14ac:dyDescent="0.3">
      <c r="BV2419" s="30"/>
      <c r="CH2419" s="139" t="str">
        <f t="shared" si="150"/>
        <v>L8.0G</v>
      </c>
      <c r="CI2419" s="275" t="s">
        <v>4319</v>
      </c>
    </row>
    <row r="2420" spans="74:87" x14ac:dyDescent="0.3">
      <c r="BV2420" s="30"/>
      <c r="CH2420" s="139" t="str">
        <f t="shared" si="150"/>
        <v>L8.BG</v>
      </c>
      <c r="CI2420" s="275" t="s">
        <v>4320</v>
      </c>
    </row>
    <row r="2421" spans="74:87" x14ac:dyDescent="0.3">
      <c r="BV2421" s="30"/>
      <c r="CH2421" s="139" t="str">
        <f t="shared" si="150"/>
        <v>L8.0R</v>
      </c>
      <c r="CI2421" s="275" t="s">
        <v>4321</v>
      </c>
    </row>
    <row r="2422" spans="74:87" x14ac:dyDescent="0.3">
      <c r="BV2422" s="30"/>
      <c r="CH2422" s="139" t="str">
        <f t="shared" si="150"/>
        <v>L8.89</v>
      </c>
      <c r="CI2422" s="275" t="s">
        <v>4322</v>
      </c>
    </row>
    <row r="2423" spans="74:87" x14ac:dyDescent="0.3">
      <c r="BV2423" s="30"/>
      <c r="CH2423" s="139" t="str">
        <f t="shared" si="150"/>
        <v>L8.2P</v>
      </c>
      <c r="CI2423" s="275" t="s">
        <v>15048</v>
      </c>
    </row>
    <row r="2424" spans="74:87" x14ac:dyDescent="0.3">
      <c r="BV2424" s="30"/>
      <c r="CH2424" s="139" t="str">
        <f t="shared" si="150"/>
        <v>L8.32</v>
      </c>
      <c r="CI2424" s="275" t="s">
        <v>4323</v>
      </c>
    </row>
    <row r="2425" spans="74:87" x14ac:dyDescent="0.3">
      <c r="BV2425" s="30"/>
      <c r="CH2425" s="139" t="str">
        <f t="shared" si="150"/>
        <v>L8.80</v>
      </c>
      <c r="CI2425" s="275" t="s">
        <v>4324</v>
      </c>
    </row>
    <row r="2426" spans="74:87" x14ac:dyDescent="0.3">
      <c r="BV2426" s="30"/>
      <c r="CH2426" s="139" t="str">
        <f t="shared" si="150"/>
        <v>L8.46</v>
      </c>
      <c r="CI2426" s="275" t="s">
        <v>4325</v>
      </c>
    </row>
    <row r="2427" spans="74:87" x14ac:dyDescent="0.3">
      <c r="BV2427" s="30"/>
      <c r="CH2427" s="139" t="str">
        <f t="shared" si="150"/>
        <v>L8.45</v>
      </c>
      <c r="CI2427" s="275" t="s">
        <v>4326</v>
      </c>
    </row>
    <row r="2428" spans="74:87" x14ac:dyDescent="0.3">
      <c r="BV2428" s="30"/>
      <c r="CH2428" s="139" t="str">
        <f t="shared" si="150"/>
        <v>L8.B1</v>
      </c>
      <c r="CI2428" s="275" t="s">
        <v>4327</v>
      </c>
    </row>
    <row r="2429" spans="74:87" x14ac:dyDescent="0.3">
      <c r="BV2429" s="30"/>
      <c r="CH2429" s="139" t="str">
        <f t="shared" si="150"/>
        <v>L8.Z4</v>
      </c>
      <c r="CI2429" s="275" t="s">
        <v>4328</v>
      </c>
    </row>
    <row r="2430" spans="74:87" x14ac:dyDescent="0.3">
      <c r="BV2430" s="30"/>
      <c r="CH2430" s="139" t="str">
        <f t="shared" si="150"/>
        <v>L8.BN</v>
      </c>
      <c r="CI2430" s="275" t="s">
        <v>4329</v>
      </c>
    </row>
    <row r="2431" spans="74:87" x14ac:dyDescent="0.3">
      <c r="BV2431" s="30"/>
      <c r="CH2431" s="139" t="str">
        <f t="shared" si="150"/>
        <v>L8.0C</v>
      </c>
      <c r="CI2431" s="275" t="s">
        <v>4330</v>
      </c>
    </row>
    <row r="2432" spans="74:87" x14ac:dyDescent="0.3">
      <c r="BV2432" s="30"/>
      <c r="CH2432" s="139" t="str">
        <f t="shared" si="150"/>
        <v>L8.0Y</v>
      </c>
      <c r="CI2432" s="275" t="s">
        <v>4331</v>
      </c>
    </row>
    <row r="2433" spans="74:87" x14ac:dyDescent="0.3">
      <c r="BV2433" s="30"/>
      <c r="CH2433" s="139" t="str">
        <f t="shared" si="150"/>
        <v>L8.0L</v>
      </c>
      <c r="CI2433" s="275" t="s">
        <v>4332</v>
      </c>
    </row>
    <row r="2434" spans="74:87" x14ac:dyDescent="0.3">
      <c r="BV2434" s="30"/>
      <c r="CH2434" s="139" t="str">
        <f t="shared" si="150"/>
        <v>L8.87</v>
      </c>
      <c r="CI2434" s="275" t="s">
        <v>4333</v>
      </c>
    </row>
    <row r="2435" spans="74:87" x14ac:dyDescent="0.3">
      <c r="BV2435" s="30"/>
      <c r="CH2435" s="139" t="str">
        <f t="shared" si="150"/>
        <v>L8.CP</v>
      </c>
      <c r="CI2435" s="275" t="s">
        <v>4334</v>
      </c>
    </row>
    <row r="2436" spans="74:87" x14ac:dyDescent="0.3">
      <c r="BV2436" s="30"/>
      <c r="CH2436" s="139" t="str">
        <f t="shared" si="150"/>
        <v>L8.35</v>
      </c>
      <c r="CI2436" s="275" t="s">
        <v>4335</v>
      </c>
    </row>
    <row r="2437" spans="74:87" x14ac:dyDescent="0.3">
      <c r="BV2437" s="30"/>
      <c r="CH2437" s="139" t="str">
        <f t="shared" si="150"/>
        <v>L8.LK</v>
      </c>
      <c r="CI2437" s="275" t="s">
        <v>4336</v>
      </c>
    </row>
    <row r="2438" spans="74:87" x14ac:dyDescent="0.3">
      <c r="BV2438" s="30"/>
      <c r="CH2438" s="139" t="str">
        <f t="shared" si="150"/>
        <v>L8.LB</v>
      </c>
      <c r="CI2438" s="275" t="s">
        <v>4337</v>
      </c>
    </row>
    <row r="2439" spans="74:87" x14ac:dyDescent="0.3">
      <c r="BV2439" s="30"/>
      <c r="CH2439" s="139" t="str">
        <f t="shared" si="150"/>
        <v>L8.LG</v>
      </c>
      <c r="CI2439" s="275" t="s">
        <v>4338</v>
      </c>
    </row>
    <row r="2440" spans="74:87" x14ac:dyDescent="0.3">
      <c r="BV2440" s="30"/>
      <c r="CH2440" s="139" t="str">
        <f t="shared" si="150"/>
        <v>L8.LO</v>
      </c>
      <c r="CI2440" s="275" t="s">
        <v>4339</v>
      </c>
    </row>
    <row r="2441" spans="74:87" x14ac:dyDescent="0.3">
      <c r="BV2441" s="30"/>
      <c r="CH2441" s="139" t="str">
        <f t="shared" si="150"/>
        <v>L8.LC</v>
      </c>
      <c r="CI2441" s="275" t="s">
        <v>4340</v>
      </c>
    </row>
    <row r="2442" spans="74:87" x14ac:dyDescent="0.3">
      <c r="BV2442" s="30"/>
      <c r="CH2442" s="139" t="str">
        <f t="shared" si="150"/>
        <v>L8.LY</v>
      </c>
      <c r="CI2442" s="275" t="s">
        <v>4341</v>
      </c>
    </row>
    <row r="2443" spans="74:87" x14ac:dyDescent="0.3">
      <c r="BV2443" s="30"/>
      <c r="CH2443" s="139" t="str">
        <f t="shared" si="150"/>
        <v>L8.FE</v>
      </c>
      <c r="CI2443" s="275" t="s">
        <v>4342</v>
      </c>
    </row>
    <row r="2444" spans="74:87" x14ac:dyDescent="0.3">
      <c r="BV2444" s="30"/>
      <c r="CH2444" s="139" t="str">
        <f t="shared" si="150"/>
        <v>L8.Z5</v>
      </c>
      <c r="CI2444" s="275" t="s">
        <v>4343</v>
      </c>
    </row>
    <row r="2445" spans="74:87" x14ac:dyDescent="0.3">
      <c r="BV2445" s="30"/>
      <c r="CH2445" s="139" t="str">
        <f t="shared" si="150"/>
        <v>L8.33</v>
      </c>
      <c r="CI2445" s="275" t="s">
        <v>4344</v>
      </c>
    </row>
    <row r="2446" spans="74:87" x14ac:dyDescent="0.3">
      <c r="BV2446" s="30"/>
      <c r="CH2446" s="139" t="str">
        <f t="shared" si="150"/>
        <v>L8.RN</v>
      </c>
      <c r="CI2446" s="275" t="s">
        <v>4345</v>
      </c>
    </row>
    <row r="2447" spans="74:87" x14ac:dyDescent="0.3">
      <c r="BV2447" s="30"/>
      <c r="CH2447" s="139" t="str">
        <f t="shared" si="150"/>
        <v>L8.54</v>
      </c>
      <c r="CI2447" s="275" t="s">
        <v>4346</v>
      </c>
    </row>
    <row r="2448" spans="74:87" x14ac:dyDescent="0.3">
      <c r="BV2448" s="30"/>
      <c r="CH2448" s="139" t="str">
        <f t="shared" si="150"/>
        <v>L8.HB</v>
      </c>
      <c r="CI2448" s="275" t="s">
        <v>15049</v>
      </c>
    </row>
    <row r="2449" spans="74:87" x14ac:dyDescent="0.3">
      <c r="BV2449" s="30"/>
      <c r="CH2449" s="139" t="str">
        <f t="shared" si="150"/>
        <v>L8.HG</v>
      </c>
      <c r="CI2449" s="275" t="s">
        <v>15050</v>
      </c>
    </row>
    <row r="2450" spans="74:87" x14ac:dyDescent="0.3">
      <c r="BV2450" s="30"/>
      <c r="CH2450" s="139" t="str">
        <f t="shared" si="150"/>
        <v>L8.JB</v>
      </c>
      <c r="CI2450" s="275" t="s">
        <v>4347</v>
      </c>
    </row>
    <row r="2451" spans="74:87" x14ac:dyDescent="0.3">
      <c r="BV2451" s="30"/>
      <c r="CH2451" s="139" t="str">
        <f t="shared" si="150"/>
        <v>L8.JW</v>
      </c>
      <c r="CI2451" s="275" t="s">
        <v>15051</v>
      </c>
    </row>
    <row r="2452" spans="74:87" x14ac:dyDescent="0.3">
      <c r="BV2452" s="30"/>
      <c r="CH2452" s="139" t="str">
        <f t="shared" si="150"/>
        <v>L8.S2</v>
      </c>
      <c r="CI2452" s="275" t="s">
        <v>4348</v>
      </c>
    </row>
    <row r="2453" spans="74:87" x14ac:dyDescent="0.3">
      <c r="BV2453" s="30"/>
      <c r="CH2453" s="139" t="str">
        <f t="shared" si="150"/>
        <v>L8.S1</v>
      </c>
      <c r="CI2453" s="275" t="s">
        <v>4349</v>
      </c>
    </row>
    <row r="2454" spans="74:87" x14ac:dyDescent="0.3">
      <c r="BV2454" s="30"/>
      <c r="CH2454" s="139" t="str">
        <f t="shared" si="150"/>
        <v>L8.L2</v>
      </c>
      <c r="CI2454" s="275" t="s">
        <v>4350</v>
      </c>
    </row>
    <row r="2455" spans="74:87" x14ac:dyDescent="0.3">
      <c r="BV2455" s="30"/>
      <c r="CH2455" s="139" t="str">
        <f t="shared" si="150"/>
        <v>L8.L1</v>
      </c>
      <c r="CI2455" s="275" t="s">
        <v>4351</v>
      </c>
    </row>
    <row r="2456" spans="74:87" x14ac:dyDescent="0.3">
      <c r="BV2456" s="30"/>
      <c r="CH2456" s="139" t="str">
        <f t="shared" si="150"/>
        <v>L8.Z1</v>
      </c>
      <c r="CI2456" s="275" t="s">
        <v>4352</v>
      </c>
    </row>
    <row r="2457" spans="74:87" x14ac:dyDescent="0.3">
      <c r="BV2457" s="30"/>
      <c r="CH2457" s="139" t="str">
        <f t="shared" si="150"/>
        <v>L8.0M</v>
      </c>
      <c r="CI2457" s="275" t="s">
        <v>4353</v>
      </c>
    </row>
    <row r="2458" spans="74:87" x14ac:dyDescent="0.3">
      <c r="BV2458" s="30"/>
      <c r="CH2458" s="139" t="str">
        <f t="shared" si="150"/>
        <v>L8.Z2</v>
      </c>
      <c r="CI2458" s="275" t="s">
        <v>4354</v>
      </c>
    </row>
    <row r="2459" spans="74:87" x14ac:dyDescent="0.3">
      <c r="BV2459" s="30"/>
      <c r="CH2459" s="139" t="str">
        <f t="shared" si="150"/>
        <v>L8.51</v>
      </c>
      <c r="CI2459" s="275" t="s">
        <v>4355</v>
      </c>
    </row>
    <row r="2460" spans="74:87" x14ac:dyDescent="0.3">
      <c r="BV2460" s="30"/>
      <c r="CH2460" s="139" t="str">
        <f t="shared" si="150"/>
        <v>L8.0N</v>
      </c>
      <c r="CI2460" s="275" t="s">
        <v>4356</v>
      </c>
    </row>
    <row r="2461" spans="74:87" x14ac:dyDescent="0.3">
      <c r="BV2461" s="30"/>
      <c r="CH2461" s="139" t="str">
        <f t="shared" si="150"/>
        <v>L8.NS</v>
      </c>
      <c r="CI2461" s="275" t="s">
        <v>4357</v>
      </c>
    </row>
    <row r="2462" spans="74:87" x14ac:dyDescent="0.3">
      <c r="BV2462" s="30"/>
      <c r="CH2462" s="139" t="str">
        <f t="shared" si="150"/>
        <v>L8.86</v>
      </c>
      <c r="CI2462" s="275" t="s">
        <v>4358</v>
      </c>
    </row>
    <row r="2463" spans="74:87" x14ac:dyDescent="0.3">
      <c r="BV2463" s="30"/>
      <c r="CH2463" s="139" t="str">
        <f t="shared" si="150"/>
        <v>L8.36</v>
      </c>
      <c r="CI2463" s="275" t="s">
        <v>4359</v>
      </c>
    </row>
    <row r="2464" spans="74:87" x14ac:dyDescent="0.3">
      <c r="BV2464" s="30"/>
      <c r="CH2464" s="139" t="str">
        <f t="shared" ref="CH2464:CH2527" si="151">CONCATENATE(LEFT(CI2464,2),".",RIGHT(CI2464,2))</f>
        <v>L8.2F</v>
      </c>
      <c r="CI2464" s="275" t="s">
        <v>4360</v>
      </c>
    </row>
    <row r="2465" spans="74:87" x14ac:dyDescent="0.3">
      <c r="BV2465" s="30"/>
      <c r="CH2465" s="139" t="str">
        <f t="shared" si="151"/>
        <v>L8.90</v>
      </c>
      <c r="CI2465" s="275" t="s">
        <v>4361</v>
      </c>
    </row>
    <row r="2466" spans="74:87" x14ac:dyDescent="0.3">
      <c r="BV2466" s="30"/>
      <c r="CH2466" s="139" t="str">
        <f t="shared" si="151"/>
        <v>L8.68</v>
      </c>
      <c r="CI2466" s="275" t="s">
        <v>4362</v>
      </c>
    </row>
    <row r="2467" spans="74:87" x14ac:dyDescent="0.3">
      <c r="BV2467" s="30"/>
      <c r="CH2467" s="139" t="str">
        <f t="shared" si="151"/>
        <v>L8.27</v>
      </c>
      <c r="CI2467" s="275" t="s">
        <v>4363</v>
      </c>
    </row>
    <row r="2468" spans="74:87" x14ac:dyDescent="0.3">
      <c r="BV2468" s="30"/>
      <c r="CH2468" s="139" t="str">
        <f t="shared" si="151"/>
        <v>L8.61</v>
      </c>
      <c r="CI2468" s="275" t="s">
        <v>4364</v>
      </c>
    </row>
    <row r="2469" spans="74:87" x14ac:dyDescent="0.3">
      <c r="BV2469" s="30"/>
      <c r="CH2469" s="139" t="str">
        <f t="shared" si="151"/>
        <v>L8.81</v>
      </c>
      <c r="CI2469" s="275" t="s">
        <v>4365</v>
      </c>
    </row>
    <row r="2470" spans="74:87" x14ac:dyDescent="0.3">
      <c r="BV2470" s="30"/>
      <c r="CH2470" s="139" t="str">
        <f t="shared" si="151"/>
        <v>L8.0T</v>
      </c>
      <c r="CI2470" s="275" t="s">
        <v>4366</v>
      </c>
    </row>
    <row r="2471" spans="74:87" x14ac:dyDescent="0.3">
      <c r="BV2471" s="30"/>
      <c r="CH2471" s="139" t="str">
        <f t="shared" si="151"/>
        <v>L8.SO</v>
      </c>
      <c r="CI2471" s="275" t="s">
        <v>4367</v>
      </c>
    </row>
    <row r="2472" spans="74:87" x14ac:dyDescent="0.3">
      <c r="BV2472" s="30"/>
      <c r="CH2472" s="139" t="str">
        <f t="shared" si="151"/>
        <v>L8.SY</v>
      </c>
      <c r="CI2472" s="275" t="s">
        <v>4368</v>
      </c>
    </row>
    <row r="2473" spans="74:87" x14ac:dyDescent="0.3">
      <c r="BV2473" s="30"/>
      <c r="CH2473" s="139" t="str">
        <f t="shared" si="151"/>
        <v>L8.SL</v>
      </c>
      <c r="CI2473" s="275" t="s">
        <v>4369</v>
      </c>
    </row>
    <row r="2474" spans="74:87" x14ac:dyDescent="0.3">
      <c r="BV2474" s="30"/>
      <c r="CH2474" s="139" t="str">
        <f t="shared" si="151"/>
        <v>L8.SM</v>
      </c>
      <c r="CI2474" s="275" t="s">
        <v>4370</v>
      </c>
    </row>
    <row r="2475" spans="74:87" x14ac:dyDescent="0.3">
      <c r="BV2475" s="30"/>
      <c r="CH2475" s="139" t="str">
        <f t="shared" si="151"/>
        <v>L8.SN</v>
      </c>
      <c r="CI2475" s="275" t="s">
        <v>4371</v>
      </c>
    </row>
    <row r="2476" spans="74:87" x14ac:dyDescent="0.3">
      <c r="BV2476" s="30"/>
      <c r="CH2476" s="139" t="str">
        <f t="shared" si="151"/>
        <v>L8.SP</v>
      </c>
      <c r="CI2476" s="275" t="s">
        <v>4372</v>
      </c>
    </row>
    <row r="2477" spans="74:87" x14ac:dyDescent="0.3">
      <c r="BV2477" s="30"/>
      <c r="CH2477" s="139" t="str">
        <f t="shared" si="151"/>
        <v>L8.1V</v>
      </c>
      <c r="CI2477" s="275" t="s">
        <v>4373</v>
      </c>
    </row>
    <row r="2478" spans="74:87" x14ac:dyDescent="0.3">
      <c r="BV2478" s="30"/>
      <c r="CH2478" s="139" t="str">
        <f t="shared" si="151"/>
        <v>L8.T5</v>
      </c>
      <c r="CI2478" s="275" t="s">
        <v>4374</v>
      </c>
    </row>
    <row r="2479" spans="74:87" x14ac:dyDescent="0.3">
      <c r="BV2479" s="30"/>
      <c r="CH2479" s="139" t="str">
        <f t="shared" si="151"/>
        <v>L8.0S</v>
      </c>
      <c r="CI2479" s="275" t="s">
        <v>4375</v>
      </c>
    </row>
    <row r="2480" spans="74:87" x14ac:dyDescent="0.3">
      <c r="BV2480" s="30"/>
      <c r="CH2480" s="139" t="str">
        <f t="shared" si="151"/>
        <v>L8.52</v>
      </c>
      <c r="CI2480" s="275" t="s">
        <v>4376</v>
      </c>
    </row>
    <row r="2481" spans="74:87" x14ac:dyDescent="0.3">
      <c r="BV2481" s="30"/>
      <c r="CH2481" s="139" t="str">
        <f t="shared" si="151"/>
        <v>L8.77</v>
      </c>
      <c r="CI2481" s="275" t="s">
        <v>4377</v>
      </c>
    </row>
    <row r="2482" spans="74:87" x14ac:dyDescent="0.3">
      <c r="BV2482" s="30"/>
      <c r="CH2482" s="139" t="str">
        <f t="shared" si="151"/>
        <v>L8.Z3</v>
      </c>
      <c r="CI2482" s="275" t="s">
        <v>4378</v>
      </c>
    </row>
    <row r="2483" spans="74:87" x14ac:dyDescent="0.3">
      <c r="BV2483" s="30"/>
      <c r="CH2483" s="139" t="str">
        <f t="shared" si="151"/>
        <v>L8.37</v>
      </c>
      <c r="CI2483" s="275" t="s">
        <v>4379</v>
      </c>
    </row>
    <row r="2484" spans="74:87" x14ac:dyDescent="0.3">
      <c r="BV2484" s="30"/>
      <c r="CH2484" s="139" t="str">
        <f t="shared" si="151"/>
        <v>L8.2A</v>
      </c>
      <c r="CI2484" s="275" t="s">
        <v>4380</v>
      </c>
    </row>
    <row r="2485" spans="74:87" x14ac:dyDescent="0.3">
      <c r="BV2485" s="30"/>
      <c r="CH2485" s="139" t="str">
        <f t="shared" si="151"/>
        <v>L8.T8</v>
      </c>
      <c r="CI2485" s="275" t="s">
        <v>4381</v>
      </c>
    </row>
    <row r="2486" spans="74:87" x14ac:dyDescent="0.3">
      <c r="BV2486" s="30"/>
      <c r="CH2486" s="139" t="str">
        <f t="shared" si="151"/>
        <v>L8.1Q</v>
      </c>
      <c r="CI2486" s="275" t="s">
        <v>4382</v>
      </c>
    </row>
    <row r="2487" spans="74:87" x14ac:dyDescent="0.3">
      <c r="BV2487" s="30"/>
      <c r="CH2487" s="139" t="str">
        <f t="shared" si="151"/>
        <v>L8.2Q</v>
      </c>
      <c r="CI2487" s="275" t="s">
        <v>4383</v>
      </c>
    </row>
    <row r="2488" spans="74:87" x14ac:dyDescent="0.3">
      <c r="BV2488" s="30"/>
      <c r="CH2488" s="139" t="str">
        <f t="shared" si="151"/>
        <v>L8.NM</v>
      </c>
      <c r="CI2488" s="275" t="s">
        <v>4384</v>
      </c>
    </row>
    <row r="2489" spans="74:87" x14ac:dyDescent="0.3">
      <c r="BV2489" s="30"/>
      <c r="CH2489" s="139" t="str">
        <f t="shared" si="151"/>
        <v>L8.0F</v>
      </c>
      <c r="CI2489" s="275" t="s">
        <v>4385</v>
      </c>
    </row>
    <row r="2490" spans="74:87" x14ac:dyDescent="0.3">
      <c r="BV2490" s="30"/>
      <c r="CH2490" s="139" t="str">
        <f t="shared" si="151"/>
        <v>L8.MC</v>
      </c>
      <c r="CI2490" s="275" t="s">
        <v>4386</v>
      </c>
    </row>
    <row r="2491" spans="74:87" x14ac:dyDescent="0.3">
      <c r="BV2491" s="30"/>
      <c r="CH2491" s="139" t="str">
        <f t="shared" si="151"/>
        <v>L8.0P</v>
      </c>
      <c r="CI2491" s="275" t="s">
        <v>4387</v>
      </c>
    </row>
    <row r="2492" spans="74:87" x14ac:dyDescent="0.3">
      <c r="BV2492" s="30"/>
      <c r="CH2492" s="139" t="str">
        <f t="shared" si="151"/>
        <v>L8.T9</v>
      </c>
      <c r="CI2492" s="275" t="s">
        <v>4388</v>
      </c>
    </row>
    <row r="2493" spans="74:87" x14ac:dyDescent="0.3">
      <c r="BV2493" s="30"/>
      <c r="CH2493" s="139" t="str">
        <f t="shared" si="151"/>
        <v>L8.ZZ</v>
      </c>
      <c r="CI2493" s="275" t="s">
        <v>4389</v>
      </c>
    </row>
    <row r="2494" spans="74:87" x14ac:dyDescent="0.3">
      <c r="BV2494" s="30"/>
      <c r="CH2494" s="139" t="str">
        <f t="shared" si="151"/>
        <v>L8.53</v>
      </c>
      <c r="CI2494" s="275" t="s">
        <v>4390</v>
      </c>
    </row>
    <row r="2495" spans="74:87" x14ac:dyDescent="0.3">
      <c r="BV2495" s="30"/>
      <c r="CH2495" s="139" t="str">
        <f t="shared" si="151"/>
        <v>L8.AO</v>
      </c>
      <c r="CI2495" s="275" t="s">
        <v>4391</v>
      </c>
    </row>
    <row r="2496" spans="74:87" x14ac:dyDescent="0.3">
      <c r="BV2496" s="30"/>
      <c r="CH2496" s="139" t="str">
        <f t="shared" si="151"/>
        <v>L8.AB</v>
      </c>
      <c r="CI2496" s="275" t="s">
        <v>4392</v>
      </c>
    </row>
    <row r="2497" spans="74:87" x14ac:dyDescent="0.3">
      <c r="BV2497" s="30"/>
      <c r="CH2497" s="139" t="str">
        <f t="shared" si="151"/>
        <v>L8.50</v>
      </c>
      <c r="CI2497" s="275" t="s">
        <v>4393</v>
      </c>
    </row>
    <row r="2498" spans="74:87" x14ac:dyDescent="0.3">
      <c r="BV2498" s="30"/>
      <c r="CH2498" s="139" t="str">
        <f t="shared" si="151"/>
        <v>L8.Z6</v>
      </c>
      <c r="CI2498" s="275" t="s">
        <v>4394</v>
      </c>
    </row>
    <row r="2499" spans="74:87" x14ac:dyDescent="0.3">
      <c r="BV2499" s="30"/>
      <c r="CH2499" s="139" t="str">
        <f t="shared" si="151"/>
        <v>L8.0G</v>
      </c>
      <c r="CI2499" s="275" t="s">
        <v>4395</v>
      </c>
    </row>
    <row r="2500" spans="74:87" x14ac:dyDescent="0.3">
      <c r="BV2500" s="30"/>
      <c r="CH2500" s="139" t="str">
        <f t="shared" si="151"/>
        <v>L8.BG</v>
      </c>
      <c r="CI2500" s="275" t="s">
        <v>4396</v>
      </c>
    </row>
    <row r="2501" spans="74:87" x14ac:dyDescent="0.3">
      <c r="BV2501" s="30"/>
      <c r="CH2501" s="139" t="str">
        <f t="shared" si="151"/>
        <v>L8.0R</v>
      </c>
      <c r="CI2501" s="275" t="s">
        <v>4397</v>
      </c>
    </row>
    <row r="2502" spans="74:87" x14ac:dyDescent="0.3">
      <c r="BV2502" s="30"/>
      <c r="CH2502" s="139" t="str">
        <f t="shared" si="151"/>
        <v>L8.89</v>
      </c>
      <c r="CI2502" s="275" t="s">
        <v>4398</v>
      </c>
    </row>
    <row r="2503" spans="74:87" x14ac:dyDescent="0.3">
      <c r="BV2503" s="30"/>
      <c r="CH2503" s="139" t="str">
        <f t="shared" si="151"/>
        <v>L8.2P</v>
      </c>
      <c r="CI2503" s="275" t="s">
        <v>15052</v>
      </c>
    </row>
    <row r="2504" spans="74:87" x14ac:dyDescent="0.3">
      <c r="BV2504" s="30"/>
      <c r="CH2504" s="139" t="str">
        <f t="shared" si="151"/>
        <v>L8.32</v>
      </c>
      <c r="CI2504" s="275" t="s">
        <v>4399</v>
      </c>
    </row>
    <row r="2505" spans="74:87" x14ac:dyDescent="0.3">
      <c r="BV2505" s="30"/>
      <c r="CH2505" s="139" t="str">
        <f t="shared" si="151"/>
        <v>L8.80</v>
      </c>
      <c r="CI2505" s="275" t="s">
        <v>4400</v>
      </c>
    </row>
    <row r="2506" spans="74:87" x14ac:dyDescent="0.3">
      <c r="BV2506" s="30"/>
      <c r="CH2506" s="139" t="str">
        <f t="shared" si="151"/>
        <v>L8.46</v>
      </c>
      <c r="CI2506" s="275" t="s">
        <v>4401</v>
      </c>
    </row>
    <row r="2507" spans="74:87" x14ac:dyDescent="0.3">
      <c r="BV2507" s="30"/>
      <c r="CH2507" s="139" t="str">
        <f t="shared" si="151"/>
        <v>L8.45</v>
      </c>
      <c r="CI2507" s="275" t="s">
        <v>4402</v>
      </c>
    </row>
    <row r="2508" spans="74:87" x14ac:dyDescent="0.3">
      <c r="BV2508" s="30"/>
      <c r="CH2508" s="139" t="str">
        <f t="shared" si="151"/>
        <v>L8.B1</v>
      </c>
      <c r="CI2508" s="275" t="s">
        <v>4403</v>
      </c>
    </row>
    <row r="2509" spans="74:87" x14ac:dyDescent="0.3">
      <c r="BV2509" s="30"/>
      <c r="CH2509" s="139" t="str">
        <f t="shared" si="151"/>
        <v>L8.Z4</v>
      </c>
      <c r="CI2509" s="275" t="s">
        <v>4404</v>
      </c>
    </row>
    <row r="2510" spans="74:87" x14ac:dyDescent="0.3">
      <c r="BV2510" s="30"/>
      <c r="CH2510" s="139" t="str">
        <f t="shared" si="151"/>
        <v>L8.BN</v>
      </c>
      <c r="CI2510" s="275" t="s">
        <v>4405</v>
      </c>
    </row>
    <row r="2511" spans="74:87" x14ac:dyDescent="0.3">
      <c r="BV2511" s="30"/>
      <c r="CH2511" s="139" t="str">
        <f t="shared" si="151"/>
        <v>L8.0C</v>
      </c>
      <c r="CI2511" s="275" t="s">
        <v>4406</v>
      </c>
    </row>
    <row r="2512" spans="74:87" x14ac:dyDescent="0.3">
      <c r="BV2512" s="30"/>
      <c r="CH2512" s="139" t="str">
        <f t="shared" si="151"/>
        <v>L8.0Y</v>
      </c>
      <c r="CI2512" s="275" t="s">
        <v>4407</v>
      </c>
    </row>
    <row r="2513" spans="74:87" x14ac:dyDescent="0.3">
      <c r="BV2513" s="30"/>
      <c r="CH2513" s="139" t="str">
        <f t="shared" si="151"/>
        <v>L8.0L</v>
      </c>
      <c r="CI2513" s="275" t="s">
        <v>4408</v>
      </c>
    </row>
    <row r="2514" spans="74:87" x14ac:dyDescent="0.3">
      <c r="BV2514" s="30"/>
      <c r="CH2514" s="139" t="str">
        <f t="shared" si="151"/>
        <v>L8.87</v>
      </c>
      <c r="CI2514" s="275" t="s">
        <v>4409</v>
      </c>
    </row>
    <row r="2515" spans="74:87" x14ac:dyDescent="0.3">
      <c r="BV2515" s="30"/>
      <c r="CH2515" s="139" t="str">
        <f t="shared" si="151"/>
        <v>L8.CP</v>
      </c>
      <c r="CI2515" s="275" t="s">
        <v>4410</v>
      </c>
    </row>
    <row r="2516" spans="74:87" x14ac:dyDescent="0.3">
      <c r="BV2516" s="30"/>
      <c r="CH2516" s="139" t="str">
        <f t="shared" si="151"/>
        <v>L8.35</v>
      </c>
      <c r="CI2516" s="275" t="s">
        <v>4411</v>
      </c>
    </row>
    <row r="2517" spans="74:87" x14ac:dyDescent="0.3">
      <c r="BV2517" s="30"/>
      <c r="CH2517" s="139" t="str">
        <f t="shared" si="151"/>
        <v>L8.LK</v>
      </c>
      <c r="CI2517" s="275" t="s">
        <v>4412</v>
      </c>
    </row>
    <row r="2518" spans="74:87" x14ac:dyDescent="0.3">
      <c r="BV2518" s="30"/>
      <c r="CH2518" s="139" t="str">
        <f t="shared" si="151"/>
        <v>L8.LB</v>
      </c>
      <c r="CI2518" s="275" t="s">
        <v>4413</v>
      </c>
    </row>
    <row r="2519" spans="74:87" x14ac:dyDescent="0.3">
      <c r="BV2519" s="30"/>
      <c r="CH2519" s="139" t="str">
        <f t="shared" si="151"/>
        <v>L8.LG</v>
      </c>
      <c r="CI2519" s="275" t="s">
        <v>4414</v>
      </c>
    </row>
    <row r="2520" spans="74:87" x14ac:dyDescent="0.3">
      <c r="BV2520" s="30"/>
      <c r="CH2520" s="139" t="str">
        <f t="shared" si="151"/>
        <v>L8.LO</v>
      </c>
      <c r="CI2520" s="275" t="s">
        <v>4415</v>
      </c>
    </row>
    <row r="2521" spans="74:87" x14ac:dyDescent="0.3">
      <c r="BV2521" s="30"/>
      <c r="CH2521" s="139" t="str">
        <f t="shared" si="151"/>
        <v>L8.LC</v>
      </c>
      <c r="CI2521" s="275" t="s">
        <v>4416</v>
      </c>
    </row>
    <row r="2522" spans="74:87" x14ac:dyDescent="0.3">
      <c r="BV2522" s="30"/>
      <c r="CH2522" s="139" t="str">
        <f t="shared" si="151"/>
        <v>L8.LY</v>
      </c>
      <c r="CI2522" s="275" t="s">
        <v>4417</v>
      </c>
    </row>
    <row r="2523" spans="74:87" x14ac:dyDescent="0.3">
      <c r="BV2523" s="30"/>
      <c r="CH2523" s="139" t="str">
        <f t="shared" si="151"/>
        <v>L8.FE</v>
      </c>
      <c r="CI2523" s="275" t="s">
        <v>4418</v>
      </c>
    </row>
    <row r="2524" spans="74:87" x14ac:dyDescent="0.3">
      <c r="BV2524" s="30"/>
      <c r="CH2524" s="139" t="str">
        <f t="shared" si="151"/>
        <v>L8.Z5</v>
      </c>
      <c r="CI2524" s="275" t="s">
        <v>4419</v>
      </c>
    </row>
    <row r="2525" spans="74:87" x14ac:dyDescent="0.3">
      <c r="BV2525" s="30"/>
      <c r="CH2525" s="139" t="str">
        <f t="shared" si="151"/>
        <v>L8.33</v>
      </c>
      <c r="CI2525" s="275" t="s">
        <v>4420</v>
      </c>
    </row>
    <row r="2526" spans="74:87" x14ac:dyDescent="0.3">
      <c r="BV2526" s="30"/>
      <c r="CH2526" s="139" t="str">
        <f t="shared" si="151"/>
        <v>L8.RN</v>
      </c>
      <c r="CI2526" s="275" t="s">
        <v>4421</v>
      </c>
    </row>
    <row r="2527" spans="74:87" x14ac:dyDescent="0.3">
      <c r="BV2527" s="30"/>
      <c r="CH2527" s="139" t="str">
        <f t="shared" si="151"/>
        <v>L8.54</v>
      </c>
      <c r="CI2527" s="275" t="s">
        <v>4422</v>
      </c>
    </row>
    <row r="2528" spans="74:87" x14ac:dyDescent="0.3">
      <c r="BV2528" s="30"/>
      <c r="CH2528" s="139" t="str">
        <f t="shared" ref="CH2528:CH2591" si="152">CONCATENATE(LEFT(CI2528,2),".",RIGHT(CI2528,2))</f>
        <v>L8.HB</v>
      </c>
      <c r="CI2528" s="275" t="s">
        <v>15053</v>
      </c>
    </row>
    <row r="2529" spans="74:87" x14ac:dyDescent="0.3">
      <c r="BV2529" s="30"/>
      <c r="CH2529" s="139" t="str">
        <f t="shared" si="152"/>
        <v>L8.HG</v>
      </c>
      <c r="CI2529" s="275" t="s">
        <v>15054</v>
      </c>
    </row>
    <row r="2530" spans="74:87" x14ac:dyDescent="0.3">
      <c r="BV2530" s="30"/>
      <c r="CH2530" s="139" t="str">
        <f t="shared" si="152"/>
        <v>L8.JB</v>
      </c>
      <c r="CI2530" s="275" t="s">
        <v>4423</v>
      </c>
    </row>
    <row r="2531" spans="74:87" x14ac:dyDescent="0.3">
      <c r="BV2531" s="30"/>
      <c r="CH2531" s="139" t="str">
        <f t="shared" si="152"/>
        <v>L8.JW</v>
      </c>
      <c r="CI2531" s="275" t="s">
        <v>15055</v>
      </c>
    </row>
    <row r="2532" spans="74:87" x14ac:dyDescent="0.3">
      <c r="BV2532" s="30"/>
      <c r="CH2532" s="139" t="str">
        <f t="shared" si="152"/>
        <v>L8.S2</v>
      </c>
      <c r="CI2532" s="275" t="s">
        <v>4424</v>
      </c>
    </row>
    <row r="2533" spans="74:87" x14ac:dyDescent="0.3">
      <c r="BV2533" s="30"/>
      <c r="CH2533" s="139" t="str">
        <f t="shared" si="152"/>
        <v>L8.S1</v>
      </c>
      <c r="CI2533" s="275" t="s">
        <v>4425</v>
      </c>
    </row>
    <row r="2534" spans="74:87" x14ac:dyDescent="0.3">
      <c r="BV2534" s="30"/>
      <c r="CH2534" s="139" t="str">
        <f t="shared" si="152"/>
        <v>L8.L2</v>
      </c>
      <c r="CI2534" s="275" t="s">
        <v>4426</v>
      </c>
    </row>
    <row r="2535" spans="74:87" x14ac:dyDescent="0.3">
      <c r="BV2535" s="30"/>
      <c r="CH2535" s="139" t="str">
        <f t="shared" si="152"/>
        <v>L8.L1</v>
      </c>
      <c r="CI2535" s="275" t="s">
        <v>4427</v>
      </c>
    </row>
    <row r="2536" spans="74:87" x14ac:dyDescent="0.3">
      <c r="BV2536" s="30"/>
      <c r="CH2536" s="139" t="str">
        <f t="shared" si="152"/>
        <v>L8.Z1</v>
      </c>
      <c r="CI2536" s="275" t="s">
        <v>4428</v>
      </c>
    </row>
    <row r="2537" spans="74:87" x14ac:dyDescent="0.3">
      <c r="BV2537" s="30"/>
      <c r="CH2537" s="139" t="str">
        <f t="shared" si="152"/>
        <v>L8.0M</v>
      </c>
      <c r="CI2537" s="275" t="s">
        <v>4429</v>
      </c>
    </row>
    <row r="2538" spans="74:87" x14ac:dyDescent="0.3">
      <c r="BV2538" s="30"/>
      <c r="CH2538" s="139" t="str">
        <f t="shared" si="152"/>
        <v>L8.Z2</v>
      </c>
      <c r="CI2538" s="275" t="s">
        <v>4430</v>
      </c>
    </row>
    <row r="2539" spans="74:87" x14ac:dyDescent="0.3">
      <c r="BV2539" s="30"/>
      <c r="CH2539" s="139" t="str">
        <f t="shared" si="152"/>
        <v>L8.51</v>
      </c>
      <c r="CI2539" s="275" t="s">
        <v>4431</v>
      </c>
    </row>
    <row r="2540" spans="74:87" x14ac:dyDescent="0.3">
      <c r="BV2540" s="30"/>
      <c r="CH2540" s="139" t="str">
        <f t="shared" si="152"/>
        <v>L8.0N</v>
      </c>
      <c r="CI2540" s="275" t="s">
        <v>4432</v>
      </c>
    </row>
    <row r="2541" spans="74:87" x14ac:dyDescent="0.3">
      <c r="BV2541" s="30"/>
      <c r="CH2541" s="139" t="str">
        <f t="shared" si="152"/>
        <v>L8.NS</v>
      </c>
      <c r="CI2541" s="275" t="s">
        <v>4433</v>
      </c>
    </row>
    <row r="2542" spans="74:87" x14ac:dyDescent="0.3">
      <c r="BV2542" s="30"/>
      <c r="CH2542" s="139" t="str">
        <f t="shared" si="152"/>
        <v>L8.86</v>
      </c>
      <c r="CI2542" s="275" t="s">
        <v>4434</v>
      </c>
    </row>
    <row r="2543" spans="74:87" x14ac:dyDescent="0.3">
      <c r="BV2543" s="30"/>
      <c r="CH2543" s="139" t="str">
        <f t="shared" si="152"/>
        <v>L8.36</v>
      </c>
      <c r="CI2543" s="275" t="s">
        <v>4435</v>
      </c>
    </row>
    <row r="2544" spans="74:87" x14ac:dyDescent="0.3">
      <c r="BV2544" s="30"/>
      <c r="CH2544" s="139" t="str">
        <f t="shared" si="152"/>
        <v>L8.2F</v>
      </c>
      <c r="CI2544" s="275" t="s">
        <v>4436</v>
      </c>
    </row>
    <row r="2545" spans="74:87" x14ac:dyDescent="0.3">
      <c r="BV2545" s="30"/>
      <c r="CH2545" s="139" t="str">
        <f t="shared" si="152"/>
        <v>L8.90</v>
      </c>
      <c r="CI2545" s="275" t="s">
        <v>4437</v>
      </c>
    </row>
    <row r="2546" spans="74:87" x14ac:dyDescent="0.3">
      <c r="BV2546" s="30"/>
      <c r="CH2546" s="139" t="str">
        <f t="shared" si="152"/>
        <v>L8.68</v>
      </c>
      <c r="CI2546" s="275" t="s">
        <v>4438</v>
      </c>
    </row>
    <row r="2547" spans="74:87" x14ac:dyDescent="0.3">
      <c r="BV2547" s="30"/>
      <c r="CH2547" s="139" t="str">
        <f t="shared" si="152"/>
        <v>L8.27</v>
      </c>
      <c r="CI2547" s="275" t="s">
        <v>4439</v>
      </c>
    </row>
    <row r="2548" spans="74:87" x14ac:dyDescent="0.3">
      <c r="BV2548" s="30"/>
      <c r="CH2548" s="139" t="str">
        <f t="shared" si="152"/>
        <v>L8.61</v>
      </c>
      <c r="CI2548" s="275" t="s">
        <v>4440</v>
      </c>
    </row>
    <row r="2549" spans="74:87" x14ac:dyDescent="0.3">
      <c r="BV2549" s="30"/>
      <c r="CH2549" s="139" t="str">
        <f t="shared" si="152"/>
        <v>L8.81</v>
      </c>
      <c r="CI2549" s="275" t="s">
        <v>4441</v>
      </c>
    </row>
    <row r="2550" spans="74:87" x14ac:dyDescent="0.3">
      <c r="BV2550" s="30"/>
      <c r="CH2550" s="139" t="str">
        <f t="shared" si="152"/>
        <v>L8.0T</v>
      </c>
      <c r="CI2550" s="275" t="s">
        <v>4442</v>
      </c>
    </row>
    <row r="2551" spans="74:87" x14ac:dyDescent="0.3">
      <c r="BV2551" s="30"/>
      <c r="CH2551" s="139" t="str">
        <f t="shared" si="152"/>
        <v>L8.SO</v>
      </c>
      <c r="CI2551" s="275" t="s">
        <v>4443</v>
      </c>
    </row>
    <row r="2552" spans="74:87" x14ac:dyDescent="0.3">
      <c r="BV2552" s="30"/>
      <c r="CH2552" s="139" t="str">
        <f t="shared" si="152"/>
        <v>L8.SY</v>
      </c>
      <c r="CI2552" s="275" t="s">
        <v>4444</v>
      </c>
    </row>
    <row r="2553" spans="74:87" x14ac:dyDescent="0.3">
      <c r="BV2553" s="30"/>
      <c r="CH2553" s="139" t="str">
        <f t="shared" si="152"/>
        <v>L8.SL</v>
      </c>
      <c r="CI2553" s="275" t="s">
        <v>4445</v>
      </c>
    </row>
    <row r="2554" spans="74:87" x14ac:dyDescent="0.3">
      <c r="BV2554" s="30"/>
      <c r="CH2554" s="139" t="str">
        <f t="shared" si="152"/>
        <v>L8.SM</v>
      </c>
      <c r="CI2554" s="275" t="s">
        <v>4446</v>
      </c>
    </row>
    <row r="2555" spans="74:87" x14ac:dyDescent="0.3">
      <c r="BV2555" s="30"/>
      <c r="CH2555" s="139" t="str">
        <f t="shared" si="152"/>
        <v>L8.SN</v>
      </c>
      <c r="CI2555" s="275" t="s">
        <v>4447</v>
      </c>
    </row>
    <row r="2556" spans="74:87" x14ac:dyDescent="0.3">
      <c r="BV2556" s="30"/>
      <c r="CH2556" s="139" t="str">
        <f t="shared" si="152"/>
        <v>L8.SP</v>
      </c>
      <c r="CI2556" s="275" t="s">
        <v>4448</v>
      </c>
    </row>
    <row r="2557" spans="74:87" x14ac:dyDescent="0.3">
      <c r="BV2557" s="30"/>
      <c r="CH2557" s="139" t="str">
        <f t="shared" si="152"/>
        <v>L8.1V</v>
      </c>
      <c r="CI2557" s="275" t="s">
        <v>4449</v>
      </c>
    </row>
    <row r="2558" spans="74:87" x14ac:dyDescent="0.3">
      <c r="BV2558" s="30"/>
      <c r="CH2558" s="139" t="str">
        <f t="shared" si="152"/>
        <v>L8.T5</v>
      </c>
      <c r="CI2558" s="275" t="s">
        <v>4450</v>
      </c>
    </row>
    <row r="2559" spans="74:87" x14ac:dyDescent="0.3">
      <c r="BV2559" s="30"/>
      <c r="CH2559" s="139" t="str">
        <f t="shared" si="152"/>
        <v>L8.0S</v>
      </c>
      <c r="CI2559" s="275" t="s">
        <v>4451</v>
      </c>
    </row>
    <row r="2560" spans="74:87" x14ac:dyDescent="0.3">
      <c r="BV2560" s="30"/>
      <c r="CH2560" s="139" t="str">
        <f t="shared" si="152"/>
        <v>L8.52</v>
      </c>
      <c r="CI2560" s="275" t="s">
        <v>4452</v>
      </c>
    </row>
    <row r="2561" spans="74:87" x14ac:dyDescent="0.3">
      <c r="BV2561" s="30"/>
      <c r="CH2561" s="139" t="str">
        <f t="shared" si="152"/>
        <v>L8.77</v>
      </c>
      <c r="CI2561" s="275" t="s">
        <v>4453</v>
      </c>
    </row>
    <row r="2562" spans="74:87" x14ac:dyDescent="0.3">
      <c r="BV2562" s="30"/>
      <c r="CH2562" s="139" t="str">
        <f t="shared" si="152"/>
        <v>L8.Z3</v>
      </c>
      <c r="CI2562" s="275" t="s">
        <v>4454</v>
      </c>
    </row>
    <row r="2563" spans="74:87" x14ac:dyDescent="0.3">
      <c r="BV2563" s="30"/>
      <c r="CH2563" s="139" t="str">
        <f t="shared" si="152"/>
        <v>L8.37</v>
      </c>
      <c r="CI2563" s="275" t="s">
        <v>4455</v>
      </c>
    </row>
    <row r="2564" spans="74:87" x14ac:dyDescent="0.3">
      <c r="BV2564" s="30"/>
      <c r="CH2564" s="139" t="str">
        <f t="shared" si="152"/>
        <v>L8.2A</v>
      </c>
      <c r="CI2564" s="275" t="s">
        <v>4456</v>
      </c>
    </row>
    <row r="2565" spans="74:87" x14ac:dyDescent="0.3">
      <c r="BV2565" s="30"/>
      <c r="CH2565" s="139" t="str">
        <f t="shared" si="152"/>
        <v>L8.T8</v>
      </c>
      <c r="CI2565" s="275" t="s">
        <v>4457</v>
      </c>
    </row>
    <row r="2566" spans="74:87" x14ac:dyDescent="0.3">
      <c r="BV2566" s="30"/>
      <c r="CH2566" s="139" t="str">
        <f t="shared" si="152"/>
        <v>L8.1Q</v>
      </c>
      <c r="CI2566" s="275" t="s">
        <v>4458</v>
      </c>
    </row>
    <row r="2567" spans="74:87" x14ac:dyDescent="0.3">
      <c r="BV2567" s="30"/>
      <c r="CH2567" s="139" t="str">
        <f t="shared" si="152"/>
        <v>L8.2Q</v>
      </c>
      <c r="CI2567" s="275" t="s">
        <v>4459</v>
      </c>
    </row>
    <row r="2568" spans="74:87" x14ac:dyDescent="0.3">
      <c r="BV2568" s="30"/>
      <c r="CH2568" s="139" t="str">
        <f t="shared" si="152"/>
        <v>L8.NM</v>
      </c>
      <c r="CI2568" s="275" t="s">
        <v>4460</v>
      </c>
    </row>
    <row r="2569" spans="74:87" x14ac:dyDescent="0.3">
      <c r="BV2569" s="30"/>
      <c r="CH2569" s="139" t="str">
        <f t="shared" si="152"/>
        <v>L8.0F</v>
      </c>
      <c r="CI2569" s="275" t="s">
        <v>4461</v>
      </c>
    </row>
    <row r="2570" spans="74:87" x14ac:dyDescent="0.3">
      <c r="BV2570" s="30"/>
      <c r="CH2570" s="139" t="str">
        <f t="shared" si="152"/>
        <v>L8.MC</v>
      </c>
      <c r="CI2570" s="275" t="s">
        <v>4462</v>
      </c>
    </row>
    <row r="2571" spans="74:87" x14ac:dyDescent="0.3">
      <c r="BV2571" s="30"/>
      <c r="CH2571" s="139" t="str">
        <f t="shared" si="152"/>
        <v>L8.0P</v>
      </c>
      <c r="CI2571" s="275" t="s">
        <v>4463</v>
      </c>
    </row>
    <row r="2572" spans="74:87" x14ac:dyDescent="0.3">
      <c r="BV2572" s="30"/>
      <c r="CH2572" s="139" t="str">
        <f t="shared" si="152"/>
        <v>L8.T9</v>
      </c>
      <c r="CI2572" s="275" t="s">
        <v>4464</v>
      </c>
    </row>
    <row r="2573" spans="74:87" x14ac:dyDescent="0.3">
      <c r="BV2573" s="30"/>
      <c r="CH2573" s="139" t="str">
        <f t="shared" si="152"/>
        <v>L8.ZZ</v>
      </c>
      <c r="CI2573" s="275" t="s">
        <v>4465</v>
      </c>
    </row>
    <row r="2574" spans="74:87" x14ac:dyDescent="0.3">
      <c r="BV2574" s="30"/>
      <c r="CH2574" s="139" t="str">
        <f t="shared" si="152"/>
        <v>L8.53</v>
      </c>
      <c r="CI2574" s="275" t="s">
        <v>4466</v>
      </c>
    </row>
    <row r="2575" spans="74:87" x14ac:dyDescent="0.3">
      <c r="BV2575" s="30"/>
      <c r="CH2575" s="139" t="str">
        <f t="shared" si="152"/>
        <v>L8.AO</v>
      </c>
      <c r="CI2575" s="275" t="s">
        <v>4467</v>
      </c>
    </row>
    <row r="2576" spans="74:87" x14ac:dyDescent="0.3">
      <c r="BV2576" s="30"/>
      <c r="CH2576" s="139" t="str">
        <f t="shared" si="152"/>
        <v>L8.AB</v>
      </c>
      <c r="CI2576" s="275" t="s">
        <v>4468</v>
      </c>
    </row>
    <row r="2577" spans="74:87" x14ac:dyDescent="0.3">
      <c r="BV2577" s="30"/>
      <c r="CH2577" s="139" t="str">
        <f t="shared" si="152"/>
        <v>L8.50</v>
      </c>
      <c r="CI2577" s="275" t="s">
        <v>4469</v>
      </c>
    </row>
    <row r="2578" spans="74:87" x14ac:dyDescent="0.3">
      <c r="BV2578" s="30"/>
      <c r="CH2578" s="139" t="str">
        <f t="shared" si="152"/>
        <v>L8.Z6</v>
      </c>
      <c r="CI2578" s="275" t="s">
        <v>4470</v>
      </c>
    </row>
    <row r="2579" spans="74:87" x14ac:dyDescent="0.3">
      <c r="BV2579" s="30"/>
      <c r="CH2579" s="139" t="str">
        <f t="shared" si="152"/>
        <v>L8.0G</v>
      </c>
      <c r="CI2579" s="275" t="s">
        <v>4471</v>
      </c>
    </row>
    <row r="2580" spans="74:87" x14ac:dyDescent="0.3">
      <c r="BV2580" s="30"/>
      <c r="CH2580" s="139" t="str">
        <f t="shared" si="152"/>
        <v>L8.BG</v>
      </c>
      <c r="CI2580" s="275" t="s">
        <v>4472</v>
      </c>
    </row>
    <row r="2581" spans="74:87" x14ac:dyDescent="0.3">
      <c r="BV2581" s="30"/>
      <c r="CH2581" s="139" t="str">
        <f t="shared" si="152"/>
        <v>L8.0R</v>
      </c>
      <c r="CI2581" s="275" t="s">
        <v>4473</v>
      </c>
    </row>
    <row r="2582" spans="74:87" x14ac:dyDescent="0.3">
      <c r="BV2582" s="30"/>
      <c r="CH2582" s="139" t="str">
        <f t="shared" si="152"/>
        <v>L8.89</v>
      </c>
      <c r="CI2582" s="275" t="s">
        <v>4474</v>
      </c>
    </row>
    <row r="2583" spans="74:87" x14ac:dyDescent="0.3">
      <c r="BV2583" s="30"/>
      <c r="CH2583" s="139" t="str">
        <f t="shared" si="152"/>
        <v>L8.2P</v>
      </c>
      <c r="CI2583" s="275" t="s">
        <v>15056</v>
      </c>
    </row>
    <row r="2584" spans="74:87" x14ac:dyDescent="0.3">
      <c r="BV2584" s="30"/>
      <c r="CH2584" s="139" t="str">
        <f t="shared" si="152"/>
        <v>L8.32</v>
      </c>
      <c r="CI2584" s="275" t="s">
        <v>4475</v>
      </c>
    </row>
    <row r="2585" spans="74:87" x14ac:dyDescent="0.3">
      <c r="BV2585" s="30"/>
      <c r="CH2585" s="139" t="str">
        <f t="shared" si="152"/>
        <v>L8.80</v>
      </c>
      <c r="CI2585" s="275" t="s">
        <v>4476</v>
      </c>
    </row>
    <row r="2586" spans="74:87" x14ac:dyDescent="0.3">
      <c r="BV2586" s="30"/>
      <c r="CH2586" s="139" t="str">
        <f t="shared" si="152"/>
        <v>L8.46</v>
      </c>
      <c r="CI2586" s="275" t="s">
        <v>4477</v>
      </c>
    </row>
    <row r="2587" spans="74:87" x14ac:dyDescent="0.3">
      <c r="BV2587" s="30"/>
      <c r="CH2587" s="139" t="str">
        <f t="shared" si="152"/>
        <v>L8.45</v>
      </c>
      <c r="CI2587" s="275" t="s">
        <v>4478</v>
      </c>
    </row>
    <row r="2588" spans="74:87" x14ac:dyDescent="0.3">
      <c r="BV2588" s="30"/>
      <c r="CH2588" s="139" t="str">
        <f t="shared" si="152"/>
        <v>L8.B1</v>
      </c>
      <c r="CI2588" s="275" t="s">
        <v>4479</v>
      </c>
    </row>
    <row r="2589" spans="74:87" x14ac:dyDescent="0.3">
      <c r="BV2589" s="30"/>
      <c r="CH2589" s="139" t="str">
        <f t="shared" si="152"/>
        <v>L8.Z4</v>
      </c>
      <c r="CI2589" s="275" t="s">
        <v>4480</v>
      </c>
    </row>
    <row r="2590" spans="74:87" x14ac:dyDescent="0.3">
      <c r="BV2590" s="30"/>
      <c r="CH2590" s="139" t="str">
        <f t="shared" si="152"/>
        <v>L8.BN</v>
      </c>
      <c r="CI2590" s="275" t="s">
        <v>4481</v>
      </c>
    </row>
    <row r="2591" spans="74:87" x14ac:dyDescent="0.3">
      <c r="BV2591" s="30"/>
      <c r="CH2591" s="139" t="str">
        <f t="shared" si="152"/>
        <v>L8.0C</v>
      </c>
      <c r="CI2591" s="275" t="s">
        <v>4482</v>
      </c>
    </row>
    <row r="2592" spans="74:87" x14ac:dyDescent="0.3">
      <c r="BV2592" s="30"/>
      <c r="CH2592" s="139" t="str">
        <f t="shared" ref="CH2592:CH2655" si="153">CONCATENATE(LEFT(CI2592,2),".",RIGHT(CI2592,2))</f>
        <v>L8.0Y</v>
      </c>
      <c r="CI2592" s="275" t="s">
        <v>4483</v>
      </c>
    </row>
    <row r="2593" spans="74:87" x14ac:dyDescent="0.3">
      <c r="BV2593" s="30"/>
      <c r="CH2593" s="139" t="str">
        <f t="shared" si="153"/>
        <v>L8.0L</v>
      </c>
      <c r="CI2593" s="275" t="s">
        <v>4484</v>
      </c>
    </row>
    <row r="2594" spans="74:87" x14ac:dyDescent="0.3">
      <c r="BV2594" s="30"/>
      <c r="CH2594" s="139" t="str">
        <f t="shared" si="153"/>
        <v>L8.87</v>
      </c>
      <c r="CI2594" s="275" t="s">
        <v>4485</v>
      </c>
    </row>
    <row r="2595" spans="74:87" x14ac:dyDescent="0.3">
      <c r="BV2595" s="30"/>
      <c r="CH2595" s="139" t="str">
        <f t="shared" si="153"/>
        <v>L8.CP</v>
      </c>
      <c r="CI2595" s="275" t="s">
        <v>4486</v>
      </c>
    </row>
    <row r="2596" spans="74:87" x14ac:dyDescent="0.3">
      <c r="BV2596" s="30"/>
      <c r="CH2596" s="139" t="str">
        <f t="shared" si="153"/>
        <v>L8.35</v>
      </c>
      <c r="CI2596" s="275" t="s">
        <v>4487</v>
      </c>
    </row>
    <row r="2597" spans="74:87" x14ac:dyDescent="0.3">
      <c r="BV2597" s="30"/>
      <c r="CH2597" s="139" t="str">
        <f t="shared" si="153"/>
        <v>L8.LK</v>
      </c>
      <c r="CI2597" s="275" t="s">
        <v>4488</v>
      </c>
    </row>
    <row r="2598" spans="74:87" x14ac:dyDescent="0.3">
      <c r="BV2598" s="30"/>
      <c r="CH2598" s="139" t="str">
        <f t="shared" si="153"/>
        <v>L8.LB</v>
      </c>
      <c r="CI2598" s="275" t="s">
        <v>4489</v>
      </c>
    </row>
    <row r="2599" spans="74:87" x14ac:dyDescent="0.3">
      <c r="BV2599" s="30"/>
      <c r="CH2599" s="139" t="str">
        <f t="shared" si="153"/>
        <v>L8.LG</v>
      </c>
      <c r="CI2599" s="275" t="s">
        <v>4490</v>
      </c>
    </row>
    <row r="2600" spans="74:87" x14ac:dyDescent="0.3">
      <c r="BV2600" s="30"/>
      <c r="CH2600" s="139" t="str">
        <f t="shared" si="153"/>
        <v>L8.LO</v>
      </c>
      <c r="CI2600" s="275" t="s">
        <v>4491</v>
      </c>
    </row>
    <row r="2601" spans="74:87" x14ac:dyDescent="0.3">
      <c r="BV2601" s="30"/>
      <c r="CH2601" s="139" t="str">
        <f t="shared" si="153"/>
        <v>L8.LC</v>
      </c>
      <c r="CI2601" s="275" t="s">
        <v>4492</v>
      </c>
    </row>
    <row r="2602" spans="74:87" x14ac:dyDescent="0.3">
      <c r="BV2602" s="30"/>
      <c r="CH2602" s="139" t="str">
        <f t="shared" si="153"/>
        <v>L8.LY</v>
      </c>
      <c r="CI2602" s="275" t="s">
        <v>4493</v>
      </c>
    </row>
    <row r="2603" spans="74:87" x14ac:dyDescent="0.3">
      <c r="BV2603" s="30"/>
      <c r="CH2603" s="139" t="str">
        <f t="shared" si="153"/>
        <v>L8.FE</v>
      </c>
      <c r="CI2603" s="275" t="s">
        <v>4494</v>
      </c>
    </row>
    <row r="2604" spans="74:87" x14ac:dyDescent="0.3">
      <c r="BV2604" s="30"/>
      <c r="CH2604" s="139" t="str">
        <f t="shared" si="153"/>
        <v>L8.Z5</v>
      </c>
      <c r="CI2604" s="275" t="s">
        <v>4495</v>
      </c>
    </row>
    <row r="2605" spans="74:87" x14ac:dyDescent="0.3">
      <c r="BV2605" s="30"/>
      <c r="CH2605" s="139" t="str">
        <f t="shared" si="153"/>
        <v>L8.33</v>
      </c>
      <c r="CI2605" s="275" t="s">
        <v>4496</v>
      </c>
    </row>
    <row r="2606" spans="74:87" x14ac:dyDescent="0.3">
      <c r="BV2606" s="30"/>
      <c r="CH2606" s="139" t="str">
        <f t="shared" si="153"/>
        <v>L8.RN</v>
      </c>
      <c r="CI2606" s="275" t="s">
        <v>4497</v>
      </c>
    </row>
    <row r="2607" spans="74:87" x14ac:dyDescent="0.3">
      <c r="BV2607" s="30"/>
      <c r="CH2607" s="139" t="str">
        <f t="shared" si="153"/>
        <v>L8.54</v>
      </c>
      <c r="CI2607" s="275" t="s">
        <v>4498</v>
      </c>
    </row>
    <row r="2608" spans="74:87" x14ac:dyDescent="0.3">
      <c r="BV2608" s="30"/>
      <c r="CH2608" s="139" t="str">
        <f t="shared" si="153"/>
        <v>L8.HB</v>
      </c>
      <c r="CI2608" s="275" t="s">
        <v>15057</v>
      </c>
    </row>
    <row r="2609" spans="74:87" x14ac:dyDescent="0.3">
      <c r="BV2609" s="30"/>
      <c r="CH2609" s="139" t="str">
        <f t="shared" si="153"/>
        <v>L8.HG</v>
      </c>
      <c r="CI2609" s="275" t="s">
        <v>15058</v>
      </c>
    </row>
    <row r="2610" spans="74:87" x14ac:dyDescent="0.3">
      <c r="BV2610" s="30"/>
      <c r="CH2610" s="139" t="str">
        <f t="shared" si="153"/>
        <v>L8.JB</v>
      </c>
      <c r="CI2610" s="275" t="s">
        <v>4499</v>
      </c>
    </row>
    <row r="2611" spans="74:87" x14ac:dyDescent="0.3">
      <c r="BV2611" s="30"/>
      <c r="CH2611" s="139" t="str">
        <f t="shared" si="153"/>
        <v>L8.JW</v>
      </c>
      <c r="CI2611" s="275" t="s">
        <v>15059</v>
      </c>
    </row>
    <row r="2612" spans="74:87" x14ac:dyDescent="0.3">
      <c r="BV2612" s="30"/>
      <c r="CH2612" s="139" t="str">
        <f t="shared" si="153"/>
        <v>L8.S2</v>
      </c>
      <c r="CI2612" s="275" t="s">
        <v>4500</v>
      </c>
    </row>
    <row r="2613" spans="74:87" x14ac:dyDescent="0.3">
      <c r="BV2613" s="30"/>
      <c r="CH2613" s="139" t="str">
        <f t="shared" si="153"/>
        <v>L8.S1</v>
      </c>
      <c r="CI2613" s="275" t="s">
        <v>4501</v>
      </c>
    </row>
    <row r="2614" spans="74:87" x14ac:dyDescent="0.3">
      <c r="BV2614" s="30"/>
      <c r="CH2614" s="139" t="str">
        <f t="shared" si="153"/>
        <v>L8.L2</v>
      </c>
      <c r="CI2614" s="275" t="s">
        <v>4502</v>
      </c>
    </row>
    <row r="2615" spans="74:87" x14ac:dyDescent="0.3">
      <c r="BV2615" s="30"/>
      <c r="CH2615" s="139" t="str">
        <f t="shared" si="153"/>
        <v>L8.L1</v>
      </c>
      <c r="CI2615" s="275" t="s">
        <v>4503</v>
      </c>
    </row>
    <row r="2616" spans="74:87" x14ac:dyDescent="0.3">
      <c r="BV2616" s="30"/>
      <c r="CH2616" s="139" t="str">
        <f t="shared" si="153"/>
        <v>L8.Z1</v>
      </c>
      <c r="CI2616" s="275" t="s">
        <v>4504</v>
      </c>
    </row>
    <row r="2617" spans="74:87" x14ac:dyDescent="0.3">
      <c r="BV2617" s="30"/>
      <c r="CH2617" s="139" t="str">
        <f t="shared" si="153"/>
        <v>L8.0M</v>
      </c>
      <c r="CI2617" s="275" t="s">
        <v>4505</v>
      </c>
    </row>
    <row r="2618" spans="74:87" x14ac:dyDescent="0.3">
      <c r="BV2618" s="30"/>
      <c r="CH2618" s="139" t="str">
        <f t="shared" si="153"/>
        <v>L8.Z2</v>
      </c>
      <c r="CI2618" s="275" t="s">
        <v>4506</v>
      </c>
    </row>
    <row r="2619" spans="74:87" x14ac:dyDescent="0.3">
      <c r="BV2619" s="30"/>
      <c r="CH2619" s="139" t="str">
        <f t="shared" si="153"/>
        <v>L8.51</v>
      </c>
      <c r="CI2619" s="275" t="s">
        <v>4507</v>
      </c>
    </row>
    <row r="2620" spans="74:87" x14ac:dyDescent="0.3">
      <c r="BV2620" s="30"/>
      <c r="CH2620" s="139" t="str">
        <f t="shared" si="153"/>
        <v>L8.0N</v>
      </c>
      <c r="CI2620" s="275" t="s">
        <v>4508</v>
      </c>
    </row>
    <row r="2621" spans="74:87" x14ac:dyDescent="0.3">
      <c r="BV2621" s="30"/>
      <c r="CH2621" s="139" t="str">
        <f t="shared" si="153"/>
        <v>L8.NS</v>
      </c>
      <c r="CI2621" s="275" t="s">
        <v>4509</v>
      </c>
    </row>
    <row r="2622" spans="74:87" x14ac:dyDescent="0.3">
      <c r="BV2622" s="30"/>
      <c r="CH2622" s="139" t="str">
        <f t="shared" si="153"/>
        <v>L8.86</v>
      </c>
      <c r="CI2622" s="275" t="s">
        <v>4510</v>
      </c>
    </row>
    <row r="2623" spans="74:87" x14ac:dyDescent="0.3">
      <c r="BV2623" s="30"/>
      <c r="CH2623" s="139" t="str">
        <f t="shared" si="153"/>
        <v>L8.36</v>
      </c>
      <c r="CI2623" s="275" t="s">
        <v>4511</v>
      </c>
    </row>
    <row r="2624" spans="74:87" x14ac:dyDescent="0.3">
      <c r="BV2624" s="30"/>
      <c r="CH2624" s="139" t="str">
        <f t="shared" si="153"/>
        <v>L8.2F</v>
      </c>
      <c r="CI2624" s="275" t="s">
        <v>4512</v>
      </c>
    </row>
    <row r="2625" spans="74:87" x14ac:dyDescent="0.3">
      <c r="BV2625" s="30"/>
      <c r="CH2625" s="139" t="str">
        <f t="shared" si="153"/>
        <v>L8.90</v>
      </c>
      <c r="CI2625" s="275" t="s">
        <v>4513</v>
      </c>
    </row>
    <row r="2626" spans="74:87" x14ac:dyDescent="0.3">
      <c r="BV2626" s="30"/>
      <c r="CH2626" s="139" t="str">
        <f t="shared" si="153"/>
        <v>L8.68</v>
      </c>
      <c r="CI2626" s="275" t="s">
        <v>4514</v>
      </c>
    </row>
    <row r="2627" spans="74:87" x14ac:dyDescent="0.3">
      <c r="BV2627" s="30"/>
      <c r="CH2627" s="139" t="str">
        <f t="shared" si="153"/>
        <v>L8.27</v>
      </c>
      <c r="CI2627" s="275" t="s">
        <v>4515</v>
      </c>
    </row>
    <row r="2628" spans="74:87" x14ac:dyDescent="0.3">
      <c r="BV2628" s="30"/>
      <c r="CH2628" s="139" t="str">
        <f t="shared" si="153"/>
        <v>L8.61</v>
      </c>
      <c r="CI2628" s="275" t="s">
        <v>4516</v>
      </c>
    </row>
    <row r="2629" spans="74:87" x14ac:dyDescent="0.3">
      <c r="BV2629" s="30"/>
      <c r="CH2629" s="139" t="str">
        <f t="shared" si="153"/>
        <v>L8.81</v>
      </c>
      <c r="CI2629" s="275" t="s">
        <v>4517</v>
      </c>
    </row>
    <row r="2630" spans="74:87" x14ac:dyDescent="0.3">
      <c r="BV2630" s="30"/>
      <c r="CH2630" s="139" t="str">
        <f t="shared" si="153"/>
        <v>L8.0T</v>
      </c>
      <c r="CI2630" s="275" t="s">
        <v>4518</v>
      </c>
    </row>
    <row r="2631" spans="74:87" x14ac:dyDescent="0.3">
      <c r="BV2631" s="30"/>
      <c r="CH2631" s="139" t="str">
        <f t="shared" si="153"/>
        <v>L8.SO</v>
      </c>
      <c r="CI2631" s="275" t="s">
        <v>4519</v>
      </c>
    </row>
    <row r="2632" spans="74:87" x14ac:dyDescent="0.3">
      <c r="BV2632" s="30"/>
      <c r="CH2632" s="139" t="str">
        <f t="shared" si="153"/>
        <v>L8.SY</v>
      </c>
      <c r="CI2632" s="275" t="s">
        <v>4520</v>
      </c>
    </row>
    <row r="2633" spans="74:87" x14ac:dyDescent="0.3">
      <c r="BV2633" s="30"/>
      <c r="CH2633" s="139" t="str">
        <f t="shared" si="153"/>
        <v>L8.SL</v>
      </c>
      <c r="CI2633" s="275" t="s">
        <v>4521</v>
      </c>
    </row>
    <row r="2634" spans="74:87" x14ac:dyDescent="0.3">
      <c r="BV2634" s="30"/>
      <c r="CH2634" s="139" t="str">
        <f t="shared" si="153"/>
        <v>L8.SM</v>
      </c>
      <c r="CI2634" s="275" t="s">
        <v>4522</v>
      </c>
    </row>
    <row r="2635" spans="74:87" x14ac:dyDescent="0.3">
      <c r="BV2635" s="30"/>
      <c r="CH2635" s="139" t="str">
        <f t="shared" si="153"/>
        <v>L8.SN</v>
      </c>
      <c r="CI2635" s="275" t="s">
        <v>4523</v>
      </c>
    </row>
    <row r="2636" spans="74:87" x14ac:dyDescent="0.3">
      <c r="BV2636" s="30"/>
      <c r="CH2636" s="139" t="str">
        <f t="shared" si="153"/>
        <v>L8.SP</v>
      </c>
      <c r="CI2636" s="275" t="s">
        <v>4524</v>
      </c>
    </row>
    <row r="2637" spans="74:87" x14ac:dyDescent="0.3">
      <c r="BV2637" s="30"/>
      <c r="CH2637" s="139" t="str">
        <f t="shared" si="153"/>
        <v>L8.1V</v>
      </c>
      <c r="CI2637" s="275" t="s">
        <v>4525</v>
      </c>
    </row>
    <row r="2638" spans="74:87" x14ac:dyDescent="0.3">
      <c r="BV2638" s="30"/>
      <c r="CH2638" s="139" t="str">
        <f t="shared" si="153"/>
        <v>L8.T5</v>
      </c>
      <c r="CI2638" s="275" t="s">
        <v>4526</v>
      </c>
    </row>
    <row r="2639" spans="74:87" x14ac:dyDescent="0.3">
      <c r="BV2639" s="30"/>
      <c r="CH2639" s="139" t="str">
        <f t="shared" si="153"/>
        <v>L8.0S</v>
      </c>
      <c r="CI2639" s="275" t="s">
        <v>4527</v>
      </c>
    </row>
    <row r="2640" spans="74:87" x14ac:dyDescent="0.3">
      <c r="BV2640" s="30"/>
      <c r="CH2640" s="139" t="str">
        <f t="shared" si="153"/>
        <v>L8.52</v>
      </c>
      <c r="CI2640" s="275" t="s">
        <v>4528</v>
      </c>
    </row>
    <row r="2641" spans="74:87" x14ac:dyDescent="0.3">
      <c r="BV2641" s="30"/>
      <c r="CH2641" s="139" t="str">
        <f t="shared" si="153"/>
        <v>L8.77</v>
      </c>
      <c r="CI2641" s="275" t="s">
        <v>4529</v>
      </c>
    </row>
    <row r="2642" spans="74:87" x14ac:dyDescent="0.3">
      <c r="BV2642" s="30"/>
      <c r="CH2642" s="139" t="str">
        <f t="shared" si="153"/>
        <v>L8.Z3</v>
      </c>
      <c r="CI2642" s="275" t="s">
        <v>4530</v>
      </c>
    </row>
    <row r="2643" spans="74:87" x14ac:dyDescent="0.3">
      <c r="BV2643" s="30"/>
      <c r="CH2643" s="139" t="str">
        <f t="shared" si="153"/>
        <v>L8.37</v>
      </c>
      <c r="CI2643" s="275" t="s">
        <v>4531</v>
      </c>
    </row>
    <row r="2644" spans="74:87" x14ac:dyDescent="0.3">
      <c r="BV2644" s="30"/>
      <c r="CH2644" s="139" t="str">
        <f t="shared" si="153"/>
        <v>L8.2A</v>
      </c>
      <c r="CI2644" s="275" t="s">
        <v>4532</v>
      </c>
    </row>
    <row r="2645" spans="74:87" x14ac:dyDescent="0.3">
      <c r="BV2645" s="30"/>
      <c r="CH2645" s="139" t="str">
        <f t="shared" si="153"/>
        <v>L8.T8</v>
      </c>
      <c r="CI2645" s="275" t="s">
        <v>4533</v>
      </c>
    </row>
    <row r="2646" spans="74:87" x14ac:dyDescent="0.3">
      <c r="BV2646" s="30"/>
      <c r="CH2646" s="139" t="str">
        <f t="shared" si="153"/>
        <v>L8.1Q</v>
      </c>
      <c r="CI2646" s="275" t="s">
        <v>4534</v>
      </c>
    </row>
    <row r="2647" spans="74:87" x14ac:dyDescent="0.3">
      <c r="BV2647" s="30"/>
      <c r="CH2647" s="139" t="str">
        <f t="shared" si="153"/>
        <v>L8.2Q</v>
      </c>
      <c r="CI2647" s="275" t="s">
        <v>4535</v>
      </c>
    </row>
    <row r="2648" spans="74:87" x14ac:dyDescent="0.3">
      <c r="BV2648" s="30"/>
      <c r="CH2648" s="139" t="str">
        <f t="shared" si="153"/>
        <v>L8.NM</v>
      </c>
      <c r="CI2648" s="275" t="s">
        <v>4536</v>
      </c>
    </row>
    <row r="2649" spans="74:87" x14ac:dyDescent="0.3">
      <c r="BV2649" s="30"/>
      <c r="CH2649" s="139" t="str">
        <f t="shared" si="153"/>
        <v>L8.0F</v>
      </c>
      <c r="CI2649" s="275" t="s">
        <v>4537</v>
      </c>
    </row>
    <row r="2650" spans="74:87" x14ac:dyDescent="0.3">
      <c r="BV2650" s="30"/>
      <c r="CH2650" s="139" t="str">
        <f t="shared" si="153"/>
        <v>L8.MC</v>
      </c>
      <c r="CI2650" s="275" t="s">
        <v>4538</v>
      </c>
    </row>
    <row r="2651" spans="74:87" x14ac:dyDescent="0.3">
      <c r="BV2651" s="30"/>
      <c r="CH2651" s="139" t="str">
        <f t="shared" si="153"/>
        <v>L8.0P</v>
      </c>
      <c r="CI2651" s="275" t="s">
        <v>4539</v>
      </c>
    </row>
    <row r="2652" spans="74:87" x14ac:dyDescent="0.3">
      <c r="BV2652" s="30"/>
      <c r="CH2652" s="139" t="str">
        <f t="shared" si="153"/>
        <v>L8.T9</v>
      </c>
      <c r="CI2652" s="275" t="s">
        <v>4540</v>
      </c>
    </row>
    <row r="2653" spans="74:87" x14ac:dyDescent="0.3">
      <c r="BV2653" s="30"/>
      <c r="CH2653" s="139" t="str">
        <f t="shared" si="153"/>
        <v>L8.ZZ</v>
      </c>
      <c r="CI2653" s="275" t="s">
        <v>4541</v>
      </c>
    </row>
    <row r="2654" spans="74:87" x14ac:dyDescent="0.3">
      <c r="BV2654" s="30"/>
      <c r="CH2654" s="139" t="str">
        <f t="shared" si="153"/>
        <v>L8.53</v>
      </c>
      <c r="CI2654" s="275" t="s">
        <v>4542</v>
      </c>
    </row>
    <row r="2655" spans="74:87" x14ac:dyDescent="0.3">
      <c r="BV2655" s="30"/>
      <c r="CH2655" s="139" t="str">
        <f t="shared" si="153"/>
        <v>L8.AO</v>
      </c>
      <c r="CI2655" s="275" t="s">
        <v>4543</v>
      </c>
    </row>
    <row r="2656" spans="74:87" x14ac:dyDescent="0.3">
      <c r="BV2656" s="30"/>
      <c r="CH2656" s="139" t="str">
        <f t="shared" ref="CH2656:CH2719" si="154">CONCATENATE(LEFT(CI2656,2),".",RIGHT(CI2656,2))</f>
        <v>L8.AB</v>
      </c>
      <c r="CI2656" s="275" t="s">
        <v>4544</v>
      </c>
    </row>
    <row r="2657" spans="74:87" x14ac:dyDescent="0.3">
      <c r="BV2657" s="30"/>
      <c r="CH2657" s="139" t="str">
        <f t="shared" si="154"/>
        <v>L8.50</v>
      </c>
      <c r="CI2657" s="275" t="s">
        <v>4545</v>
      </c>
    </row>
    <row r="2658" spans="74:87" x14ac:dyDescent="0.3">
      <c r="BV2658" s="30"/>
      <c r="CH2658" s="139" t="str">
        <f t="shared" si="154"/>
        <v>L8.Z6</v>
      </c>
      <c r="CI2658" s="275" t="s">
        <v>4546</v>
      </c>
    </row>
    <row r="2659" spans="74:87" x14ac:dyDescent="0.3">
      <c r="BV2659" s="30"/>
      <c r="CH2659" s="139" t="str">
        <f t="shared" si="154"/>
        <v>L8.0G</v>
      </c>
      <c r="CI2659" s="275" t="s">
        <v>4547</v>
      </c>
    </row>
    <row r="2660" spans="74:87" x14ac:dyDescent="0.3">
      <c r="BV2660" s="30"/>
      <c r="CH2660" s="139" t="str">
        <f t="shared" si="154"/>
        <v>L8.BG</v>
      </c>
      <c r="CI2660" s="275" t="s">
        <v>4548</v>
      </c>
    </row>
    <row r="2661" spans="74:87" x14ac:dyDescent="0.3">
      <c r="BV2661" s="30"/>
      <c r="CH2661" s="139" t="str">
        <f t="shared" si="154"/>
        <v>L8.0R</v>
      </c>
      <c r="CI2661" s="275" t="s">
        <v>4549</v>
      </c>
    </row>
    <row r="2662" spans="74:87" x14ac:dyDescent="0.3">
      <c r="BV2662" s="30"/>
      <c r="CH2662" s="139" t="str">
        <f t="shared" si="154"/>
        <v>L8.89</v>
      </c>
      <c r="CI2662" s="275" t="s">
        <v>4550</v>
      </c>
    </row>
    <row r="2663" spans="74:87" x14ac:dyDescent="0.3">
      <c r="BV2663" s="30"/>
      <c r="CH2663" s="139" t="str">
        <f t="shared" si="154"/>
        <v>L8.2P</v>
      </c>
      <c r="CI2663" s="275" t="s">
        <v>15060</v>
      </c>
    </row>
    <row r="2664" spans="74:87" x14ac:dyDescent="0.3">
      <c r="BV2664" s="30"/>
      <c r="CH2664" s="139" t="str">
        <f t="shared" si="154"/>
        <v>L8.32</v>
      </c>
      <c r="CI2664" s="275" t="s">
        <v>4551</v>
      </c>
    </row>
    <row r="2665" spans="74:87" x14ac:dyDescent="0.3">
      <c r="BV2665" s="30"/>
      <c r="CH2665" s="139" t="str">
        <f t="shared" si="154"/>
        <v>L8.80</v>
      </c>
      <c r="CI2665" s="275" t="s">
        <v>4552</v>
      </c>
    </row>
    <row r="2666" spans="74:87" x14ac:dyDescent="0.3">
      <c r="BV2666" s="30"/>
      <c r="CH2666" s="139" t="str">
        <f t="shared" si="154"/>
        <v>L8.46</v>
      </c>
      <c r="CI2666" s="275" t="s">
        <v>4553</v>
      </c>
    </row>
    <row r="2667" spans="74:87" x14ac:dyDescent="0.3">
      <c r="BV2667" s="30"/>
      <c r="CH2667" s="139" t="str">
        <f t="shared" si="154"/>
        <v>L8.45</v>
      </c>
      <c r="CI2667" s="275" t="s">
        <v>4554</v>
      </c>
    </row>
    <row r="2668" spans="74:87" x14ac:dyDescent="0.3">
      <c r="BV2668" s="30"/>
      <c r="CH2668" s="139" t="str">
        <f t="shared" si="154"/>
        <v>L8.B1</v>
      </c>
      <c r="CI2668" s="275" t="s">
        <v>4555</v>
      </c>
    </row>
    <row r="2669" spans="74:87" x14ac:dyDescent="0.3">
      <c r="BV2669" s="30"/>
      <c r="CH2669" s="139" t="str">
        <f t="shared" si="154"/>
        <v>L8.Z4</v>
      </c>
      <c r="CI2669" s="275" t="s">
        <v>4556</v>
      </c>
    </row>
    <row r="2670" spans="74:87" x14ac:dyDescent="0.3">
      <c r="BV2670" s="30"/>
      <c r="CH2670" s="139" t="str">
        <f t="shared" si="154"/>
        <v>L8.BN</v>
      </c>
      <c r="CI2670" s="275" t="s">
        <v>4557</v>
      </c>
    </row>
    <row r="2671" spans="74:87" x14ac:dyDescent="0.3">
      <c r="BV2671" s="30"/>
      <c r="CH2671" s="139" t="str">
        <f t="shared" si="154"/>
        <v>L8.0C</v>
      </c>
      <c r="CI2671" s="275" t="s">
        <v>4558</v>
      </c>
    </row>
    <row r="2672" spans="74:87" x14ac:dyDescent="0.3">
      <c r="BV2672" s="30"/>
      <c r="CH2672" s="139" t="str">
        <f t="shared" si="154"/>
        <v>L8.0Y</v>
      </c>
      <c r="CI2672" s="275" t="s">
        <v>4559</v>
      </c>
    </row>
    <row r="2673" spans="74:87" x14ac:dyDescent="0.3">
      <c r="BV2673" s="30"/>
      <c r="CH2673" s="139" t="str">
        <f t="shared" si="154"/>
        <v>L8.0L</v>
      </c>
      <c r="CI2673" s="275" t="s">
        <v>4560</v>
      </c>
    </row>
    <row r="2674" spans="74:87" x14ac:dyDescent="0.3">
      <c r="BV2674" s="30"/>
      <c r="CH2674" s="139" t="str">
        <f t="shared" si="154"/>
        <v>L8.87</v>
      </c>
      <c r="CI2674" s="275" t="s">
        <v>4561</v>
      </c>
    </row>
    <row r="2675" spans="74:87" x14ac:dyDescent="0.3">
      <c r="BV2675" s="30"/>
      <c r="CH2675" s="139" t="str">
        <f t="shared" si="154"/>
        <v>L8.CP</v>
      </c>
      <c r="CI2675" s="275" t="s">
        <v>4562</v>
      </c>
    </row>
    <row r="2676" spans="74:87" x14ac:dyDescent="0.3">
      <c r="BV2676" s="30"/>
      <c r="CH2676" s="139" t="str">
        <f t="shared" si="154"/>
        <v>L8.35</v>
      </c>
      <c r="CI2676" s="275" t="s">
        <v>4563</v>
      </c>
    </row>
    <row r="2677" spans="74:87" x14ac:dyDescent="0.3">
      <c r="BV2677" s="30"/>
      <c r="CH2677" s="139" t="str">
        <f t="shared" si="154"/>
        <v>L8.LK</v>
      </c>
      <c r="CI2677" s="275" t="s">
        <v>4564</v>
      </c>
    </row>
    <row r="2678" spans="74:87" x14ac:dyDescent="0.3">
      <c r="BV2678" s="30"/>
      <c r="CH2678" s="139" t="str">
        <f t="shared" si="154"/>
        <v>L8.LB</v>
      </c>
      <c r="CI2678" s="275" t="s">
        <v>4565</v>
      </c>
    </row>
    <row r="2679" spans="74:87" x14ac:dyDescent="0.3">
      <c r="BV2679" s="30"/>
      <c r="CH2679" s="139" t="str">
        <f t="shared" si="154"/>
        <v>L8.LG</v>
      </c>
      <c r="CI2679" s="275" t="s">
        <v>4566</v>
      </c>
    </row>
    <row r="2680" spans="74:87" x14ac:dyDescent="0.3">
      <c r="BV2680" s="30"/>
      <c r="CH2680" s="139" t="str">
        <f t="shared" si="154"/>
        <v>L8.LO</v>
      </c>
      <c r="CI2680" s="275" t="s">
        <v>4567</v>
      </c>
    </row>
    <row r="2681" spans="74:87" x14ac:dyDescent="0.3">
      <c r="BV2681" s="30"/>
      <c r="CH2681" s="139" t="str">
        <f t="shared" si="154"/>
        <v>L8.LC</v>
      </c>
      <c r="CI2681" s="275" t="s">
        <v>4568</v>
      </c>
    </row>
    <row r="2682" spans="74:87" x14ac:dyDescent="0.3">
      <c r="BV2682" s="30"/>
      <c r="CH2682" s="139" t="str">
        <f t="shared" si="154"/>
        <v>L8.LY</v>
      </c>
      <c r="CI2682" s="275" t="s">
        <v>4569</v>
      </c>
    </row>
    <row r="2683" spans="74:87" x14ac:dyDescent="0.3">
      <c r="BV2683" s="30"/>
      <c r="CH2683" s="139" t="str">
        <f t="shared" si="154"/>
        <v>L8.FE</v>
      </c>
      <c r="CI2683" s="275" t="s">
        <v>4570</v>
      </c>
    </row>
    <row r="2684" spans="74:87" x14ac:dyDescent="0.3">
      <c r="BV2684" s="30"/>
      <c r="CH2684" s="139" t="str">
        <f t="shared" si="154"/>
        <v>L8.Z5</v>
      </c>
      <c r="CI2684" s="275" t="s">
        <v>4571</v>
      </c>
    </row>
    <row r="2685" spans="74:87" x14ac:dyDescent="0.3">
      <c r="BV2685" s="30"/>
      <c r="CH2685" s="139" t="str">
        <f t="shared" si="154"/>
        <v>L8.33</v>
      </c>
      <c r="CI2685" s="275" t="s">
        <v>4572</v>
      </c>
    </row>
    <row r="2686" spans="74:87" x14ac:dyDescent="0.3">
      <c r="BV2686" s="30"/>
      <c r="CH2686" s="139" t="str">
        <f t="shared" si="154"/>
        <v>L8.RN</v>
      </c>
      <c r="CI2686" s="275" t="s">
        <v>4573</v>
      </c>
    </row>
    <row r="2687" spans="74:87" x14ac:dyDescent="0.3">
      <c r="BV2687" s="30"/>
      <c r="CH2687" s="139" t="str">
        <f t="shared" si="154"/>
        <v>L8.54</v>
      </c>
      <c r="CI2687" s="275" t="s">
        <v>4574</v>
      </c>
    </row>
    <row r="2688" spans="74:87" x14ac:dyDescent="0.3">
      <c r="BV2688" s="30"/>
      <c r="CH2688" s="139" t="str">
        <f t="shared" si="154"/>
        <v>L8.HB</v>
      </c>
      <c r="CI2688" s="275" t="s">
        <v>15061</v>
      </c>
    </row>
    <row r="2689" spans="74:87" x14ac:dyDescent="0.3">
      <c r="BV2689" s="30"/>
      <c r="CH2689" s="139" t="str">
        <f t="shared" si="154"/>
        <v>L8.HG</v>
      </c>
      <c r="CI2689" s="275" t="s">
        <v>15062</v>
      </c>
    </row>
    <row r="2690" spans="74:87" x14ac:dyDescent="0.3">
      <c r="BV2690" s="30"/>
      <c r="CH2690" s="139" t="str">
        <f t="shared" si="154"/>
        <v>L8.JB</v>
      </c>
      <c r="CI2690" s="275" t="s">
        <v>4575</v>
      </c>
    </row>
    <row r="2691" spans="74:87" x14ac:dyDescent="0.3">
      <c r="BV2691" s="30"/>
      <c r="CH2691" s="139" t="str">
        <f t="shared" si="154"/>
        <v>L8.JW</v>
      </c>
      <c r="CI2691" s="275" t="s">
        <v>15063</v>
      </c>
    </row>
    <row r="2692" spans="74:87" x14ac:dyDescent="0.3">
      <c r="BV2692" s="30"/>
      <c r="CH2692" s="139" t="str">
        <f t="shared" si="154"/>
        <v>L8.S2</v>
      </c>
      <c r="CI2692" s="275" t="s">
        <v>4576</v>
      </c>
    </row>
    <row r="2693" spans="74:87" x14ac:dyDescent="0.3">
      <c r="BV2693" s="30"/>
      <c r="CH2693" s="139" t="str">
        <f t="shared" si="154"/>
        <v>L8.S1</v>
      </c>
      <c r="CI2693" s="275" t="s">
        <v>4577</v>
      </c>
    </row>
    <row r="2694" spans="74:87" x14ac:dyDescent="0.3">
      <c r="BV2694" s="30"/>
      <c r="CH2694" s="139" t="str">
        <f t="shared" si="154"/>
        <v>L8.L2</v>
      </c>
      <c r="CI2694" s="275" t="s">
        <v>4578</v>
      </c>
    </row>
    <row r="2695" spans="74:87" x14ac:dyDescent="0.3">
      <c r="BV2695" s="30"/>
      <c r="CH2695" s="139" t="str">
        <f t="shared" si="154"/>
        <v>L8.L1</v>
      </c>
      <c r="CI2695" s="275" t="s">
        <v>4579</v>
      </c>
    </row>
    <row r="2696" spans="74:87" x14ac:dyDescent="0.3">
      <c r="BV2696" s="30"/>
      <c r="CH2696" s="139" t="str">
        <f t="shared" si="154"/>
        <v>L8.Z1</v>
      </c>
      <c r="CI2696" s="275" t="s">
        <v>4580</v>
      </c>
    </row>
    <row r="2697" spans="74:87" x14ac:dyDescent="0.3">
      <c r="BV2697" s="30"/>
      <c r="CH2697" s="139" t="str">
        <f t="shared" si="154"/>
        <v>L8.0M</v>
      </c>
      <c r="CI2697" s="275" t="s">
        <v>4581</v>
      </c>
    </row>
    <row r="2698" spans="74:87" x14ac:dyDescent="0.3">
      <c r="BV2698" s="30"/>
      <c r="CH2698" s="139" t="str">
        <f t="shared" si="154"/>
        <v>L8.Z2</v>
      </c>
      <c r="CI2698" s="275" t="s">
        <v>4582</v>
      </c>
    </row>
    <row r="2699" spans="74:87" x14ac:dyDescent="0.3">
      <c r="BV2699" s="30"/>
      <c r="CH2699" s="139" t="str">
        <f t="shared" si="154"/>
        <v>L8.51</v>
      </c>
      <c r="CI2699" s="275" t="s">
        <v>4583</v>
      </c>
    </row>
    <row r="2700" spans="74:87" x14ac:dyDescent="0.3">
      <c r="BV2700" s="30"/>
      <c r="CH2700" s="139" t="str">
        <f t="shared" si="154"/>
        <v>L8.0N</v>
      </c>
      <c r="CI2700" s="275" t="s">
        <v>4584</v>
      </c>
    </row>
    <row r="2701" spans="74:87" x14ac:dyDescent="0.3">
      <c r="BV2701" s="30"/>
      <c r="CH2701" s="139" t="str">
        <f t="shared" si="154"/>
        <v>L8.NS</v>
      </c>
      <c r="CI2701" s="275" t="s">
        <v>4585</v>
      </c>
    </row>
    <row r="2702" spans="74:87" x14ac:dyDescent="0.3">
      <c r="BV2702" s="30"/>
      <c r="CH2702" s="139" t="str">
        <f t="shared" si="154"/>
        <v>L8.86</v>
      </c>
      <c r="CI2702" s="275" t="s">
        <v>4586</v>
      </c>
    </row>
    <row r="2703" spans="74:87" x14ac:dyDescent="0.3">
      <c r="BV2703" s="30"/>
      <c r="CH2703" s="139" t="str">
        <f t="shared" si="154"/>
        <v>L8.36</v>
      </c>
      <c r="CI2703" s="275" t="s">
        <v>4587</v>
      </c>
    </row>
    <row r="2704" spans="74:87" x14ac:dyDescent="0.3">
      <c r="BV2704" s="30"/>
      <c r="CH2704" s="139" t="str">
        <f t="shared" si="154"/>
        <v>L8.2F</v>
      </c>
      <c r="CI2704" s="275" t="s">
        <v>4588</v>
      </c>
    </row>
    <row r="2705" spans="74:87" x14ac:dyDescent="0.3">
      <c r="BV2705" s="30"/>
      <c r="CH2705" s="139" t="str">
        <f t="shared" si="154"/>
        <v>L8.90</v>
      </c>
      <c r="CI2705" s="275" t="s">
        <v>4589</v>
      </c>
    </row>
    <row r="2706" spans="74:87" x14ac:dyDescent="0.3">
      <c r="BV2706" s="30"/>
      <c r="CH2706" s="139" t="str">
        <f t="shared" si="154"/>
        <v>L8.68</v>
      </c>
      <c r="CI2706" s="275" t="s">
        <v>4590</v>
      </c>
    </row>
    <row r="2707" spans="74:87" x14ac:dyDescent="0.3">
      <c r="BV2707" s="30"/>
      <c r="CH2707" s="139" t="str">
        <f t="shared" si="154"/>
        <v>L8.27</v>
      </c>
      <c r="CI2707" s="275" t="s">
        <v>4591</v>
      </c>
    </row>
    <row r="2708" spans="74:87" x14ac:dyDescent="0.3">
      <c r="BV2708" s="30"/>
      <c r="CH2708" s="139" t="str">
        <f t="shared" si="154"/>
        <v>L8.61</v>
      </c>
      <c r="CI2708" s="275" t="s">
        <v>4592</v>
      </c>
    </row>
    <row r="2709" spans="74:87" x14ac:dyDescent="0.3">
      <c r="BV2709" s="30"/>
      <c r="CH2709" s="139" t="str">
        <f t="shared" si="154"/>
        <v>L8.81</v>
      </c>
      <c r="CI2709" s="275" t="s">
        <v>4593</v>
      </c>
    </row>
    <row r="2710" spans="74:87" x14ac:dyDescent="0.3">
      <c r="BV2710" s="30"/>
      <c r="CH2710" s="139" t="str">
        <f t="shared" si="154"/>
        <v>L8.0T</v>
      </c>
      <c r="CI2710" s="275" t="s">
        <v>4594</v>
      </c>
    </row>
    <row r="2711" spans="74:87" x14ac:dyDescent="0.3">
      <c r="BV2711" s="30"/>
      <c r="CH2711" s="139" t="str">
        <f t="shared" si="154"/>
        <v>L8.SO</v>
      </c>
      <c r="CI2711" s="275" t="s">
        <v>4595</v>
      </c>
    </row>
    <row r="2712" spans="74:87" x14ac:dyDescent="0.3">
      <c r="BV2712" s="30"/>
      <c r="CH2712" s="139" t="str">
        <f t="shared" si="154"/>
        <v>L8.SY</v>
      </c>
      <c r="CI2712" s="275" t="s">
        <v>4596</v>
      </c>
    </row>
    <row r="2713" spans="74:87" x14ac:dyDescent="0.3">
      <c r="BV2713" s="30"/>
      <c r="CH2713" s="139" t="str">
        <f t="shared" si="154"/>
        <v>L8.SL</v>
      </c>
      <c r="CI2713" s="275" t="s">
        <v>4597</v>
      </c>
    </row>
    <row r="2714" spans="74:87" x14ac:dyDescent="0.3">
      <c r="BV2714" s="30"/>
      <c r="CH2714" s="139" t="str">
        <f t="shared" si="154"/>
        <v>L8.SM</v>
      </c>
      <c r="CI2714" s="275" t="s">
        <v>4598</v>
      </c>
    </row>
    <row r="2715" spans="74:87" x14ac:dyDescent="0.3">
      <c r="BV2715" s="30"/>
      <c r="CH2715" s="139" t="str">
        <f t="shared" si="154"/>
        <v>L8.SN</v>
      </c>
      <c r="CI2715" s="275" t="s">
        <v>4599</v>
      </c>
    </row>
    <row r="2716" spans="74:87" x14ac:dyDescent="0.3">
      <c r="BV2716" s="30"/>
      <c r="CH2716" s="139" t="str">
        <f t="shared" si="154"/>
        <v>L8.SP</v>
      </c>
      <c r="CI2716" s="275" t="s">
        <v>4600</v>
      </c>
    </row>
    <row r="2717" spans="74:87" x14ac:dyDescent="0.3">
      <c r="BV2717" s="30"/>
      <c r="CH2717" s="139" t="str">
        <f t="shared" si="154"/>
        <v>L8.1V</v>
      </c>
      <c r="CI2717" s="275" t="s">
        <v>4601</v>
      </c>
    </row>
    <row r="2718" spans="74:87" x14ac:dyDescent="0.3">
      <c r="BV2718" s="30"/>
      <c r="CH2718" s="139" t="str">
        <f t="shared" si="154"/>
        <v>L8.T5</v>
      </c>
      <c r="CI2718" s="275" t="s">
        <v>4602</v>
      </c>
    </row>
    <row r="2719" spans="74:87" x14ac:dyDescent="0.3">
      <c r="BV2719" s="30"/>
      <c r="CH2719" s="139" t="str">
        <f t="shared" si="154"/>
        <v>L8.0S</v>
      </c>
      <c r="CI2719" s="275" t="s">
        <v>4603</v>
      </c>
    </row>
    <row r="2720" spans="74:87" x14ac:dyDescent="0.3">
      <c r="BV2720" s="30"/>
      <c r="CH2720" s="139" t="str">
        <f t="shared" ref="CH2720:CH2783" si="155">CONCATENATE(LEFT(CI2720,2),".",RIGHT(CI2720,2))</f>
        <v>L8.52</v>
      </c>
      <c r="CI2720" s="275" t="s">
        <v>4604</v>
      </c>
    </row>
    <row r="2721" spans="74:87" x14ac:dyDescent="0.3">
      <c r="BV2721" s="30"/>
      <c r="CH2721" s="139" t="str">
        <f t="shared" si="155"/>
        <v>L8.77</v>
      </c>
      <c r="CI2721" s="275" t="s">
        <v>4605</v>
      </c>
    </row>
    <row r="2722" spans="74:87" x14ac:dyDescent="0.3">
      <c r="BV2722" s="30"/>
      <c r="CH2722" s="139" t="str">
        <f t="shared" si="155"/>
        <v>L8.Z3</v>
      </c>
      <c r="CI2722" s="275" t="s">
        <v>4606</v>
      </c>
    </row>
    <row r="2723" spans="74:87" x14ac:dyDescent="0.3">
      <c r="BV2723" s="30"/>
      <c r="CH2723" s="139" t="str">
        <f t="shared" si="155"/>
        <v>L8.37</v>
      </c>
      <c r="CI2723" s="275" t="s">
        <v>4607</v>
      </c>
    </row>
    <row r="2724" spans="74:87" x14ac:dyDescent="0.3">
      <c r="BV2724" s="30"/>
      <c r="CH2724" s="139" t="str">
        <f t="shared" si="155"/>
        <v>L8.2A</v>
      </c>
      <c r="CI2724" s="275" t="s">
        <v>4608</v>
      </c>
    </row>
    <row r="2725" spans="74:87" x14ac:dyDescent="0.3">
      <c r="BV2725" s="30"/>
      <c r="CH2725" s="139" t="str">
        <f t="shared" si="155"/>
        <v>L8.T8</v>
      </c>
      <c r="CI2725" s="275" t="s">
        <v>4609</v>
      </c>
    </row>
    <row r="2726" spans="74:87" x14ac:dyDescent="0.3">
      <c r="BV2726" s="30"/>
      <c r="CH2726" s="139" t="str">
        <f t="shared" si="155"/>
        <v>L8.1Q</v>
      </c>
      <c r="CI2726" s="275" t="s">
        <v>4610</v>
      </c>
    </row>
    <row r="2727" spans="74:87" x14ac:dyDescent="0.3">
      <c r="BV2727" s="30"/>
      <c r="CH2727" s="139" t="str">
        <f t="shared" si="155"/>
        <v>L8.2Q</v>
      </c>
      <c r="CI2727" s="275" t="s">
        <v>4611</v>
      </c>
    </row>
    <row r="2728" spans="74:87" x14ac:dyDescent="0.3">
      <c r="BV2728" s="30"/>
      <c r="CH2728" s="139" t="str">
        <f t="shared" si="155"/>
        <v>L8.NM</v>
      </c>
      <c r="CI2728" s="275" t="s">
        <v>4612</v>
      </c>
    </row>
    <row r="2729" spans="74:87" x14ac:dyDescent="0.3">
      <c r="BV2729" s="30"/>
      <c r="CH2729" s="139" t="str">
        <f t="shared" si="155"/>
        <v>L8.0F</v>
      </c>
      <c r="CI2729" s="275" t="s">
        <v>4613</v>
      </c>
    </row>
    <row r="2730" spans="74:87" x14ac:dyDescent="0.3">
      <c r="BV2730" s="30"/>
      <c r="CH2730" s="139" t="str">
        <f t="shared" si="155"/>
        <v>L8.MC</v>
      </c>
      <c r="CI2730" s="275" t="s">
        <v>4614</v>
      </c>
    </row>
    <row r="2731" spans="74:87" x14ac:dyDescent="0.3">
      <c r="BV2731" s="30"/>
      <c r="CH2731" s="139" t="str">
        <f t="shared" si="155"/>
        <v>L8.0P</v>
      </c>
      <c r="CI2731" s="275" t="s">
        <v>4615</v>
      </c>
    </row>
    <row r="2732" spans="74:87" x14ac:dyDescent="0.3">
      <c r="BV2732" s="30"/>
      <c r="CH2732" s="139" t="str">
        <f t="shared" si="155"/>
        <v>L8.T9</v>
      </c>
      <c r="CI2732" s="275" t="s">
        <v>4616</v>
      </c>
    </row>
    <row r="2733" spans="74:87" x14ac:dyDescent="0.3">
      <c r="BV2733" s="30"/>
      <c r="CH2733" s="139" t="str">
        <f t="shared" si="155"/>
        <v>L8.ZZ</v>
      </c>
      <c r="CI2733" s="275" t="s">
        <v>4617</v>
      </c>
    </row>
    <row r="2734" spans="74:87" x14ac:dyDescent="0.3">
      <c r="BV2734" s="30"/>
      <c r="CH2734" s="139" t="str">
        <f t="shared" si="155"/>
        <v>L8.AO</v>
      </c>
      <c r="CI2734" s="275" t="s">
        <v>4618</v>
      </c>
    </row>
    <row r="2735" spans="74:87" x14ac:dyDescent="0.3">
      <c r="BV2735" s="30"/>
      <c r="CH2735" s="139" t="str">
        <f t="shared" si="155"/>
        <v>L8.50</v>
      </c>
      <c r="CI2735" s="275" t="s">
        <v>4619</v>
      </c>
    </row>
    <row r="2736" spans="74:87" x14ac:dyDescent="0.3">
      <c r="BV2736" s="30"/>
      <c r="CH2736" s="139" t="str">
        <f t="shared" si="155"/>
        <v>L8.Z6</v>
      </c>
      <c r="CI2736" s="275" t="s">
        <v>4620</v>
      </c>
    </row>
    <row r="2737" spans="74:87" x14ac:dyDescent="0.3">
      <c r="BV2737" s="30"/>
      <c r="CH2737" s="139" t="str">
        <f t="shared" si="155"/>
        <v>L8.0G</v>
      </c>
      <c r="CI2737" s="275" t="s">
        <v>4621</v>
      </c>
    </row>
    <row r="2738" spans="74:87" x14ac:dyDescent="0.3">
      <c r="BV2738" s="30"/>
      <c r="CH2738" s="139" t="str">
        <f t="shared" si="155"/>
        <v>L8.BG</v>
      </c>
      <c r="CI2738" s="275" t="s">
        <v>4622</v>
      </c>
    </row>
    <row r="2739" spans="74:87" x14ac:dyDescent="0.3">
      <c r="BV2739" s="30"/>
      <c r="CH2739" s="139" t="str">
        <f t="shared" si="155"/>
        <v>L8.0R</v>
      </c>
      <c r="CI2739" s="275" t="s">
        <v>4623</v>
      </c>
    </row>
    <row r="2740" spans="74:87" x14ac:dyDescent="0.3">
      <c r="BV2740" s="30"/>
      <c r="CH2740" s="139" t="str">
        <f t="shared" si="155"/>
        <v>L8.89</v>
      </c>
      <c r="CI2740" s="275" t="s">
        <v>4624</v>
      </c>
    </row>
    <row r="2741" spans="74:87" x14ac:dyDescent="0.3">
      <c r="BV2741" s="30"/>
      <c r="CH2741" s="139" t="str">
        <f t="shared" si="155"/>
        <v>L8.2P</v>
      </c>
      <c r="CI2741" s="275" t="s">
        <v>15064</v>
      </c>
    </row>
    <row r="2742" spans="74:87" x14ac:dyDescent="0.3">
      <c r="BV2742" s="30"/>
      <c r="CH2742" s="139" t="str">
        <f t="shared" si="155"/>
        <v>L8.32</v>
      </c>
      <c r="CI2742" s="275" t="s">
        <v>4625</v>
      </c>
    </row>
    <row r="2743" spans="74:87" x14ac:dyDescent="0.3">
      <c r="BV2743" s="30"/>
      <c r="CH2743" s="139" t="str">
        <f t="shared" si="155"/>
        <v>L8.80</v>
      </c>
      <c r="CI2743" s="275" t="s">
        <v>4626</v>
      </c>
    </row>
    <row r="2744" spans="74:87" x14ac:dyDescent="0.3">
      <c r="BV2744" s="30"/>
      <c r="CH2744" s="139" t="str">
        <f t="shared" si="155"/>
        <v>L8.46</v>
      </c>
      <c r="CI2744" s="275" t="s">
        <v>4627</v>
      </c>
    </row>
    <row r="2745" spans="74:87" x14ac:dyDescent="0.3">
      <c r="BV2745" s="30"/>
      <c r="CH2745" s="139" t="str">
        <f t="shared" si="155"/>
        <v>L8.45</v>
      </c>
      <c r="CI2745" s="275" t="s">
        <v>4628</v>
      </c>
    </row>
    <row r="2746" spans="74:87" x14ac:dyDescent="0.3">
      <c r="BV2746" s="30"/>
      <c r="CH2746" s="139" t="str">
        <f t="shared" si="155"/>
        <v>L8.B1</v>
      </c>
      <c r="CI2746" s="275" t="s">
        <v>4629</v>
      </c>
    </row>
    <row r="2747" spans="74:87" x14ac:dyDescent="0.3">
      <c r="BV2747" s="30"/>
      <c r="CH2747" s="139" t="str">
        <f t="shared" si="155"/>
        <v>L8.Z4</v>
      </c>
      <c r="CI2747" s="275" t="s">
        <v>4630</v>
      </c>
    </row>
    <row r="2748" spans="74:87" x14ac:dyDescent="0.3">
      <c r="BV2748" s="30"/>
      <c r="CH2748" s="139" t="str">
        <f t="shared" si="155"/>
        <v>L8.0C</v>
      </c>
      <c r="CI2748" s="275" t="s">
        <v>4631</v>
      </c>
    </row>
    <row r="2749" spans="74:87" x14ac:dyDescent="0.3">
      <c r="BV2749" s="30"/>
      <c r="CH2749" s="139" t="str">
        <f t="shared" si="155"/>
        <v>L8.0Y</v>
      </c>
      <c r="CI2749" s="275" t="s">
        <v>4632</v>
      </c>
    </row>
    <row r="2750" spans="74:87" x14ac:dyDescent="0.3">
      <c r="BV2750" s="30"/>
      <c r="CH2750" s="139" t="str">
        <f t="shared" si="155"/>
        <v>L8.0L</v>
      </c>
      <c r="CI2750" s="275" t="s">
        <v>4633</v>
      </c>
    </row>
    <row r="2751" spans="74:87" x14ac:dyDescent="0.3">
      <c r="BV2751" s="30"/>
      <c r="CH2751" s="139" t="str">
        <f t="shared" si="155"/>
        <v>L8.87</v>
      </c>
      <c r="CI2751" s="275" t="s">
        <v>4634</v>
      </c>
    </row>
    <row r="2752" spans="74:87" x14ac:dyDescent="0.3">
      <c r="BV2752" s="30"/>
      <c r="CH2752" s="139" t="str">
        <f t="shared" si="155"/>
        <v>L8.CP</v>
      </c>
      <c r="CI2752" s="275" t="s">
        <v>4635</v>
      </c>
    </row>
    <row r="2753" spans="74:87" x14ac:dyDescent="0.3">
      <c r="BV2753" s="30"/>
      <c r="CH2753" s="139" t="str">
        <f t="shared" si="155"/>
        <v>L8.35</v>
      </c>
      <c r="CI2753" s="275" t="s">
        <v>4636</v>
      </c>
    </row>
    <row r="2754" spans="74:87" x14ac:dyDescent="0.3">
      <c r="BV2754" s="30"/>
      <c r="CH2754" s="139" t="str">
        <f t="shared" si="155"/>
        <v>L8.LK</v>
      </c>
      <c r="CI2754" s="275" t="s">
        <v>4637</v>
      </c>
    </row>
    <row r="2755" spans="74:87" x14ac:dyDescent="0.3">
      <c r="BV2755" s="30"/>
      <c r="CH2755" s="139" t="str">
        <f t="shared" si="155"/>
        <v>L8.LB</v>
      </c>
      <c r="CI2755" s="275" t="s">
        <v>4638</v>
      </c>
    </row>
    <row r="2756" spans="74:87" x14ac:dyDescent="0.3">
      <c r="BV2756" s="30"/>
      <c r="CH2756" s="139" t="str">
        <f t="shared" si="155"/>
        <v>L8.LG</v>
      </c>
      <c r="CI2756" s="275" t="s">
        <v>4639</v>
      </c>
    </row>
    <row r="2757" spans="74:87" x14ac:dyDescent="0.3">
      <c r="BV2757" s="30"/>
      <c r="CH2757" s="139" t="str">
        <f t="shared" si="155"/>
        <v>L8.LO</v>
      </c>
      <c r="CI2757" s="275" t="s">
        <v>4640</v>
      </c>
    </row>
    <row r="2758" spans="74:87" x14ac:dyDescent="0.3">
      <c r="BV2758" s="30"/>
      <c r="CH2758" s="139" t="str">
        <f t="shared" si="155"/>
        <v>L8.LC</v>
      </c>
      <c r="CI2758" s="275" t="s">
        <v>4641</v>
      </c>
    </row>
    <row r="2759" spans="74:87" x14ac:dyDescent="0.3">
      <c r="BV2759" s="30"/>
      <c r="CH2759" s="139" t="str">
        <f t="shared" si="155"/>
        <v>L8.LY</v>
      </c>
      <c r="CI2759" s="275" t="s">
        <v>4642</v>
      </c>
    </row>
    <row r="2760" spans="74:87" x14ac:dyDescent="0.3">
      <c r="BV2760" s="30"/>
      <c r="CH2760" s="139" t="str">
        <f t="shared" si="155"/>
        <v>L8.Z5</v>
      </c>
      <c r="CI2760" s="275" t="s">
        <v>4643</v>
      </c>
    </row>
    <row r="2761" spans="74:87" x14ac:dyDescent="0.3">
      <c r="BV2761" s="30"/>
      <c r="CH2761" s="139" t="str">
        <f t="shared" si="155"/>
        <v>L8.33</v>
      </c>
      <c r="CI2761" s="275" t="s">
        <v>4644</v>
      </c>
    </row>
    <row r="2762" spans="74:87" x14ac:dyDescent="0.3">
      <c r="BV2762" s="30"/>
      <c r="CH2762" s="139" t="str">
        <f t="shared" si="155"/>
        <v>L8.54</v>
      </c>
      <c r="CI2762" s="275" t="s">
        <v>4645</v>
      </c>
    </row>
    <row r="2763" spans="74:87" x14ac:dyDescent="0.3">
      <c r="BV2763" s="30"/>
      <c r="CH2763" s="139" t="str">
        <f t="shared" si="155"/>
        <v>L8.HB</v>
      </c>
      <c r="CI2763" s="275" t="s">
        <v>15065</v>
      </c>
    </row>
    <row r="2764" spans="74:87" x14ac:dyDescent="0.3">
      <c r="BV2764" s="30"/>
      <c r="CH2764" s="139" t="str">
        <f t="shared" si="155"/>
        <v>L8.HG</v>
      </c>
      <c r="CI2764" s="275" t="s">
        <v>15066</v>
      </c>
    </row>
    <row r="2765" spans="74:87" x14ac:dyDescent="0.3">
      <c r="BV2765" s="30"/>
      <c r="CH2765" s="139" t="str">
        <f t="shared" si="155"/>
        <v>L8.JB</v>
      </c>
      <c r="CI2765" s="275" t="s">
        <v>4646</v>
      </c>
    </row>
    <row r="2766" spans="74:87" x14ac:dyDescent="0.3">
      <c r="BV2766" s="30"/>
      <c r="CH2766" s="139" t="str">
        <f t="shared" si="155"/>
        <v>L8.JW</v>
      </c>
      <c r="CI2766" s="275" t="s">
        <v>15067</v>
      </c>
    </row>
    <row r="2767" spans="74:87" x14ac:dyDescent="0.3">
      <c r="BV2767" s="30"/>
      <c r="CH2767" s="139" t="str">
        <f t="shared" si="155"/>
        <v>L8.S2</v>
      </c>
      <c r="CI2767" s="275" t="s">
        <v>4647</v>
      </c>
    </row>
    <row r="2768" spans="74:87" x14ac:dyDescent="0.3">
      <c r="BV2768" s="30"/>
      <c r="CH2768" s="139" t="str">
        <f t="shared" si="155"/>
        <v>L8.S1</v>
      </c>
      <c r="CI2768" s="275" t="s">
        <v>4648</v>
      </c>
    </row>
    <row r="2769" spans="74:87" x14ac:dyDescent="0.3">
      <c r="BV2769" s="30"/>
      <c r="CH2769" s="139" t="str">
        <f t="shared" si="155"/>
        <v>L8.L2</v>
      </c>
      <c r="CI2769" s="275" t="s">
        <v>4649</v>
      </c>
    </row>
    <row r="2770" spans="74:87" x14ac:dyDescent="0.3">
      <c r="BV2770" s="30"/>
      <c r="CH2770" s="139" t="str">
        <f t="shared" si="155"/>
        <v>L8.L1</v>
      </c>
      <c r="CI2770" s="275" t="s">
        <v>4650</v>
      </c>
    </row>
    <row r="2771" spans="74:87" x14ac:dyDescent="0.3">
      <c r="BV2771" s="30"/>
      <c r="CH2771" s="139" t="str">
        <f t="shared" si="155"/>
        <v>L8.Z1</v>
      </c>
      <c r="CI2771" s="275" t="s">
        <v>4651</v>
      </c>
    </row>
    <row r="2772" spans="74:87" x14ac:dyDescent="0.3">
      <c r="BV2772" s="30"/>
      <c r="CH2772" s="139" t="str">
        <f t="shared" si="155"/>
        <v>L8.0M</v>
      </c>
      <c r="CI2772" s="275" t="s">
        <v>4652</v>
      </c>
    </row>
    <row r="2773" spans="74:87" x14ac:dyDescent="0.3">
      <c r="BV2773" s="30"/>
      <c r="CH2773" s="139" t="str">
        <f t="shared" si="155"/>
        <v>L8.Z2</v>
      </c>
      <c r="CI2773" s="275" t="s">
        <v>4653</v>
      </c>
    </row>
    <row r="2774" spans="74:87" x14ac:dyDescent="0.3">
      <c r="BV2774" s="30"/>
      <c r="CH2774" s="139" t="str">
        <f t="shared" si="155"/>
        <v>L8.51</v>
      </c>
      <c r="CI2774" s="275" t="s">
        <v>4654</v>
      </c>
    </row>
    <row r="2775" spans="74:87" x14ac:dyDescent="0.3">
      <c r="BV2775" s="30"/>
      <c r="CH2775" s="139" t="str">
        <f t="shared" si="155"/>
        <v>L8.0N</v>
      </c>
      <c r="CI2775" s="275" t="s">
        <v>4655</v>
      </c>
    </row>
    <row r="2776" spans="74:87" x14ac:dyDescent="0.3">
      <c r="BV2776" s="30"/>
      <c r="CH2776" s="139" t="str">
        <f t="shared" si="155"/>
        <v>L8.NS</v>
      </c>
      <c r="CI2776" s="275" t="s">
        <v>4656</v>
      </c>
    </row>
    <row r="2777" spans="74:87" x14ac:dyDescent="0.3">
      <c r="BV2777" s="30"/>
      <c r="CH2777" s="139" t="str">
        <f t="shared" si="155"/>
        <v>L8.86</v>
      </c>
      <c r="CI2777" s="275" t="s">
        <v>4657</v>
      </c>
    </row>
    <row r="2778" spans="74:87" x14ac:dyDescent="0.3">
      <c r="BV2778" s="30"/>
      <c r="CH2778" s="139" t="str">
        <f t="shared" si="155"/>
        <v>L8.36</v>
      </c>
      <c r="CI2778" s="275" t="s">
        <v>4658</v>
      </c>
    </row>
    <row r="2779" spans="74:87" x14ac:dyDescent="0.3">
      <c r="BV2779" s="30"/>
      <c r="CH2779" s="139" t="str">
        <f t="shared" si="155"/>
        <v>L8.2F</v>
      </c>
      <c r="CI2779" s="275" t="s">
        <v>4659</v>
      </c>
    </row>
    <row r="2780" spans="74:87" x14ac:dyDescent="0.3">
      <c r="BV2780" s="30"/>
      <c r="CH2780" s="139" t="str">
        <f t="shared" si="155"/>
        <v>L8.90</v>
      </c>
      <c r="CI2780" s="275" t="s">
        <v>4660</v>
      </c>
    </row>
    <row r="2781" spans="74:87" x14ac:dyDescent="0.3">
      <c r="BV2781" s="30"/>
      <c r="CH2781" s="139" t="str">
        <f t="shared" si="155"/>
        <v>L8.27</v>
      </c>
      <c r="CI2781" s="275" t="s">
        <v>4661</v>
      </c>
    </row>
    <row r="2782" spans="74:87" x14ac:dyDescent="0.3">
      <c r="BV2782" s="30"/>
      <c r="CH2782" s="139" t="str">
        <f t="shared" si="155"/>
        <v>L8.61</v>
      </c>
      <c r="CI2782" s="275" t="s">
        <v>4662</v>
      </c>
    </row>
    <row r="2783" spans="74:87" x14ac:dyDescent="0.3">
      <c r="BV2783" s="30"/>
      <c r="CH2783" s="139" t="str">
        <f t="shared" si="155"/>
        <v>L8.81</v>
      </c>
      <c r="CI2783" s="275" t="s">
        <v>4663</v>
      </c>
    </row>
    <row r="2784" spans="74:87" x14ac:dyDescent="0.3">
      <c r="BV2784" s="30"/>
      <c r="CH2784" s="139" t="str">
        <f t="shared" ref="CH2784:CH2847" si="156">CONCATENATE(LEFT(CI2784,2),".",RIGHT(CI2784,2))</f>
        <v>L8.0T</v>
      </c>
      <c r="CI2784" s="275" t="s">
        <v>4664</v>
      </c>
    </row>
    <row r="2785" spans="74:87" x14ac:dyDescent="0.3">
      <c r="BV2785" s="30"/>
      <c r="CH2785" s="139" t="str">
        <f t="shared" si="156"/>
        <v>L8.SO</v>
      </c>
      <c r="CI2785" s="275" t="s">
        <v>4665</v>
      </c>
    </row>
    <row r="2786" spans="74:87" x14ac:dyDescent="0.3">
      <c r="BV2786" s="30"/>
      <c r="CH2786" s="139" t="str">
        <f t="shared" si="156"/>
        <v>L8.SY</v>
      </c>
      <c r="CI2786" s="275" t="s">
        <v>4666</v>
      </c>
    </row>
    <row r="2787" spans="74:87" x14ac:dyDescent="0.3">
      <c r="BV2787" s="30"/>
      <c r="CH2787" s="139" t="str">
        <f t="shared" si="156"/>
        <v>L8.SL</v>
      </c>
      <c r="CI2787" s="275" t="s">
        <v>4667</v>
      </c>
    </row>
    <row r="2788" spans="74:87" x14ac:dyDescent="0.3">
      <c r="BV2788" s="30"/>
      <c r="CH2788" s="139" t="str">
        <f t="shared" si="156"/>
        <v>L8.SM</v>
      </c>
      <c r="CI2788" s="275" t="s">
        <v>4668</v>
      </c>
    </row>
    <row r="2789" spans="74:87" x14ac:dyDescent="0.3">
      <c r="BV2789" s="30"/>
      <c r="CH2789" s="139" t="str">
        <f t="shared" si="156"/>
        <v>L8.SN</v>
      </c>
      <c r="CI2789" s="275" t="s">
        <v>4669</v>
      </c>
    </row>
    <row r="2790" spans="74:87" x14ac:dyDescent="0.3">
      <c r="BV2790" s="30"/>
      <c r="CH2790" s="139" t="str">
        <f t="shared" si="156"/>
        <v>L8.SP</v>
      </c>
      <c r="CI2790" s="275" t="s">
        <v>4670</v>
      </c>
    </row>
    <row r="2791" spans="74:87" x14ac:dyDescent="0.3">
      <c r="BV2791" s="30"/>
      <c r="CH2791" s="139" t="str">
        <f t="shared" si="156"/>
        <v>L8.T5</v>
      </c>
      <c r="CI2791" s="275" t="s">
        <v>4671</v>
      </c>
    </row>
    <row r="2792" spans="74:87" x14ac:dyDescent="0.3">
      <c r="BV2792" s="30"/>
      <c r="CH2792" s="139" t="str">
        <f t="shared" si="156"/>
        <v>L8.0S</v>
      </c>
      <c r="CI2792" s="275" t="s">
        <v>4672</v>
      </c>
    </row>
    <row r="2793" spans="74:87" x14ac:dyDescent="0.3">
      <c r="BV2793" s="30"/>
      <c r="CH2793" s="139" t="str">
        <f t="shared" si="156"/>
        <v>L8.52</v>
      </c>
      <c r="CI2793" s="275" t="s">
        <v>4673</v>
      </c>
    </row>
    <row r="2794" spans="74:87" x14ac:dyDescent="0.3">
      <c r="BV2794" s="30"/>
      <c r="CH2794" s="139" t="str">
        <f t="shared" si="156"/>
        <v>L8.77</v>
      </c>
      <c r="CI2794" s="275" t="s">
        <v>4674</v>
      </c>
    </row>
    <row r="2795" spans="74:87" x14ac:dyDescent="0.3">
      <c r="BV2795" s="30"/>
      <c r="CH2795" s="139" t="str">
        <f t="shared" si="156"/>
        <v>L8.Z3</v>
      </c>
      <c r="CI2795" s="275" t="s">
        <v>4675</v>
      </c>
    </row>
    <row r="2796" spans="74:87" x14ac:dyDescent="0.3">
      <c r="BV2796" s="30"/>
      <c r="CH2796" s="139" t="str">
        <f t="shared" si="156"/>
        <v>L8.37</v>
      </c>
      <c r="CI2796" s="275" t="s">
        <v>4676</v>
      </c>
    </row>
    <row r="2797" spans="74:87" x14ac:dyDescent="0.3">
      <c r="BV2797" s="30"/>
      <c r="CH2797" s="139" t="str">
        <f t="shared" si="156"/>
        <v>L8.2A</v>
      </c>
      <c r="CI2797" s="275" t="s">
        <v>4677</v>
      </c>
    </row>
    <row r="2798" spans="74:87" x14ac:dyDescent="0.3">
      <c r="BV2798" s="30"/>
      <c r="CH2798" s="139" t="str">
        <f t="shared" si="156"/>
        <v>L8.T8</v>
      </c>
      <c r="CI2798" s="275" t="s">
        <v>4678</v>
      </c>
    </row>
    <row r="2799" spans="74:87" x14ac:dyDescent="0.3">
      <c r="BV2799" s="30"/>
      <c r="CH2799" s="139" t="str">
        <f t="shared" si="156"/>
        <v>L8.1Q</v>
      </c>
      <c r="CI2799" s="275" t="s">
        <v>4679</v>
      </c>
    </row>
    <row r="2800" spans="74:87" x14ac:dyDescent="0.3">
      <c r="BV2800" s="30"/>
      <c r="CH2800" s="139" t="str">
        <f t="shared" si="156"/>
        <v>L8.2Q</v>
      </c>
      <c r="CI2800" s="275" t="s">
        <v>4680</v>
      </c>
    </row>
    <row r="2801" spans="74:87" x14ac:dyDescent="0.3">
      <c r="BV2801" s="30"/>
      <c r="CH2801" s="139" t="str">
        <f t="shared" si="156"/>
        <v>L8.NM</v>
      </c>
      <c r="CI2801" s="275" t="s">
        <v>4681</v>
      </c>
    </row>
    <row r="2802" spans="74:87" x14ac:dyDescent="0.3">
      <c r="BV2802" s="30"/>
      <c r="CH2802" s="139" t="str">
        <f t="shared" si="156"/>
        <v>L8.0F</v>
      </c>
      <c r="CI2802" s="275" t="s">
        <v>4682</v>
      </c>
    </row>
    <row r="2803" spans="74:87" x14ac:dyDescent="0.3">
      <c r="BV2803" s="30"/>
      <c r="CH2803" s="139" t="str">
        <f t="shared" si="156"/>
        <v>L8.MC</v>
      </c>
      <c r="CI2803" s="275" t="s">
        <v>4683</v>
      </c>
    </row>
    <row r="2804" spans="74:87" x14ac:dyDescent="0.3">
      <c r="BV2804" s="30"/>
      <c r="CH2804" s="139" t="str">
        <f t="shared" si="156"/>
        <v>L8.0P</v>
      </c>
      <c r="CI2804" s="275" t="s">
        <v>4684</v>
      </c>
    </row>
    <row r="2805" spans="74:87" x14ac:dyDescent="0.3">
      <c r="BV2805" s="30"/>
      <c r="CH2805" s="139" t="str">
        <f t="shared" si="156"/>
        <v>L8.T9</v>
      </c>
      <c r="CI2805" s="275" t="s">
        <v>4685</v>
      </c>
    </row>
    <row r="2806" spans="74:87" x14ac:dyDescent="0.3">
      <c r="BV2806" s="30"/>
      <c r="CH2806" s="139" t="str">
        <f t="shared" si="156"/>
        <v>L8.ZZ</v>
      </c>
      <c r="CI2806" s="275" t="s">
        <v>4686</v>
      </c>
    </row>
    <row r="2807" spans="74:87" x14ac:dyDescent="0.3">
      <c r="BV2807" s="30"/>
      <c r="CH2807" s="139" t="str">
        <f t="shared" si="156"/>
        <v>L8.53</v>
      </c>
      <c r="CI2807" s="275" t="s">
        <v>4687</v>
      </c>
    </row>
    <row r="2808" spans="74:87" x14ac:dyDescent="0.3">
      <c r="BV2808" s="30"/>
      <c r="CH2808" s="139" t="str">
        <f t="shared" si="156"/>
        <v>L8.AO</v>
      </c>
      <c r="CI2808" s="275" t="s">
        <v>4688</v>
      </c>
    </row>
    <row r="2809" spans="74:87" x14ac:dyDescent="0.3">
      <c r="BV2809" s="30"/>
      <c r="CH2809" s="139" t="str">
        <f t="shared" si="156"/>
        <v>L8.AB</v>
      </c>
      <c r="CI2809" s="275" t="s">
        <v>4689</v>
      </c>
    </row>
    <row r="2810" spans="74:87" x14ac:dyDescent="0.3">
      <c r="BV2810" s="30"/>
      <c r="CH2810" s="139" t="str">
        <f t="shared" si="156"/>
        <v>L8.50</v>
      </c>
      <c r="CI2810" s="275" t="s">
        <v>4690</v>
      </c>
    </row>
    <row r="2811" spans="74:87" x14ac:dyDescent="0.3">
      <c r="BV2811" s="30"/>
      <c r="CH2811" s="139" t="str">
        <f t="shared" si="156"/>
        <v>L8.Z6</v>
      </c>
      <c r="CI2811" s="275" t="s">
        <v>4691</v>
      </c>
    </row>
    <row r="2812" spans="74:87" x14ac:dyDescent="0.3">
      <c r="BV2812" s="30"/>
      <c r="CH2812" s="139" t="str">
        <f t="shared" si="156"/>
        <v>L8.0G</v>
      </c>
      <c r="CI2812" s="275" t="s">
        <v>4692</v>
      </c>
    </row>
    <row r="2813" spans="74:87" x14ac:dyDescent="0.3">
      <c r="BV2813" s="30"/>
      <c r="CH2813" s="139" t="str">
        <f t="shared" si="156"/>
        <v>L8.BG</v>
      </c>
      <c r="CI2813" s="275" t="s">
        <v>4693</v>
      </c>
    </row>
    <row r="2814" spans="74:87" x14ac:dyDescent="0.3">
      <c r="BV2814" s="30"/>
      <c r="CH2814" s="139" t="str">
        <f t="shared" si="156"/>
        <v>L8.0R</v>
      </c>
      <c r="CI2814" s="275" t="s">
        <v>4694</v>
      </c>
    </row>
    <row r="2815" spans="74:87" x14ac:dyDescent="0.3">
      <c r="BV2815" s="30"/>
      <c r="CH2815" s="139" t="str">
        <f t="shared" si="156"/>
        <v>L8.89</v>
      </c>
      <c r="CI2815" s="275" t="s">
        <v>4695</v>
      </c>
    </row>
    <row r="2816" spans="74:87" x14ac:dyDescent="0.3">
      <c r="BV2816" s="30"/>
      <c r="CH2816" s="139" t="str">
        <f t="shared" si="156"/>
        <v>L8.2P</v>
      </c>
      <c r="CI2816" s="275" t="s">
        <v>15068</v>
      </c>
    </row>
    <row r="2817" spans="74:87" x14ac:dyDescent="0.3">
      <c r="BV2817" s="30"/>
      <c r="CH2817" s="139" t="str">
        <f t="shared" si="156"/>
        <v>L8.32</v>
      </c>
      <c r="CI2817" s="275" t="s">
        <v>4696</v>
      </c>
    </row>
    <row r="2818" spans="74:87" x14ac:dyDescent="0.3">
      <c r="BV2818" s="30"/>
      <c r="CH2818" s="139" t="str">
        <f t="shared" si="156"/>
        <v>L8.80</v>
      </c>
      <c r="CI2818" s="275" t="s">
        <v>4697</v>
      </c>
    </row>
    <row r="2819" spans="74:87" x14ac:dyDescent="0.3">
      <c r="BV2819" s="30"/>
      <c r="CH2819" s="139" t="str">
        <f t="shared" si="156"/>
        <v>L8.46</v>
      </c>
      <c r="CI2819" s="275" t="s">
        <v>4698</v>
      </c>
    </row>
    <row r="2820" spans="74:87" x14ac:dyDescent="0.3">
      <c r="BV2820" s="30"/>
      <c r="CH2820" s="139" t="str">
        <f t="shared" si="156"/>
        <v>L8.45</v>
      </c>
      <c r="CI2820" s="275" t="s">
        <v>4699</v>
      </c>
    </row>
    <row r="2821" spans="74:87" x14ac:dyDescent="0.3">
      <c r="BV2821" s="30"/>
      <c r="CH2821" s="139" t="str">
        <f t="shared" si="156"/>
        <v>L8.B1</v>
      </c>
      <c r="CI2821" s="275" t="s">
        <v>4700</v>
      </c>
    </row>
    <row r="2822" spans="74:87" x14ac:dyDescent="0.3">
      <c r="BV2822" s="30"/>
      <c r="CH2822" s="139" t="str">
        <f t="shared" si="156"/>
        <v>L8.Z4</v>
      </c>
      <c r="CI2822" s="275" t="s">
        <v>4701</v>
      </c>
    </row>
    <row r="2823" spans="74:87" x14ac:dyDescent="0.3">
      <c r="BV2823" s="30"/>
      <c r="CH2823" s="139" t="str">
        <f t="shared" si="156"/>
        <v>L8.BN</v>
      </c>
      <c r="CI2823" s="275" t="s">
        <v>4702</v>
      </c>
    </row>
    <row r="2824" spans="74:87" x14ac:dyDescent="0.3">
      <c r="BV2824" s="30"/>
      <c r="CH2824" s="139" t="str">
        <f t="shared" si="156"/>
        <v>L8.0C</v>
      </c>
      <c r="CI2824" s="275" t="s">
        <v>4703</v>
      </c>
    </row>
    <row r="2825" spans="74:87" x14ac:dyDescent="0.3">
      <c r="BV2825" s="30"/>
      <c r="CH2825" s="139" t="str">
        <f t="shared" si="156"/>
        <v>L8.0Y</v>
      </c>
      <c r="CI2825" s="275" t="s">
        <v>4704</v>
      </c>
    </row>
    <row r="2826" spans="74:87" x14ac:dyDescent="0.3">
      <c r="BV2826" s="30"/>
      <c r="CH2826" s="139" t="str">
        <f t="shared" si="156"/>
        <v>L8.0L</v>
      </c>
      <c r="CI2826" s="275" t="s">
        <v>4705</v>
      </c>
    </row>
    <row r="2827" spans="74:87" x14ac:dyDescent="0.3">
      <c r="BV2827" s="30"/>
      <c r="CH2827" s="139" t="str">
        <f t="shared" si="156"/>
        <v>L8.87</v>
      </c>
      <c r="CI2827" s="275" t="s">
        <v>4706</v>
      </c>
    </row>
    <row r="2828" spans="74:87" x14ac:dyDescent="0.3">
      <c r="BV2828" s="30"/>
      <c r="CH2828" s="139" t="str">
        <f t="shared" si="156"/>
        <v>L8.CP</v>
      </c>
      <c r="CI2828" s="275" t="s">
        <v>4707</v>
      </c>
    </row>
    <row r="2829" spans="74:87" x14ac:dyDescent="0.3">
      <c r="BV2829" s="30"/>
      <c r="CH2829" s="139" t="str">
        <f t="shared" si="156"/>
        <v>L8.35</v>
      </c>
      <c r="CI2829" s="275" t="s">
        <v>4708</v>
      </c>
    </row>
    <row r="2830" spans="74:87" x14ac:dyDescent="0.3">
      <c r="BV2830" s="30"/>
      <c r="CH2830" s="139" t="str">
        <f t="shared" si="156"/>
        <v>L8.LK</v>
      </c>
      <c r="CI2830" s="275" t="s">
        <v>4709</v>
      </c>
    </row>
    <row r="2831" spans="74:87" x14ac:dyDescent="0.3">
      <c r="BV2831" s="30"/>
      <c r="CH2831" s="139" t="str">
        <f t="shared" si="156"/>
        <v>L8.LB</v>
      </c>
      <c r="CI2831" s="275" t="s">
        <v>4710</v>
      </c>
    </row>
    <row r="2832" spans="74:87" x14ac:dyDescent="0.3">
      <c r="BV2832" s="30"/>
      <c r="CH2832" s="139" t="str">
        <f t="shared" si="156"/>
        <v>L8.LG</v>
      </c>
      <c r="CI2832" s="275" t="s">
        <v>4711</v>
      </c>
    </row>
    <row r="2833" spans="74:87" x14ac:dyDescent="0.3">
      <c r="BV2833" s="30"/>
      <c r="CH2833" s="139" t="str">
        <f t="shared" si="156"/>
        <v>L8.LO</v>
      </c>
      <c r="CI2833" s="275" t="s">
        <v>4712</v>
      </c>
    </row>
    <row r="2834" spans="74:87" x14ac:dyDescent="0.3">
      <c r="BV2834" s="30"/>
      <c r="CH2834" s="139" t="str">
        <f t="shared" si="156"/>
        <v>L8.LC</v>
      </c>
      <c r="CI2834" s="275" t="s">
        <v>4713</v>
      </c>
    </row>
    <row r="2835" spans="74:87" x14ac:dyDescent="0.3">
      <c r="BV2835" s="30"/>
      <c r="CH2835" s="139" t="str">
        <f t="shared" si="156"/>
        <v>L8.LY</v>
      </c>
      <c r="CI2835" s="275" t="s">
        <v>4714</v>
      </c>
    </row>
    <row r="2836" spans="74:87" x14ac:dyDescent="0.3">
      <c r="BV2836" s="30"/>
      <c r="CH2836" s="139" t="str">
        <f t="shared" si="156"/>
        <v>L8.FE</v>
      </c>
      <c r="CI2836" s="275" t="s">
        <v>4715</v>
      </c>
    </row>
    <row r="2837" spans="74:87" x14ac:dyDescent="0.3">
      <c r="BV2837" s="30"/>
      <c r="CH2837" s="139" t="str">
        <f t="shared" si="156"/>
        <v>L8.Z5</v>
      </c>
      <c r="CI2837" s="275" t="s">
        <v>4716</v>
      </c>
    </row>
    <row r="2838" spans="74:87" x14ac:dyDescent="0.3">
      <c r="BV2838" s="30"/>
      <c r="CH2838" s="139" t="str">
        <f t="shared" si="156"/>
        <v>L8.33</v>
      </c>
      <c r="CI2838" s="275" t="s">
        <v>4717</v>
      </c>
    </row>
    <row r="2839" spans="74:87" x14ac:dyDescent="0.3">
      <c r="BV2839" s="30"/>
      <c r="CH2839" s="139" t="str">
        <f t="shared" si="156"/>
        <v>L8.RN</v>
      </c>
      <c r="CI2839" s="275" t="s">
        <v>4718</v>
      </c>
    </row>
    <row r="2840" spans="74:87" x14ac:dyDescent="0.3">
      <c r="BV2840" s="30"/>
      <c r="CH2840" s="139" t="str">
        <f t="shared" si="156"/>
        <v>L8.54</v>
      </c>
      <c r="CI2840" s="275" t="s">
        <v>4719</v>
      </c>
    </row>
    <row r="2841" spans="74:87" x14ac:dyDescent="0.3">
      <c r="BV2841" s="30"/>
      <c r="CH2841" s="139" t="str">
        <f t="shared" si="156"/>
        <v>L8.HB</v>
      </c>
      <c r="CI2841" s="275" t="s">
        <v>15069</v>
      </c>
    </row>
    <row r="2842" spans="74:87" x14ac:dyDescent="0.3">
      <c r="BV2842" s="30"/>
      <c r="CH2842" s="139" t="str">
        <f t="shared" si="156"/>
        <v>L8.HG</v>
      </c>
      <c r="CI2842" s="275" t="s">
        <v>15070</v>
      </c>
    </row>
    <row r="2843" spans="74:87" x14ac:dyDescent="0.3">
      <c r="BV2843" s="30"/>
      <c r="CH2843" s="139" t="str">
        <f t="shared" si="156"/>
        <v>L8.JB</v>
      </c>
      <c r="CI2843" s="275" t="s">
        <v>4720</v>
      </c>
    </row>
    <row r="2844" spans="74:87" x14ac:dyDescent="0.3">
      <c r="BV2844" s="30"/>
      <c r="CH2844" s="139" t="str">
        <f t="shared" si="156"/>
        <v>L8.JW</v>
      </c>
      <c r="CI2844" s="275" t="s">
        <v>15071</v>
      </c>
    </row>
    <row r="2845" spans="74:87" x14ac:dyDescent="0.3">
      <c r="BV2845" s="30"/>
      <c r="CH2845" s="139" t="str">
        <f t="shared" si="156"/>
        <v>L8.S2</v>
      </c>
      <c r="CI2845" s="275" t="s">
        <v>4721</v>
      </c>
    </row>
    <row r="2846" spans="74:87" x14ac:dyDescent="0.3">
      <c r="BV2846" s="30"/>
      <c r="CH2846" s="139" t="str">
        <f t="shared" si="156"/>
        <v>L8.S1</v>
      </c>
      <c r="CI2846" s="275" t="s">
        <v>4722</v>
      </c>
    </row>
    <row r="2847" spans="74:87" x14ac:dyDescent="0.3">
      <c r="BV2847" s="30"/>
      <c r="CH2847" s="139" t="str">
        <f t="shared" si="156"/>
        <v>L8.L2</v>
      </c>
      <c r="CI2847" s="275" t="s">
        <v>4723</v>
      </c>
    </row>
    <row r="2848" spans="74:87" x14ac:dyDescent="0.3">
      <c r="BV2848" s="30"/>
      <c r="CH2848" s="139" t="str">
        <f t="shared" ref="CH2848:CH2911" si="157">CONCATENATE(LEFT(CI2848,2),".",RIGHT(CI2848,2))</f>
        <v>L8.L1</v>
      </c>
      <c r="CI2848" s="275" t="s">
        <v>4724</v>
      </c>
    </row>
    <row r="2849" spans="74:87" x14ac:dyDescent="0.3">
      <c r="BV2849" s="30"/>
      <c r="CH2849" s="139" t="str">
        <f t="shared" si="157"/>
        <v>L8.Z1</v>
      </c>
      <c r="CI2849" s="275" t="s">
        <v>4725</v>
      </c>
    </row>
    <row r="2850" spans="74:87" x14ac:dyDescent="0.3">
      <c r="BV2850" s="30"/>
      <c r="CH2850" s="139" t="str">
        <f t="shared" si="157"/>
        <v>L8.0M</v>
      </c>
      <c r="CI2850" s="275" t="s">
        <v>4726</v>
      </c>
    </row>
    <row r="2851" spans="74:87" x14ac:dyDescent="0.3">
      <c r="BV2851" s="30"/>
      <c r="CH2851" s="139" t="str">
        <f t="shared" si="157"/>
        <v>L8.Z2</v>
      </c>
      <c r="CI2851" s="275" t="s">
        <v>4727</v>
      </c>
    </row>
    <row r="2852" spans="74:87" x14ac:dyDescent="0.3">
      <c r="BV2852" s="30"/>
      <c r="CH2852" s="139" t="str">
        <f t="shared" si="157"/>
        <v>L8.51</v>
      </c>
      <c r="CI2852" s="275" t="s">
        <v>4728</v>
      </c>
    </row>
    <row r="2853" spans="74:87" x14ac:dyDescent="0.3">
      <c r="BV2853" s="30"/>
      <c r="CH2853" s="139" t="str">
        <f t="shared" si="157"/>
        <v>L8.0N</v>
      </c>
      <c r="CI2853" s="275" t="s">
        <v>4729</v>
      </c>
    </row>
    <row r="2854" spans="74:87" x14ac:dyDescent="0.3">
      <c r="BV2854" s="30"/>
      <c r="CH2854" s="139" t="str">
        <f t="shared" si="157"/>
        <v>L8.NS</v>
      </c>
      <c r="CI2854" s="275" t="s">
        <v>4730</v>
      </c>
    </row>
    <row r="2855" spans="74:87" x14ac:dyDescent="0.3">
      <c r="BV2855" s="30"/>
      <c r="CH2855" s="139" t="str">
        <f t="shared" si="157"/>
        <v>L8.86</v>
      </c>
      <c r="CI2855" s="275" t="s">
        <v>4731</v>
      </c>
    </row>
    <row r="2856" spans="74:87" x14ac:dyDescent="0.3">
      <c r="BV2856" s="30"/>
      <c r="CH2856" s="139" t="str">
        <f t="shared" si="157"/>
        <v>L8.36</v>
      </c>
      <c r="CI2856" s="275" t="s">
        <v>4732</v>
      </c>
    </row>
    <row r="2857" spans="74:87" x14ac:dyDescent="0.3">
      <c r="BV2857" s="30"/>
      <c r="CH2857" s="139" t="str">
        <f t="shared" si="157"/>
        <v>L8.2F</v>
      </c>
      <c r="CI2857" s="275" t="s">
        <v>4733</v>
      </c>
    </row>
    <row r="2858" spans="74:87" x14ac:dyDescent="0.3">
      <c r="BV2858" s="30"/>
      <c r="CH2858" s="139" t="str">
        <f t="shared" si="157"/>
        <v>L8.90</v>
      </c>
      <c r="CI2858" s="275" t="s">
        <v>4734</v>
      </c>
    </row>
    <row r="2859" spans="74:87" x14ac:dyDescent="0.3">
      <c r="BV2859" s="30"/>
      <c r="CH2859" s="139" t="str">
        <f t="shared" si="157"/>
        <v>L8.68</v>
      </c>
      <c r="CI2859" s="275" t="s">
        <v>4735</v>
      </c>
    </row>
    <row r="2860" spans="74:87" x14ac:dyDescent="0.3">
      <c r="BV2860" s="30"/>
      <c r="CH2860" s="139" t="str">
        <f t="shared" si="157"/>
        <v>L8.27</v>
      </c>
      <c r="CI2860" s="275" t="s">
        <v>4736</v>
      </c>
    </row>
    <row r="2861" spans="74:87" x14ac:dyDescent="0.3">
      <c r="BV2861" s="30"/>
      <c r="CH2861" s="139" t="str">
        <f t="shared" si="157"/>
        <v>L8.61</v>
      </c>
      <c r="CI2861" s="275" t="s">
        <v>4737</v>
      </c>
    </row>
    <row r="2862" spans="74:87" x14ac:dyDescent="0.3">
      <c r="BV2862" s="30"/>
      <c r="CH2862" s="139" t="str">
        <f t="shared" si="157"/>
        <v>L8.81</v>
      </c>
      <c r="CI2862" s="275" t="s">
        <v>4738</v>
      </c>
    </row>
    <row r="2863" spans="74:87" x14ac:dyDescent="0.3">
      <c r="BV2863" s="30"/>
      <c r="CH2863" s="139" t="str">
        <f t="shared" si="157"/>
        <v>L8.0T</v>
      </c>
      <c r="CI2863" s="275" t="s">
        <v>4739</v>
      </c>
    </row>
    <row r="2864" spans="74:87" x14ac:dyDescent="0.3">
      <c r="BV2864" s="30"/>
      <c r="CH2864" s="139" t="str">
        <f t="shared" si="157"/>
        <v>L8.SO</v>
      </c>
      <c r="CI2864" s="275" t="s">
        <v>4740</v>
      </c>
    </row>
    <row r="2865" spans="74:87" x14ac:dyDescent="0.3">
      <c r="BV2865" s="30"/>
      <c r="CH2865" s="139" t="str">
        <f t="shared" si="157"/>
        <v>L8.SY</v>
      </c>
      <c r="CI2865" s="275" t="s">
        <v>4741</v>
      </c>
    </row>
    <row r="2866" spans="74:87" x14ac:dyDescent="0.3">
      <c r="BV2866" s="30"/>
      <c r="CH2866" s="139" t="str">
        <f t="shared" si="157"/>
        <v>L8.SL</v>
      </c>
      <c r="CI2866" s="275" t="s">
        <v>4742</v>
      </c>
    </row>
    <row r="2867" spans="74:87" x14ac:dyDescent="0.3">
      <c r="BV2867" s="30"/>
      <c r="CH2867" s="139" t="str">
        <f t="shared" si="157"/>
        <v>L8.SM</v>
      </c>
      <c r="CI2867" s="275" t="s">
        <v>4743</v>
      </c>
    </row>
    <row r="2868" spans="74:87" x14ac:dyDescent="0.3">
      <c r="BV2868" s="30"/>
      <c r="CH2868" s="139" t="str">
        <f t="shared" si="157"/>
        <v>L8.SN</v>
      </c>
      <c r="CI2868" s="275" t="s">
        <v>4744</v>
      </c>
    </row>
    <row r="2869" spans="74:87" x14ac:dyDescent="0.3">
      <c r="BV2869" s="30"/>
      <c r="CH2869" s="139" t="str">
        <f t="shared" si="157"/>
        <v>L8.SP</v>
      </c>
      <c r="CI2869" s="275" t="s">
        <v>4745</v>
      </c>
    </row>
    <row r="2870" spans="74:87" x14ac:dyDescent="0.3">
      <c r="BV2870" s="30"/>
      <c r="CH2870" s="139" t="str">
        <f t="shared" si="157"/>
        <v>L8.1V</v>
      </c>
      <c r="CI2870" s="275" t="s">
        <v>4746</v>
      </c>
    </row>
    <row r="2871" spans="74:87" x14ac:dyDescent="0.3">
      <c r="BV2871" s="30"/>
      <c r="CH2871" s="139" t="str">
        <f t="shared" si="157"/>
        <v>L8.T5</v>
      </c>
      <c r="CI2871" s="275" t="s">
        <v>4747</v>
      </c>
    </row>
    <row r="2872" spans="74:87" x14ac:dyDescent="0.3">
      <c r="BV2872" s="30"/>
      <c r="CH2872" s="139" t="str">
        <f t="shared" si="157"/>
        <v>L8.0S</v>
      </c>
      <c r="CI2872" s="275" t="s">
        <v>4748</v>
      </c>
    </row>
    <row r="2873" spans="74:87" x14ac:dyDescent="0.3">
      <c r="BV2873" s="30"/>
      <c r="CH2873" s="139" t="str">
        <f t="shared" si="157"/>
        <v>L8.52</v>
      </c>
      <c r="CI2873" s="275" t="s">
        <v>4749</v>
      </c>
    </row>
    <row r="2874" spans="74:87" x14ac:dyDescent="0.3">
      <c r="BV2874" s="30"/>
      <c r="CH2874" s="139" t="str">
        <f t="shared" si="157"/>
        <v>L8.77</v>
      </c>
      <c r="CI2874" s="275" t="s">
        <v>4750</v>
      </c>
    </row>
    <row r="2875" spans="74:87" x14ac:dyDescent="0.3">
      <c r="BV2875" s="30"/>
      <c r="CH2875" s="139" t="str">
        <f t="shared" si="157"/>
        <v>L8.Z3</v>
      </c>
      <c r="CI2875" s="275" t="s">
        <v>4751</v>
      </c>
    </row>
    <row r="2876" spans="74:87" x14ac:dyDescent="0.3">
      <c r="BV2876" s="30"/>
      <c r="CH2876" s="139" t="str">
        <f t="shared" si="157"/>
        <v>L8.37</v>
      </c>
      <c r="CI2876" s="275" t="s">
        <v>4752</v>
      </c>
    </row>
    <row r="2877" spans="74:87" x14ac:dyDescent="0.3">
      <c r="BV2877" s="30"/>
      <c r="CH2877" s="139" t="str">
        <f t="shared" si="157"/>
        <v>L8.2A</v>
      </c>
      <c r="CI2877" s="275" t="s">
        <v>4753</v>
      </c>
    </row>
    <row r="2878" spans="74:87" x14ac:dyDescent="0.3">
      <c r="BV2878" s="30"/>
      <c r="CH2878" s="139" t="str">
        <f t="shared" si="157"/>
        <v>L8.T8</v>
      </c>
      <c r="CI2878" s="275" t="s">
        <v>4754</v>
      </c>
    </row>
    <row r="2879" spans="74:87" x14ac:dyDescent="0.3">
      <c r="BV2879" s="30"/>
      <c r="CH2879" s="139" t="str">
        <f t="shared" si="157"/>
        <v>L8.1Q</v>
      </c>
      <c r="CI2879" s="275" t="s">
        <v>4755</v>
      </c>
    </row>
    <row r="2880" spans="74:87" x14ac:dyDescent="0.3">
      <c r="BV2880" s="30"/>
      <c r="CH2880" s="139" t="str">
        <f t="shared" si="157"/>
        <v>L8.2Q</v>
      </c>
      <c r="CI2880" s="275" t="s">
        <v>4756</v>
      </c>
    </row>
    <row r="2881" spans="74:87" x14ac:dyDescent="0.3">
      <c r="BV2881" s="30"/>
      <c r="CH2881" s="139" t="str">
        <f t="shared" si="157"/>
        <v>L8.NM</v>
      </c>
      <c r="CI2881" s="275" t="s">
        <v>4757</v>
      </c>
    </row>
    <row r="2882" spans="74:87" x14ac:dyDescent="0.3">
      <c r="BV2882" s="30"/>
      <c r="CH2882" s="139" t="str">
        <f t="shared" si="157"/>
        <v>L8.0F</v>
      </c>
      <c r="CI2882" s="275" t="s">
        <v>4758</v>
      </c>
    </row>
    <row r="2883" spans="74:87" x14ac:dyDescent="0.3">
      <c r="BV2883" s="30"/>
      <c r="CH2883" s="139" t="str">
        <f t="shared" si="157"/>
        <v>L8.MC</v>
      </c>
      <c r="CI2883" s="275" t="s">
        <v>4759</v>
      </c>
    </row>
    <row r="2884" spans="74:87" x14ac:dyDescent="0.3">
      <c r="BV2884" s="30"/>
      <c r="CH2884" s="139" t="str">
        <f t="shared" si="157"/>
        <v>L8.0P</v>
      </c>
      <c r="CI2884" s="275" t="s">
        <v>4760</v>
      </c>
    </row>
    <row r="2885" spans="74:87" x14ac:dyDescent="0.3">
      <c r="BV2885" s="30"/>
      <c r="CH2885" s="139" t="str">
        <f t="shared" si="157"/>
        <v>L8.T9</v>
      </c>
      <c r="CI2885" s="275" t="s">
        <v>4761</v>
      </c>
    </row>
    <row r="2886" spans="74:87" x14ac:dyDescent="0.3">
      <c r="BV2886" s="30"/>
      <c r="CH2886" s="139" t="str">
        <f t="shared" si="157"/>
        <v>L8.ZZ</v>
      </c>
      <c r="CI2886" s="275" t="s">
        <v>4762</v>
      </c>
    </row>
    <row r="2887" spans="74:87" x14ac:dyDescent="0.3">
      <c r="BV2887" s="30"/>
      <c r="CH2887" s="139" t="str">
        <f t="shared" si="157"/>
        <v>L8.53</v>
      </c>
      <c r="CI2887" s="275" t="s">
        <v>4763</v>
      </c>
    </row>
    <row r="2888" spans="74:87" x14ac:dyDescent="0.3">
      <c r="BV2888" s="30"/>
      <c r="CH2888" s="139" t="str">
        <f t="shared" si="157"/>
        <v>L8.AO</v>
      </c>
      <c r="CI2888" s="275" t="s">
        <v>4764</v>
      </c>
    </row>
    <row r="2889" spans="74:87" x14ac:dyDescent="0.3">
      <c r="BV2889" s="30"/>
      <c r="CH2889" s="139" t="str">
        <f t="shared" si="157"/>
        <v>L8.AB</v>
      </c>
      <c r="CI2889" s="275" t="s">
        <v>4765</v>
      </c>
    </row>
    <row r="2890" spans="74:87" x14ac:dyDescent="0.3">
      <c r="BV2890" s="30"/>
      <c r="CH2890" s="139" t="str">
        <f t="shared" si="157"/>
        <v>L8.50</v>
      </c>
      <c r="CI2890" s="275" t="s">
        <v>4766</v>
      </c>
    </row>
    <row r="2891" spans="74:87" x14ac:dyDescent="0.3">
      <c r="BV2891" s="30"/>
      <c r="CH2891" s="139" t="str">
        <f t="shared" si="157"/>
        <v>L8.Z6</v>
      </c>
      <c r="CI2891" s="275" t="s">
        <v>4767</v>
      </c>
    </row>
    <row r="2892" spans="74:87" x14ac:dyDescent="0.3">
      <c r="BV2892" s="30"/>
      <c r="CH2892" s="139" t="str">
        <f t="shared" si="157"/>
        <v>L8.0G</v>
      </c>
      <c r="CI2892" s="275" t="s">
        <v>4768</v>
      </c>
    </row>
    <row r="2893" spans="74:87" x14ac:dyDescent="0.3">
      <c r="BV2893" s="30"/>
      <c r="CH2893" s="139" t="str">
        <f t="shared" si="157"/>
        <v>L8.BG</v>
      </c>
      <c r="CI2893" s="275" t="s">
        <v>4769</v>
      </c>
    </row>
    <row r="2894" spans="74:87" x14ac:dyDescent="0.3">
      <c r="BV2894" s="30"/>
      <c r="CH2894" s="139" t="str">
        <f t="shared" si="157"/>
        <v>L8.0R</v>
      </c>
      <c r="CI2894" s="275" t="s">
        <v>4770</v>
      </c>
    </row>
    <row r="2895" spans="74:87" x14ac:dyDescent="0.3">
      <c r="BV2895" s="30"/>
      <c r="CH2895" s="139" t="str">
        <f t="shared" si="157"/>
        <v>L8.89</v>
      </c>
      <c r="CI2895" s="275" t="s">
        <v>4771</v>
      </c>
    </row>
    <row r="2896" spans="74:87" x14ac:dyDescent="0.3">
      <c r="BV2896" s="30"/>
      <c r="CH2896" s="139" t="str">
        <f t="shared" si="157"/>
        <v>L8.32</v>
      </c>
      <c r="CI2896" s="275" t="s">
        <v>4772</v>
      </c>
    </row>
    <row r="2897" spans="74:87" x14ac:dyDescent="0.3">
      <c r="BV2897" s="30"/>
      <c r="CH2897" s="139" t="str">
        <f t="shared" si="157"/>
        <v>L8.80</v>
      </c>
      <c r="CI2897" s="275" t="s">
        <v>4773</v>
      </c>
    </row>
    <row r="2898" spans="74:87" x14ac:dyDescent="0.3">
      <c r="BV2898" s="30"/>
      <c r="CH2898" s="139" t="str">
        <f t="shared" si="157"/>
        <v>L8.46</v>
      </c>
      <c r="CI2898" s="275" t="s">
        <v>4774</v>
      </c>
    </row>
    <row r="2899" spans="74:87" x14ac:dyDescent="0.3">
      <c r="BV2899" s="30"/>
      <c r="CH2899" s="139" t="str">
        <f t="shared" si="157"/>
        <v>L8.45</v>
      </c>
      <c r="CI2899" s="275" t="s">
        <v>4775</v>
      </c>
    </row>
    <row r="2900" spans="74:87" x14ac:dyDescent="0.3">
      <c r="BV2900" s="30"/>
      <c r="CH2900" s="139" t="str">
        <f t="shared" si="157"/>
        <v>L8.B1</v>
      </c>
      <c r="CI2900" s="275" t="s">
        <v>4776</v>
      </c>
    </row>
    <row r="2901" spans="74:87" x14ac:dyDescent="0.3">
      <c r="BV2901" s="30"/>
      <c r="CH2901" s="139" t="str">
        <f t="shared" si="157"/>
        <v>L8.Z4</v>
      </c>
      <c r="CI2901" s="275" t="s">
        <v>4777</v>
      </c>
    </row>
    <row r="2902" spans="74:87" x14ac:dyDescent="0.3">
      <c r="BV2902" s="30"/>
      <c r="CH2902" s="139" t="str">
        <f t="shared" si="157"/>
        <v>L8.BN</v>
      </c>
      <c r="CI2902" s="275" t="s">
        <v>4778</v>
      </c>
    </row>
    <row r="2903" spans="74:87" x14ac:dyDescent="0.3">
      <c r="BV2903" s="30"/>
      <c r="CH2903" s="139" t="str">
        <f t="shared" si="157"/>
        <v>L8.0C</v>
      </c>
      <c r="CI2903" s="275" t="s">
        <v>4779</v>
      </c>
    </row>
    <row r="2904" spans="74:87" x14ac:dyDescent="0.3">
      <c r="BV2904" s="30"/>
      <c r="CH2904" s="139" t="str">
        <f t="shared" si="157"/>
        <v>L8.0Y</v>
      </c>
      <c r="CI2904" s="275" t="s">
        <v>4780</v>
      </c>
    </row>
    <row r="2905" spans="74:87" x14ac:dyDescent="0.3">
      <c r="BV2905" s="30"/>
      <c r="CH2905" s="139" t="str">
        <f t="shared" si="157"/>
        <v>L8.0L</v>
      </c>
      <c r="CI2905" s="275" t="s">
        <v>4781</v>
      </c>
    </row>
    <row r="2906" spans="74:87" x14ac:dyDescent="0.3">
      <c r="BV2906" s="30"/>
      <c r="CH2906" s="139" t="str">
        <f t="shared" si="157"/>
        <v>L8.87</v>
      </c>
      <c r="CI2906" s="275" t="s">
        <v>4782</v>
      </c>
    </row>
    <row r="2907" spans="74:87" x14ac:dyDescent="0.3">
      <c r="BV2907" s="30"/>
      <c r="CH2907" s="139" t="str">
        <f t="shared" si="157"/>
        <v>L8.CP</v>
      </c>
      <c r="CI2907" s="275" t="s">
        <v>4783</v>
      </c>
    </row>
    <row r="2908" spans="74:87" x14ac:dyDescent="0.3">
      <c r="BV2908" s="30"/>
      <c r="CH2908" s="139" t="str">
        <f t="shared" si="157"/>
        <v>L8.35</v>
      </c>
      <c r="CI2908" s="275" t="s">
        <v>4784</v>
      </c>
    </row>
    <row r="2909" spans="74:87" x14ac:dyDescent="0.3">
      <c r="BV2909" s="30"/>
      <c r="CH2909" s="139" t="str">
        <f t="shared" si="157"/>
        <v>L8.LK</v>
      </c>
      <c r="CI2909" s="275" t="s">
        <v>4785</v>
      </c>
    </row>
    <row r="2910" spans="74:87" x14ac:dyDescent="0.3">
      <c r="BV2910" s="30"/>
      <c r="CH2910" s="139" t="str">
        <f t="shared" si="157"/>
        <v>L8.LB</v>
      </c>
      <c r="CI2910" s="275" t="s">
        <v>4786</v>
      </c>
    </row>
    <row r="2911" spans="74:87" x14ac:dyDescent="0.3">
      <c r="BV2911" s="30"/>
      <c r="CH2911" s="139" t="str">
        <f t="shared" si="157"/>
        <v>L8.LG</v>
      </c>
      <c r="CI2911" s="275" t="s">
        <v>4787</v>
      </c>
    </row>
    <row r="2912" spans="74:87" x14ac:dyDescent="0.3">
      <c r="BV2912" s="30"/>
      <c r="CH2912" s="139" t="str">
        <f t="shared" ref="CH2912:CH2975" si="158">CONCATENATE(LEFT(CI2912,2),".",RIGHT(CI2912,2))</f>
        <v>L8.LO</v>
      </c>
      <c r="CI2912" s="275" t="s">
        <v>4788</v>
      </c>
    </row>
    <row r="2913" spans="74:87" x14ac:dyDescent="0.3">
      <c r="BV2913" s="30"/>
      <c r="CH2913" s="139" t="str">
        <f t="shared" si="158"/>
        <v>L8.LC</v>
      </c>
      <c r="CI2913" s="275" t="s">
        <v>4789</v>
      </c>
    </row>
    <row r="2914" spans="74:87" x14ac:dyDescent="0.3">
      <c r="BV2914" s="30"/>
      <c r="CH2914" s="139" t="str">
        <f t="shared" si="158"/>
        <v>L8.LY</v>
      </c>
      <c r="CI2914" s="275" t="s">
        <v>4790</v>
      </c>
    </row>
    <row r="2915" spans="74:87" x14ac:dyDescent="0.3">
      <c r="BV2915" s="30"/>
      <c r="CH2915" s="139" t="str">
        <f t="shared" si="158"/>
        <v>L8.FE</v>
      </c>
      <c r="CI2915" s="275" t="s">
        <v>4791</v>
      </c>
    </row>
    <row r="2916" spans="74:87" x14ac:dyDescent="0.3">
      <c r="BV2916" s="30"/>
      <c r="CH2916" s="139" t="str">
        <f t="shared" si="158"/>
        <v>L8.Z5</v>
      </c>
      <c r="CI2916" s="275" t="s">
        <v>4792</v>
      </c>
    </row>
    <row r="2917" spans="74:87" x14ac:dyDescent="0.3">
      <c r="BV2917" s="30"/>
      <c r="CH2917" s="139" t="str">
        <f t="shared" si="158"/>
        <v>L8.33</v>
      </c>
      <c r="CI2917" s="275" t="s">
        <v>4793</v>
      </c>
    </row>
    <row r="2918" spans="74:87" x14ac:dyDescent="0.3">
      <c r="BV2918" s="30"/>
      <c r="CH2918" s="139" t="str">
        <f t="shared" si="158"/>
        <v>L8.RN</v>
      </c>
      <c r="CI2918" s="275" t="s">
        <v>4794</v>
      </c>
    </row>
    <row r="2919" spans="74:87" x14ac:dyDescent="0.3">
      <c r="BV2919" s="30"/>
      <c r="CH2919" s="139" t="str">
        <f t="shared" si="158"/>
        <v>L8.54</v>
      </c>
      <c r="CI2919" s="275" t="s">
        <v>4795</v>
      </c>
    </row>
    <row r="2920" spans="74:87" x14ac:dyDescent="0.3">
      <c r="BV2920" s="30"/>
      <c r="CH2920" s="139" t="str">
        <f t="shared" si="158"/>
        <v>L8.HB</v>
      </c>
      <c r="CI2920" s="275" t="s">
        <v>15072</v>
      </c>
    </row>
    <row r="2921" spans="74:87" x14ac:dyDescent="0.3">
      <c r="BV2921" s="30"/>
      <c r="CH2921" s="139" t="str">
        <f t="shared" si="158"/>
        <v>L8.HG</v>
      </c>
      <c r="CI2921" s="275" t="s">
        <v>15073</v>
      </c>
    </row>
    <row r="2922" spans="74:87" x14ac:dyDescent="0.3">
      <c r="BV2922" s="30"/>
      <c r="CH2922" s="139" t="str">
        <f t="shared" si="158"/>
        <v>L8.JB</v>
      </c>
      <c r="CI2922" s="275" t="s">
        <v>4796</v>
      </c>
    </row>
    <row r="2923" spans="74:87" x14ac:dyDescent="0.3">
      <c r="BV2923" s="30"/>
      <c r="CH2923" s="139" t="str">
        <f t="shared" si="158"/>
        <v>L8.JW</v>
      </c>
      <c r="CI2923" s="275" t="s">
        <v>15074</v>
      </c>
    </row>
    <row r="2924" spans="74:87" x14ac:dyDescent="0.3">
      <c r="BV2924" s="30"/>
      <c r="CH2924" s="139" t="str">
        <f t="shared" si="158"/>
        <v>L8.S2</v>
      </c>
      <c r="CI2924" s="275" t="s">
        <v>4797</v>
      </c>
    </row>
    <row r="2925" spans="74:87" x14ac:dyDescent="0.3">
      <c r="BV2925" s="30"/>
      <c r="CH2925" s="139" t="str">
        <f t="shared" si="158"/>
        <v>L8.S1</v>
      </c>
      <c r="CI2925" s="275" t="s">
        <v>4798</v>
      </c>
    </row>
    <row r="2926" spans="74:87" x14ac:dyDescent="0.3">
      <c r="BV2926" s="30"/>
      <c r="CH2926" s="139" t="str">
        <f t="shared" si="158"/>
        <v>L8.L2</v>
      </c>
      <c r="CI2926" s="275" t="s">
        <v>4799</v>
      </c>
    </row>
    <row r="2927" spans="74:87" x14ac:dyDescent="0.3">
      <c r="BV2927" s="30"/>
      <c r="CH2927" s="139" t="str">
        <f t="shared" si="158"/>
        <v>L8.L1</v>
      </c>
      <c r="CI2927" s="275" t="s">
        <v>4800</v>
      </c>
    </row>
    <row r="2928" spans="74:87" x14ac:dyDescent="0.3">
      <c r="BV2928" s="30"/>
      <c r="CH2928" s="139" t="str">
        <f t="shared" si="158"/>
        <v>L8.Z1</v>
      </c>
      <c r="CI2928" s="275" t="s">
        <v>4801</v>
      </c>
    </row>
    <row r="2929" spans="74:87" x14ac:dyDescent="0.3">
      <c r="BV2929" s="30"/>
      <c r="CH2929" s="139" t="str">
        <f t="shared" si="158"/>
        <v>L8.0M</v>
      </c>
      <c r="CI2929" s="275" t="s">
        <v>4802</v>
      </c>
    </row>
    <row r="2930" spans="74:87" x14ac:dyDescent="0.3">
      <c r="BV2930" s="30"/>
      <c r="CH2930" s="139" t="str">
        <f t="shared" si="158"/>
        <v>L8.Z2</v>
      </c>
      <c r="CI2930" s="275" t="s">
        <v>4803</v>
      </c>
    </row>
    <row r="2931" spans="74:87" x14ac:dyDescent="0.3">
      <c r="BV2931" s="30"/>
      <c r="CH2931" s="139" t="str">
        <f t="shared" si="158"/>
        <v>L8.51</v>
      </c>
      <c r="CI2931" s="275" t="s">
        <v>4804</v>
      </c>
    </row>
    <row r="2932" spans="74:87" x14ac:dyDescent="0.3">
      <c r="BV2932" s="30"/>
      <c r="CH2932" s="139" t="str">
        <f t="shared" si="158"/>
        <v>L8.0N</v>
      </c>
      <c r="CI2932" s="275" t="s">
        <v>4805</v>
      </c>
    </row>
    <row r="2933" spans="74:87" x14ac:dyDescent="0.3">
      <c r="BV2933" s="30"/>
      <c r="CH2933" s="139" t="str">
        <f t="shared" si="158"/>
        <v>L8.NS</v>
      </c>
      <c r="CI2933" s="275" t="s">
        <v>4806</v>
      </c>
    </row>
    <row r="2934" spans="74:87" x14ac:dyDescent="0.3">
      <c r="BV2934" s="30"/>
      <c r="CH2934" s="139" t="str">
        <f t="shared" si="158"/>
        <v>L8.86</v>
      </c>
      <c r="CI2934" s="275" t="s">
        <v>4807</v>
      </c>
    </row>
    <row r="2935" spans="74:87" x14ac:dyDescent="0.3">
      <c r="BV2935" s="30"/>
      <c r="CH2935" s="139" t="str">
        <f t="shared" si="158"/>
        <v>L8.36</v>
      </c>
      <c r="CI2935" s="275" t="s">
        <v>4808</v>
      </c>
    </row>
    <row r="2936" spans="74:87" x14ac:dyDescent="0.3">
      <c r="BV2936" s="30"/>
      <c r="CH2936" s="139" t="str">
        <f t="shared" si="158"/>
        <v>L8.2F</v>
      </c>
      <c r="CI2936" s="275" t="s">
        <v>4809</v>
      </c>
    </row>
    <row r="2937" spans="74:87" x14ac:dyDescent="0.3">
      <c r="BV2937" s="30"/>
      <c r="CH2937" s="139" t="str">
        <f t="shared" si="158"/>
        <v>L8.90</v>
      </c>
      <c r="CI2937" s="275" t="s">
        <v>4810</v>
      </c>
    </row>
    <row r="2938" spans="74:87" x14ac:dyDescent="0.3">
      <c r="BV2938" s="30"/>
      <c r="CH2938" s="139" t="str">
        <f t="shared" si="158"/>
        <v>L8.68</v>
      </c>
      <c r="CI2938" s="275" t="s">
        <v>4811</v>
      </c>
    </row>
    <row r="2939" spans="74:87" x14ac:dyDescent="0.3">
      <c r="BV2939" s="30"/>
      <c r="CH2939" s="139" t="str">
        <f t="shared" si="158"/>
        <v>L8.27</v>
      </c>
      <c r="CI2939" s="275" t="s">
        <v>4812</v>
      </c>
    </row>
    <row r="2940" spans="74:87" x14ac:dyDescent="0.3">
      <c r="BV2940" s="30"/>
      <c r="CH2940" s="139" t="str">
        <f t="shared" si="158"/>
        <v>L8.61</v>
      </c>
      <c r="CI2940" s="275" t="s">
        <v>4813</v>
      </c>
    </row>
    <row r="2941" spans="74:87" x14ac:dyDescent="0.3">
      <c r="BV2941" s="30"/>
      <c r="CH2941" s="139" t="str">
        <f t="shared" si="158"/>
        <v>L8.81</v>
      </c>
      <c r="CI2941" s="275" t="s">
        <v>4814</v>
      </c>
    </row>
    <row r="2942" spans="74:87" x14ac:dyDescent="0.3">
      <c r="BV2942" s="30"/>
      <c r="CH2942" s="139" t="str">
        <f t="shared" si="158"/>
        <v>L8.0T</v>
      </c>
      <c r="CI2942" s="275" t="s">
        <v>4815</v>
      </c>
    </row>
    <row r="2943" spans="74:87" x14ac:dyDescent="0.3">
      <c r="BV2943" s="30"/>
      <c r="CH2943" s="139" t="str">
        <f t="shared" si="158"/>
        <v>L8.SO</v>
      </c>
      <c r="CI2943" s="275" t="s">
        <v>4816</v>
      </c>
    </row>
    <row r="2944" spans="74:87" x14ac:dyDescent="0.3">
      <c r="BV2944" s="30"/>
      <c r="CH2944" s="139" t="str">
        <f t="shared" si="158"/>
        <v>L8.SY</v>
      </c>
      <c r="CI2944" s="275" t="s">
        <v>4817</v>
      </c>
    </row>
    <row r="2945" spans="74:87" x14ac:dyDescent="0.3">
      <c r="BV2945" s="30"/>
      <c r="CH2945" s="139" t="str">
        <f t="shared" si="158"/>
        <v>L8.SL</v>
      </c>
      <c r="CI2945" s="275" t="s">
        <v>4818</v>
      </c>
    </row>
    <row r="2946" spans="74:87" x14ac:dyDescent="0.3">
      <c r="BV2946" s="30"/>
      <c r="CH2946" s="139" t="str">
        <f t="shared" si="158"/>
        <v>L8.SM</v>
      </c>
      <c r="CI2946" s="275" t="s">
        <v>4819</v>
      </c>
    </row>
    <row r="2947" spans="74:87" x14ac:dyDescent="0.3">
      <c r="BV2947" s="30"/>
      <c r="CH2947" s="139" t="str">
        <f t="shared" si="158"/>
        <v>L8.SN</v>
      </c>
      <c r="CI2947" s="275" t="s">
        <v>4820</v>
      </c>
    </row>
    <row r="2948" spans="74:87" x14ac:dyDescent="0.3">
      <c r="BV2948" s="30"/>
      <c r="CH2948" s="139" t="str">
        <f t="shared" si="158"/>
        <v>L8.SP</v>
      </c>
      <c r="CI2948" s="275" t="s">
        <v>4821</v>
      </c>
    </row>
    <row r="2949" spans="74:87" x14ac:dyDescent="0.3">
      <c r="BV2949" s="30"/>
      <c r="CH2949" s="139" t="str">
        <f t="shared" si="158"/>
        <v>L8.1V</v>
      </c>
      <c r="CI2949" s="275" t="s">
        <v>4822</v>
      </c>
    </row>
    <row r="2950" spans="74:87" x14ac:dyDescent="0.3">
      <c r="BV2950" s="30"/>
      <c r="CH2950" s="139" t="str">
        <f t="shared" si="158"/>
        <v>L8.T5</v>
      </c>
      <c r="CI2950" s="275" t="s">
        <v>4823</v>
      </c>
    </row>
    <row r="2951" spans="74:87" x14ac:dyDescent="0.3">
      <c r="BV2951" s="30"/>
      <c r="CH2951" s="139" t="str">
        <f t="shared" si="158"/>
        <v>L8.0S</v>
      </c>
      <c r="CI2951" s="275" t="s">
        <v>4824</v>
      </c>
    </row>
    <row r="2952" spans="74:87" x14ac:dyDescent="0.3">
      <c r="BV2952" s="30"/>
      <c r="CH2952" s="139" t="str">
        <f t="shared" si="158"/>
        <v>L8.52</v>
      </c>
      <c r="CI2952" s="275" t="s">
        <v>4825</v>
      </c>
    </row>
    <row r="2953" spans="74:87" x14ac:dyDescent="0.3">
      <c r="BV2953" s="30"/>
      <c r="CH2953" s="139" t="str">
        <f t="shared" si="158"/>
        <v>L8.77</v>
      </c>
      <c r="CI2953" s="275" t="s">
        <v>4826</v>
      </c>
    </row>
    <row r="2954" spans="74:87" x14ac:dyDescent="0.3">
      <c r="BV2954" s="30"/>
      <c r="CH2954" s="139" t="str">
        <f t="shared" si="158"/>
        <v>L8.Z3</v>
      </c>
      <c r="CI2954" s="275" t="s">
        <v>4827</v>
      </c>
    </row>
    <row r="2955" spans="74:87" x14ac:dyDescent="0.3">
      <c r="BV2955" s="30"/>
      <c r="CH2955" s="139" t="str">
        <f t="shared" si="158"/>
        <v>L8.37</v>
      </c>
      <c r="CI2955" s="275" t="s">
        <v>4828</v>
      </c>
    </row>
    <row r="2956" spans="74:87" x14ac:dyDescent="0.3">
      <c r="BV2956" s="30"/>
      <c r="CH2956" s="139" t="str">
        <f t="shared" si="158"/>
        <v>L8.2A</v>
      </c>
      <c r="CI2956" s="275" t="s">
        <v>4829</v>
      </c>
    </row>
    <row r="2957" spans="74:87" x14ac:dyDescent="0.3">
      <c r="BV2957" s="30"/>
      <c r="CH2957" s="139" t="str">
        <f t="shared" si="158"/>
        <v>L8.T8</v>
      </c>
      <c r="CI2957" s="275" t="s">
        <v>4830</v>
      </c>
    </row>
    <row r="2958" spans="74:87" x14ac:dyDescent="0.3">
      <c r="BV2958" s="30"/>
      <c r="CH2958" s="139" t="str">
        <f t="shared" si="158"/>
        <v>L8.1Q</v>
      </c>
      <c r="CI2958" s="275" t="s">
        <v>4831</v>
      </c>
    </row>
    <row r="2959" spans="74:87" x14ac:dyDescent="0.3">
      <c r="BV2959" s="30"/>
      <c r="CH2959" s="139" t="str">
        <f t="shared" si="158"/>
        <v>L8.2Q</v>
      </c>
      <c r="CI2959" s="275" t="s">
        <v>4832</v>
      </c>
    </row>
    <row r="2960" spans="74:87" x14ac:dyDescent="0.3">
      <c r="BV2960" s="30"/>
      <c r="CH2960" s="139" t="str">
        <f t="shared" si="158"/>
        <v>L8.NM</v>
      </c>
      <c r="CI2960" s="275" t="s">
        <v>4833</v>
      </c>
    </row>
    <row r="2961" spans="74:87" x14ac:dyDescent="0.3">
      <c r="BV2961" s="30"/>
      <c r="CH2961" s="139" t="str">
        <f t="shared" si="158"/>
        <v>L8.0F</v>
      </c>
      <c r="CI2961" s="275" t="s">
        <v>4834</v>
      </c>
    </row>
    <row r="2962" spans="74:87" x14ac:dyDescent="0.3">
      <c r="BV2962" s="30"/>
      <c r="CH2962" s="139" t="str">
        <f t="shared" si="158"/>
        <v>L8.MC</v>
      </c>
      <c r="CI2962" s="275" t="s">
        <v>4835</v>
      </c>
    </row>
    <row r="2963" spans="74:87" x14ac:dyDescent="0.3">
      <c r="BV2963" s="30"/>
      <c r="CH2963" s="139" t="str">
        <f t="shared" si="158"/>
        <v>L8.0P</v>
      </c>
      <c r="CI2963" s="275" t="s">
        <v>4836</v>
      </c>
    </row>
    <row r="2964" spans="74:87" x14ac:dyDescent="0.3">
      <c r="BV2964" s="30"/>
      <c r="CH2964" s="139" t="str">
        <f t="shared" si="158"/>
        <v>L8.T9</v>
      </c>
      <c r="CI2964" s="275" t="s">
        <v>4837</v>
      </c>
    </row>
    <row r="2965" spans="74:87" x14ac:dyDescent="0.3">
      <c r="BV2965" s="30"/>
      <c r="CH2965" s="139" t="str">
        <f t="shared" si="158"/>
        <v>L8.ZZ</v>
      </c>
      <c r="CI2965" s="275" t="s">
        <v>4838</v>
      </c>
    </row>
    <row r="2966" spans="74:87" x14ac:dyDescent="0.3">
      <c r="BV2966" s="30"/>
      <c r="CH2966" s="139" t="str">
        <f t="shared" si="158"/>
        <v>L8.53</v>
      </c>
      <c r="CI2966" s="275" t="s">
        <v>4839</v>
      </c>
    </row>
    <row r="2967" spans="74:87" x14ac:dyDescent="0.3">
      <c r="BV2967" s="30"/>
      <c r="CH2967" s="139" t="str">
        <f t="shared" si="158"/>
        <v>L8.AO</v>
      </c>
      <c r="CI2967" s="275" t="s">
        <v>4840</v>
      </c>
    </row>
    <row r="2968" spans="74:87" x14ac:dyDescent="0.3">
      <c r="BV2968" s="30"/>
      <c r="CH2968" s="139" t="str">
        <f t="shared" si="158"/>
        <v>L8.AB</v>
      </c>
      <c r="CI2968" s="275" t="s">
        <v>4841</v>
      </c>
    </row>
    <row r="2969" spans="74:87" x14ac:dyDescent="0.3">
      <c r="BV2969" s="30"/>
      <c r="CH2969" s="139" t="str">
        <f t="shared" si="158"/>
        <v>L8.50</v>
      </c>
      <c r="CI2969" s="275" t="s">
        <v>4842</v>
      </c>
    </row>
    <row r="2970" spans="74:87" x14ac:dyDescent="0.3">
      <c r="BV2970" s="30"/>
      <c r="CH2970" s="139" t="str">
        <f t="shared" si="158"/>
        <v>L8.Z6</v>
      </c>
      <c r="CI2970" s="275" t="s">
        <v>4843</v>
      </c>
    </row>
    <row r="2971" spans="74:87" x14ac:dyDescent="0.3">
      <c r="BV2971" s="30"/>
      <c r="CH2971" s="139" t="str">
        <f t="shared" si="158"/>
        <v>L8.0G</v>
      </c>
      <c r="CI2971" s="275" t="s">
        <v>4844</v>
      </c>
    </row>
    <row r="2972" spans="74:87" x14ac:dyDescent="0.3">
      <c r="BV2972" s="30"/>
      <c r="CH2972" s="139" t="str">
        <f t="shared" si="158"/>
        <v>L8.BG</v>
      </c>
      <c r="CI2972" s="275" t="s">
        <v>4845</v>
      </c>
    </row>
    <row r="2973" spans="74:87" x14ac:dyDescent="0.3">
      <c r="BV2973" s="30"/>
      <c r="CH2973" s="139" t="str">
        <f t="shared" si="158"/>
        <v>L8.0R</v>
      </c>
      <c r="CI2973" s="275" t="s">
        <v>4846</v>
      </c>
    </row>
    <row r="2974" spans="74:87" x14ac:dyDescent="0.3">
      <c r="BV2974" s="30"/>
      <c r="CH2974" s="139" t="str">
        <f t="shared" si="158"/>
        <v>L8.89</v>
      </c>
      <c r="CI2974" s="275" t="s">
        <v>4847</v>
      </c>
    </row>
    <row r="2975" spans="74:87" x14ac:dyDescent="0.3">
      <c r="BV2975" s="30"/>
      <c r="CH2975" s="139" t="str">
        <f t="shared" si="158"/>
        <v>L8.2P</v>
      </c>
      <c r="CI2975" s="275" t="s">
        <v>15075</v>
      </c>
    </row>
    <row r="2976" spans="74:87" x14ac:dyDescent="0.3">
      <c r="BV2976" s="30"/>
      <c r="CH2976" s="139" t="str">
        <f t="shared" ref="CH2976:CH3039" si="159">CONCATENATE(LEFT(CI2976,2),".",RIGHT(CI2976,2))</f>
        <v>L8.32</v>
      </c>
      <c r="CI2976" s="275" t="s">
        <v>4848</v>
      </c>
    </row>
    <row r="2977" spans="74:87" x14ac:dyDescent="0.3">
      <c r="BV2977" s="30"/>
      <c r="CH2977" s="139" t="str">
        <f t="shared" si="159"/>
        <v>L8.80</v>
      </c>
      <c r="CI2977" s="275" t="s">
        <v>4849</v>
      </c>
    </row>
    <row r="2978" spans="74:87" x14ac:dyDescent="0.3">
      <c r="BV2978" s="30"/>
      <c r="CH2978" s="139" t="str">
        <f t="shared" si="159"/>
        <v>L8.46</v>
      </c>
      <c r="CI2978" s="275" t="s">
        <v>4850</v>
      </c>
    </row>
    <row r="2979" spans="74:87" x14ac:dyDescent="0.3">
      <c r="BV2979" s="30"/>
      <c r="CH2979" s="139" t="str">
        <f t="shared" si="159"/>
        <v>L8.45</v>
      </c>
      <c r="CI2979" s="275" t="s">
        <v>4851</v>
      </c>
    </row>
    <row r="2980" spans="74:87" x14ac:dyDescent="0.3">
      <c r="BV2980" s="30"/>
      <c r="CH2980" s="139" t="str">
        <f t="shared" si="159"/>
        <v>L8.B1</v>
      </c>
      <c r="CI2980" s="275" t="s">
        <v>4852</v>
      </c>
    </row>
    <row r="2981" spans="74:87" x14ac:dyDescent="0.3">
      <c r="BV2981" s="30"/>
      <c r="CH2981" s="139" t="str">
        <f t="shared" si="159"/>
        <v>L8.Z4</v>
      </c>
      <c r="CI2981" s="275" t="s">
        <v>4853</v>
      </c>
    </row>
    <row r="2982" spans="74:87" x14ac:dyDescent="0.3">
      <c r="BV2982" s="30"/>
      <c r="CH2982" s="139" t="str">
        <f t="shared" si="159"/>
        <v>L8.BN</v>
      </c>
      <c r="CI2982" s="275" t="s">
        <v>4854</v>
      </c>
    </row>
    <row r="2983" spans="74:87" x14ac:dyDescent="0.3">
      <c r="BV2983" s="30"/>
      <c r="CH2983" s="139" t="str">
        <f t="shared" si="159"/>
        <v>L8.0C</v>
      </c>
      <c r="CI2983" s="275" t="s">
        <v>4855</v>
      </c>
    </row>
    <row r="2984" spans="74:87" x14ac:dyDescent="0.3">
      <c r="BV2984" s="30"/>
      <c r="CH2984" s="139" t="str">
        <f t="shared" si="159"/>
        <v>L8.0Y</v>
      </c>
      <c r="CI2984" s="275" t="s">
        <v>4856</v>
      </c>
    </row>
    <row r="2985" spans="74:87" x14ac:dyDescent="0.3">
      <c r="BV2985" s="30"/>
      <c r="CH2985" s="139" t="str">
        <f t="shared" si="159"/>
        <v>L8.0L</v>
      </c>
      <c r="CI2985" s="275" t="s">
        <v>4857</v>
      </c>
    </row>
    <row r="2986" spans="74:87" x14ac:dyDescent="0.3">
      <c r="BV2986" s="30"/>
      <c r="CH2986" s="139" t="str">
        <f t="shared" si="159"/>
        <v>L8.87</v>
      </c>
      <c r="CI2986" s="275" t="s">
        <v>4858</v>
      </c>
    </row>
    <row r="2987" spans="74:87" x14ac:dyDescent="0.3">
      <c r="BV2987" s="30"/>
      <c r="CH2987" s="139" t="str">
        <f t="shared" si="159"/>
        <v>L8.CP</v>
      </c>
      <c r="CI2987" s="275" t="s">
        <v>4859</v>
      </c>
    </row>
    <row r="2988" spans="74:87" x14ac:dyDescent="0.3">
      <c r="BV2988" s="30"/>
      <c r="CH2988" s="139" t="str">
        <f t="shared" si="159"/>
        <v>L8.35</v>
      </c>
      <c r="CI2988" s="275" t="s">
        <v>4860</v>
      </c>
    </row>
    <row r="2989" spans="74:87" x14ac:dyDescent="0.3">
      <c r="BV2989" s="30"/>
      <c r="CH2989" s="139" t="str">
        <f t="shared" si="159"/>
        <v>L8.LK</v>
      </c>
      <c r="CI2989" s="275" t="s">
        <v>4861</v>
      </c>
    </row>
    <row r="2990" spans="74:87" x14ac:dyDescent="0.3">
      <c r="BV2990" s="30"/>
      <c r="CH2990" s="139" t="str">
        <f t="shared" si="159"/>
        <v>L8.LB</v>
      </c>
      <c r="CI2990" s="275" t="s">
        <v>4862</v>
      </c>
    </row>
    <row r="2991" spans="74:87" x14ac:dyDescent="0.3">
      <c r="BV2991" s="30"/>
      <c r="CH2991" s="139" t="str">
        <f t="shared" si="159"/>
        <v>L8.LG</v>
      </c>
      <c r="CI2991" s="275" t="s">
        <v>4863</v>
      </c>
    </row>
    <row r="2992" spans="74:87" x14ac:dyDescent="0.3">
      <c r="BV2992" s="30"/>
      <c r="CH2992" s="139" t="str">
        <f t="shared" si="159"/>
        <v>L8.LO</v>
      </c>
      <c r="CI2992" s="275" t="s">
        <v>4864</v>
      </c>
    </row>
    <row r="2993" spans="74:87" x14ac:dyDescent="0.3">
      <c r="BV2993" s="30"/>
      <c r="CH2993" s="139" t="str">
        <f t="shared" si="159"/>
        <v>L8.LC</v>
      </c>
      <c r="CI2993" s="275" t="s">
        <v>4865</v>
      </c>
    </row>
    <row r="2994" spans="74:87" x14ac:dyDescent="0.3">
      <c r="BV2994" s="30"/>
      <c r="CH2994" s="139" t="str">
        <f t="shared" si="159"/>
        <v>L8.LY</v>
      </c>
      <c r="CI2994" s="275" t="s">
        <v>4866</v>
      </c>
    </row>
    <row r="2995" spans="74:87" x14ac:dyDescent="0.3">
      <c r="BV2995" s="30"/>
      <c r="CH2995" s="139" t="str">
        <f t="shared" si="159"/>
        <v>L8.FE</v>
      </c>
      <c r="CI2995" s="275" t="s">
        <v>4867</v>
      </c>
    </row>
    <row r="2996" spans="74:87" x14ac:dyDescent="0.3">
      <c r="BV2996" s="30"/>
      <c r="CH2996" s="139" t="str">
        <f t="shared" si="159"/>
        <v>L8.Z5</v>
      </c>
      <c r="CI2996" s="275" t="s">
        <v>4868</v>
      </c>
    </row>
    <row r="2997" spans="74:87" x14ac:dyDescent="0.3">
      <c r="BV2997" s="30"/>
      <c r="CH2997" s="139" t="str">
        <f t="shared" si="159"/>
        <v>L8.33</v>
      </c>
      <c r="CI2997" s="275" t="s">
        <v>4869</v>
      </c>
    </row>
    <row r="2998" spans="74:87" x14ac:dyDescent="0.3">
      <c r="BV2998" s="30"/>
      <c r="CH2998" s="139" t="str">
        <f t="shared" si="159"/>
        <v>L8.RN</v>
      </c>
      <c r="CI2998" s="275" t="s">
        <v>4870</v>
      </c>
    </row>
    <row r="2999" spans="74:87" x14ac:dyDescent="0.3">
      <c r="BV2999" s="30"/>
      <c r="CH2999" s="139" t="str">
        <f t="shared" si="159"/>
        <v>L8.54</v>
      </c>
      <c r="CI2999" s="275" t="s">
        <v>4871</v>
      </c>
    </row>
    <row r="3000" spans="74:87" x14ac:dyDescent="0.3">
      <c r="BV3000" s="30"/>
      <c r="CH3000" s="139" t="str">
        <f t="shared" si="159"/>
        <v>L8.HB</v>
      </c>
      <c r="CI3000" s="275" t="s">
        <v>15076</v>
      </c>
    </row>
    <row r="3001" spans="74:87" x14ac:dyDescent="0.3">
      <c r="BV3001" s="30"/>
      <c r="CH3001" s="139" t="str">
        <f t="shared" si="159"/>
        <v>L8.HG</v>
      </c>
      <c r="CI3001" s="275" t="s">
        <v>15077</v>
      </c>
    </row>
    <row r="3002" spans="74:87" x14ac:dyDescent="0.3">
      <c r="BV3002" s="30"/>
      <c r="CH3002" s="139" t="str">
        <f t="shared" si="159"/>
        <v>L8.JB</v>
      </c>
      <c r="CI3002" s="275" t="s">
        <v>4872</v>
      </c>
    </row>
    <row r="3003" spans="74:87" x14ac:dyDescent="0.3">
      <c r="BV3003" s="30"/>
      <c r="CH3003" s="139" t="str">
        <f t="shared" si="159"/>
        <v>L8.JW</v>
      </c>
      <c r="CI3003" s="275" t="s">
        <v>15078</v>
      </c>
    </row>
    <row r="3004" spans="74:87" x14ac:dyDescent="0.3">
      <c r="BV3004" s="30"/>
      <c r="CH3004" s="139" t="str">
        <f t="shared" si="159"/>
        <v>L8.S2</v>
      </c>
      <c r="CI3004" s="275" t="s">
        <v>4873</v>
      </c>
    </row>
    <row r="3005" spans="74:87" x14ac:dyDescent="0.3">
      <c r="BV3005" s="30"/>
      <c r="CH3005" s="139" t="str">
        <f t="shared" si="159"/>
        <v>L8.S1</v>
      </c>
      <c r="CI3005" s="275" t="s">
        <v>4874</v>
      </c>
    </row>
    <row r="3006" spans="74:87" x14ac:dyDescent="0.3">
      <c r="BV3006" s="30"/>
      <c r="CH3006" s="139" t="str">
        <f t="shared" si="159"/>
        <v>L8.L2</v>
      </c>
      <c r="CI3006" s="275" t="s">
        <v>4875</v>
      </c>
    </row>
    <row r="3007" spans="74:87" x14ac:dyDescent="0.3">
      <c r="BV3007" s="30"/>
      <c r="CH3007" s="139" t="str">
        <f t="shared" si="159"/>
        <v>L8.L1</v>
      </c>
      <c r="CI3007" s="275" t="s">
        <v>4876</v>
      </c>
    </row>
    <row r="3008" spans="74:87" x14ac:dyDescent="0.3">
      <c r="BV3008" s="30"/>
      <c r="CH3008" s="139" t="str">
        <f t="shared" si="159"/>
        <v>L8.Z1</v>
      </c>
      <c r="CI3008" s="275" t="s">
        <v>4877</v>
      </c>
    </row>
    <row r="3009" spans="74:87" x14ac:dyDescent="0.3">
      <c r="BV3009" s="30"/>
      <c r="CH3009" s="139" t="str">
        <f t="shared" si="159"/>
        <v>L8.0M</v>
      </c>
      <c r="CI3009" s="275" t="s">
        <v>4878</v>
      </c>
    </row>
    <row r="3010" spans="74:87" x14ac:dyDescent="0.3">
      <c r="BV3010" s="30"/>
      <c r="CH3010" s="139" t="str">
        <f t="shared" si="159"/>
        <v>L8.Z2</v>
      </c>
      <c r="CI3010" s="275" t="s">
        <v>4879</v>
      </c>
    </row>
    <row r="3011" spans="74:87" x14ac:dyDescent="0.3">
      <c r="BV3011" s="30"/>
      <c r="CH3011" s="139" t="str">
        <f t="shared" si="159"/>
        <v>L8.51</v>
      </c>
      <c r="CI3011" s="275" t="s">
        <v>4880</v>
      </c>
    </row>
    <row r="3012" spans="74:87" x14ac:dyDescent="0.3">
      <c r="BV3012" s="30"/>
      <c r="CH3012" s="139" t="str">
        <f t="shared" si="159"/>
        <v>L8.0N</v>
      </c>
      <c r="CI3012" s="275" t="s">
        <v>4881</v>
      </c>
    </row>
    <row r="3013" spans="74:87" x14ac:dyDescent="0.3">
      <c r="BV3013" s="30"/>
      <c r="CH3013" s="139" t="str">
        <f t="shared" si="159"/>
        <v>L8.NS</v>
      </c>
      <c r="CI3013" s="275" t="s">
        <v>4882</v>
      </c>
    </row>
    <row r="3014" spans="74:87" x14ac:dyDescent="0.3">
      <c r="BV3014" s="30"/>
      <c r="CH3014" s="139" t="str">
        <f t="shared" si="159"/>
        <v>L8.86</v>
      </c>
      <c r="CI3014" s="275" t="s">
        <v>4883</v>
      </c>
    </row>
    <row r="3015" spans="74:87" x14ac:dyDescent="0.3">
      <c r="BV3015" s="30"/>
      <c r="CH3015" s="139" t="str">
        <f t="shared" si="159"/>
        <v>L8.36</v>
      </c>
      <c r="CI3015" s="275" t="s">
        <v>4884</v>
      </c>
    </row>
    <row r="3016" spans="74:87" x14ac:dyDescent="0.3">
      <c r="BV3016" s="30"/>
      <c r="CH3016" s="139" t="str">
        <f t="shared" si="159"/>
        <v>L8.2F</v>
      </c>
      <c r="CI3016" s="275" t="s">
        <v>4885</v>
      </c>
    </row>
    <row r="3017" spans="74:87" x14ac:dyDescent="0.3">
      <c r="BV3017" s="30"/>
      <c r="CH3017" s="139" t="str">
        <f t="shared" si="159"/>
        <v>L8.90</v>
      </c>
      <c r="CI3017" s="275" t="s">
        <v>4886</v>
      </c>
    </row>
    <row r="3018" spans="74:87" x14ac:dyDescent="0.3">
      <c r="BV3018" s="30"/>
      <c r="CH3018" s="139" t="str">
        <f t="shared" si="159"/>
        <v>L8.68</v>
      </c>
      <c r="CI3018" s="275" t="s">
        <v>4887</v>
      </c>
    </row>
    <row r="3019" spans="74:87" x14ac:dyDescent="0.3">
      <c r="BV3019" s="30"/>
      <c r="CH3019" s="139" t="str">
        <f t="shared" si="159"/>
        <v>L8.27</v>
      </c>
      <c r="CI3019" s="275" t="s">
        <v>4888</v>
      </c>
    </row>
    <row r="3020" spans="74:87" x14ac:dyDescent="0.3">
      <c r="BV3020" s="30"/>
      <c r="CH3020" s="139" t="str">
        <f t="shared" si="159"/>
        <v>L8.61</v>
      </c>
      <c r="CI3020" s="275" t="s">
        <v>4889</v>
      </c>
    </row>
    <row r="3021" spans="74:87" x14ac:dyDescent="0.3">
      <c r="BV3021" s="30"/>
      <c r="CH3021" s="139" t="str">
        <f t="shared" si="159"/>
        <v>L8.81</v>
      </c>
      <c r="CI3021" s="275" t="s">
        <v>4890</v>
      </c>
    </row>
    <row r="3022" spans="74:87" x14ac:dyDescent="0.3">
      <c r="BV3022" s="30"/>
      <c r="CH3022" s="139" t="str">
        <f t="shared" si="159"/>
        <v>L8.0T</v>
      </c>
      <c r="CI3022" s="275" t="s">
        <v>4891</v>
      </c>
    </row>
    <row r="3023" spans="74:87" x14ac:dyDescent="0.3">
      <c r="BV3023" s="30"/>
      <c r="CH3023" s="139" t="str">
        <f t="shared" si="159"/>
        <v>L8.SO</v>
      </c>
      <c r="CI3023" s="275" t="s">
        <v>4892</v>
      </c>
    </row>
    <row r="3024" spans="74:87" x14ac:dyDescent="0.3">
      <c r="BV3024" s="30"/>
      <c r="CH3024" s="139" t="str">
        <f t="shared" si="159"/>
        <v>L8.SY</v>
      </c>
      <c r="CI3024" s="275" t="s">
        <v>4893</v>
      </c>
    </row>
    <row r="3025" spans="74:87" x14ac:dyDescent="0.3">
      <c r="BV3025" s="30"/>
      <c r="CH3025" s="139" t="str">
        <f t="shared" si="159"/>
        <v>L8.SL</v>
      </c>
      <c r="CI3025" s="275" t="s">
        <v>4894</v>
      </c>
    </row>
    <row r="3026" spans="74:87" x14ac:dyDescent="0.3">
      <c r="BV3026" s="30"/>
      <c r="CH3026" s="139" t="str">
        <f t="shared" si="159"/>
        <v>L8.SM</v>
      </c>
      <c r="CI3026" s="275" t="s">
        <v>4895</v>
      </c>
    </row>
    <row r="3027" spans="74:87" x14ac:dyDescent="0.3">
      <c r="BV3027" s="30"/>
      <c r="CH3027" s="139" t="str">
        <f t="shared" si="159"/>
        <v>L8.SN</v>
      </c>
      <c r="CI3027" s="275" t="s">
        <v>4896</v>
      </c>
    </row>
    <row r="3028" spans="74:87" x14ac:dyDescent="0.3">
      <c r="BV3028" s="30"/>
      <c r="CH3028" s="139" t="str">
        <f t="shared" si="159"/>
        <v>L8.SP</v>
      </c>
      <c r="CI3028" s="275" t="s">
        <v>4897</v>
      </c>
    </row>
    <row r="3029" spans="74:87" x14ac:dyDescent="0.3">
      <c r="BV3029" s="30"/>
      <c r="CH3029" s="139" t="str">
        <f t="shared" si="159"/>
        <v>L8.1V</v>
      </c>
      <c r="CI3029" s="275" t="s">
        <v>4898</v>
      </c>
    </row>
    <row r="3030" spans="74:87" x14ac:dyDescent="0.3">
      <c r="BV3030" s="30"/>
      <c r="CH3030" s="139" t="str">
        <f t="shared" si="159"/>
        <v>L8.T5</v>
      </c>
      <c r="CI3030" s="275" t="s">
        <v>4899</v>
      </c>
    </row>
    <row r="3031" spans="74:87" x14ac:dyDescent="0.3">
      <c r="BV3031" s="30"/>
      <c r="CH3031" s="139" t="str">
        <f t="shared" si="159"/>
        <v>L8.0S</v>
      </c>
      <c r="CI3031" s="275" t="s">
        <v>4900</v>
      </c>
    </row>
    <row r="3032" spans="74:87" x14ac:dyDescent="0.3">
      <c r="BV3032" s="30"/>
      <c r="CH3032" s="139" t="str">
        <f t="shared" si="159"/>
        <v>L8.52</v>
      </c>
      <c r="CI3032" s="275" t="s">
        <v>4901</v>
      </c>
    </row>
    <row r="3033" spans="74:87" x14ac:dyDescent="0.3">
      <c r="BV3033" s="30"/>
      <c r="CH3033" s="139" t="str">
        <f t="shared" si="159"/>
        <v>L8.77</v>
      </c>
      <c r="CI3033" s="275" t="s">
        <v>4902</v>
      </c>
    </row>
    <row r="3034" spans="74:87" x14ac:dyDescent="0.3">
      <c r="BV3034" s="30"/>
      <c r="CH3034" s="139" t="str">
        <f t="shared" si="159"/>
        <v>L8.Z3</v>
      </c>
      <c r="CI3034" s="275" t="s">
        <v>4903</v>
      </c>
    </row>
    <row r="3035" spans="74:87" x14ac:dyDescent="0.3">
      <c r="BV3035" s="30"/>
      <c r="CH3035" s="139" t="str">
        <f t="shared" si="159"/>
        <v>L8.37</v>
      </c>
      <c r="CI3035" s="275" t="s">
        <v>4904</v>
      </c>
    </row>
    <row r="3036" spans="74:87" x14ac:dyDescent="0.3">
      <c r="BV3036" s="30"/>
      <c r="CH3036" s="139" t="str">
        <f t="shared" si="159"/>
        <v>L8.2A</v>
      </c>
      <c r="CI3036" s="275" t="s">
        <v>4905</v>
      </c>
    </row>
    <row r="3037" spans="74:87" x14ac:dyDescent="0.3">
      <c r="BV3037" s="30"/>
      <c r="CH3037" s="139" t="str">
        <f t="shared" si="159"/>
        <v>L8.T8</v>
      </c>
      <c r="CI3037" s="275" t="s">
        <v>4906</v>
      </c>
    </row>
    <row r="3038" spans="74:87" x14ac:dyDescent="0.3">
      <c r="BV3038" s="30"/>
      <c r="CH3038" s="139" t="str">
        <f t="shared" si="159"/>
        <v>L8.1Q</v>
      </c>
      <c r="CI3038" s="275" t="s">
        <v>4907</v>
      </c>
    </row>
    <row r="3039" spans="74:87" x14ac:dyDescent="0.3">
      <c r="BV3039" s="30"/>
      <c r="CH3039" s="139" t="str">
        <f t="shared" si="159"/>
        <v>L8.2Q</v>
      </c>
      <c r="CI3039" s="275" t="s">
        <v>4908</v>
      </c>
    </row>
    <row r="3040" spans="74:87" x14ac:dyDescent="0.3">
      <c r="BV3040" s="30"/>
      <c r="CH3040" s="139" t="str">
        <f t="shared" ref="CH3040:CH3103" si="160">CONCATENATE(LEFT(CI3040,2),".",RIGHT(CI3040,2))</f>
        <v>L8.NM</v>
      </c>
      <c r="CI3040" s="275" t="s">
        <v>4909</v>
      </c>
    </row>
    <row r="3041" spans="74:87" x14ac:dyDescent="0.3">
      <c r="BV3041" s="30"/>
      <c r="CH3041" s="139" t="str">
        <f t="shared" si="160"/>
        <v>L8.0F</v>
      </c>
      <c r="CI3041" s="275" t="s">
        <v>4910</v>
      </c>
    </row>
    <row r="3042" spans="74:87" x14ac:dyDescent="0.3">
      <c r="BV3042" s="30"/>
      <c r="CH3042" s="139" t="str">
        <f t="shared" si="160"/>
        <v>L8.MC</v>
      </c>
      <c r="CI3042" s="275" t="s">
        <v>4911</v>
      </c>
    </row>
    <row r="3043" spans="74:87" x14ac:dyDescent="0.3">
      <c r="BV3043" s="30"/>
      <c r="CH3043" s="139" t="str">
        <f t="shared" si="160"/>
        <v>L8.0P</v>
      </c>
      <c r="CI3043" s="275" t="s">
        <v>4912</v>
      </c>
    </row>
    <row r="3044" spans="74:87" x14ac:dyDescent="0.3">
      <c r="BV3044" s="30"/>
      <c r="CH3044" s="139" t="str">
        <f t="shared" si="160"/>
        <v>L8.T9</v>
      </c>
      <c r="CI3044" s="275" t="s">
        <v>4913</v>
      </c>
    </row>
    <row r="3045" spans="74:87" x14ac:dyDescent="0.3">
      <c r="BV3045" s="30"/>
      <c r="CH3045" s="139" t="str">
        <f t="shared" si="160"/>
        <v>L8.ZZ</v>
      </c>
      <c r="CI3045" s="275" t="s">
        <v>4914</v>
      </c>
    </row>
    <row r="3046" spans="74:87" x14ac:dyDescent="0.3">
      <c r="BV3046" s="30"/>
      <c r="CH3046" s="139" t="str">
        <f t="shared" si="160"/>
        <v>L8.53</v>
      </c>
      <c r="CI3046" s="275" t="s">
        <v>4915</v>
      </c>
    </row>
    <row r="3047" spans="74:87" x14ac:dyDescent="0.3">
      <c r="BV3047" s="30"/>
      <c r="CH3047" s="139" t="str">
        <f t="shared" si="160"/>
        <v>L8.AO</v>
      </c>
      <c r="CI3047" s="275" t="s">
        <v>4916</v>
      </c>
    </row>
    <row r="3048" spans="74:87" x14ac:dyDescent="0.3">
      <c r="BV3048" s="30"/>
      <c r="CH3048" s="139" t="str">
        <f t="shared" si="160"/>
        <v>L8.AB</v>
      </c>
      <c r="CI3048" s="275" t="s">
        <v>4917</v>
      </c>
    </row>
    <row r="3049" spans="74:87" x14ac:dyDescent="0.3">
      <c r="BV3049" s="30"/>
      <c r="CH3049" s="139" t="str">
        <f t="shared" si="160"/>
        <v>L8.50</v>
      </c>
      <c r="CI3049" s="275" t="s">
        <v>4918</v>
      </c>
    </row>
    <row r="3050" spans="74:87" x14ac:dyDescent="0.3">
      <c r="BV3050" s="30"/>
      <c r="CH3050" s="139" t="str">
        <f t="shared" si="160"/>
        <v>L8.Z6</v>
      </c>
      <c r="CI3050" s="275" t="s">
        <v>4919</v>
      </c>
    </row>
    <row r="3051" spans="74:87" x14ac:dyDescent="0.3">
      <c r="BV3051" s="30"/>
      <c r="CH3051" s="139" t="str">
        <f t="shared" si="160"/>
        <v>L8.0G</v>
      </c>
      <c r="CI3051" s="275" t="s">
        <v>4920</v>
      </c>
    </row>
    <row r="3052" spans="74:87" x14ac:dyDescent="0.3">
      <c r="BV3052" s="30"/>
      <c r="CH3052" s="139" t="str">
        <f t="shared" si="160"/>
        <v>L8.BG</v>
      </c>
      <c r="CI3052" s="275" t="s">
        <v>4921</v>
      </c>
    </row>
    <row r="3053" spans="74:87" x14ac:dyDescent="0.3">
      <c r="BV3053" s="30"/>
      <c r="CH3053" s="139" t="str">
        <f t="shared" si="160"/>
        <v>L8.0R</v>
      </c>
      <c r="CI3053" s="275" t="s">
        <v>4922</v>
      </c>
    </row>
    <row r="3054" spans="74:87" x14ac:dyDescent="0.3">
      <c r="BV3054" s="30"/>
      <c r="CH3054" s="139" t="str">
        <f t="shared" si="160"/>
        <v>L8.89</v>
      </c>
      <c r="CI3054" s="275" t="s">
        <v>4923</v>
      </c>
    </row>
    <row r="3055" spans="74:87" x14ac:dyDescent="0.3">
      <c r="BV3055" s="30"/>
      <c r="CH3055" s="139" t="str">
        <f t="shared" si="160"/>
        <v>L8.2P</v>
      </c>
      <c r="CI3055" s="275" t="s">
        <v>15079</v>
      </c>
    </row>
    <row r="3056" spans="74:87" x14ac:dyDescent="0.3">
      <c r="BV3056" s="30"/>
      <c r="CH3056" s="139" t="str">
        <f t="shared" si="160"/>
        <v>L8.32</v>
      </c>
      <c r="CI3056" s="275" t="s">
        <v>4924</v>
      </c>
    </row>
    <row r="3057" spans="74:87" x14ac:dyDescent="0.3">
      <c r="BV3057" s="30"/>
      <c r="CH3057" s="139" t="str">
        <f t="shared" si="160"/>
        <v>L8.80</v>
      </c>
      <c r="CI3057" s="275" t="s">
        <v>4925</v>
      </c>
    </row>
    <row r="3058" spans="74:87" x14ac:dyDescent="0.3">
      <c r="BV3058" s="30"/>
      <c r="CH3058" s="139" t="str">
        <f t="shared" si="160"/>
        <v>L8.46</v>
      </c>
      <c r="CI3058" s="275" t="s">
        <v>4926</v>
      </c>
    </row>
    <row r="3059" spans="74:87" x14ac:dyDescent="0.3">
      <c r="BV3059" s="30"/>
      <c r="CH3059" s="139" t="str">
        <f t="shared" si="160"/>
        <v>L8.45</v>
      </c>
      <c r="CI3059" s="275" t="s">
        <v>4927</v>
      </c>
    </row>
    <row r="3060" spans="74:87" x14ac:dyDescent="0.3">
      <c r="BV3060" s="30"/>
      <c r="CH3060" s="139" t="str">
        <f t="shared" si="160"/>
        <v>L8.B1</v>
      </c>
      <c r="CI3060" s="275" t="s">
        <v>4928</v>
      </c>
    </row>
    <row r="3061" spans="74:87" x14ac:dyDescent="0.3">
      <c r="BV3061" s="30"/>
      <c r="CH3061" s="139" t="str">
        <f t="shared" si="160"/>
        <v>L8.Z4</v>
      </c>
      <c r="CI3061" s="275" t="s">
        <v>4929</v>
      </c>
    </row>
    <row r="3062" spans="74:87" x14ac:dyDescent="0.3">
      <c r="BV3062" s="30"/>
      <c r="CH3062" s="139" t="str">
        <f t="shared" si="160"/>
        <v>L8.BN</v>
      </c>
      <c r="CI3062" s="275" t="s">
        <v>4930</v>
      </c>
    </row>
    <row r="3063" spans="74:87" x14ac:dyDescent="0.3">
      <c r="BV3063" s="30"/>
      <c r="CH3063" s="139" t="str">
        <f t="shared" si="160"/>
        <v>L8.0C</v>
      </c>
      <c r="CI3063" s="275" t="s">
        <v>4931</v>
      </c>
    </row>
    <row r="3064" spans="74:87" x14ac:dyDescent="0.3">
      <c r="BV3064" s="30"/>
      <c r="CH3064" s="139" t="str">
        <f t="shared" si="160"/>
        <v>L8.0Y</v>
      </c>
      <c r="CI3064" s="275" t="s">
        <v>4932</v>
      </c>
    </row>
    <row r="3065" spans="74:87" x14ac:dyDescent="0.3">
      <c r="BV3065" s="30"/>
      <c r="CH3065" s="139" t="str">
        <f t="shared" si="160"/>
        <v>L8.0L</v>
      </c>
      <c r="CI3065" s="275" t="s">
        <v>4933</v>
      </c>
    </row>
    <row r="3066" spans="74:87" x14ac:dyDescent="0.3">
      <c r="BV3066" s="30"/>
      <c r="CH3066" s="139" t="str">
        <f t="shared" si="160"/>
        <v>L8.87</v>
      </c>
      <c r="CI3066" s="275" t="s">
        <v>4934</v>
      </c>
    </row>
    <row r="3067" spans="74:87" x14ac:dyDescent="0.3">
      <c r="BV3067" s="30"/>
      <c r="CH3067" s="139" t="str">
        <f t="shared" si="160"/>
        <v>L8.CP</v>
      </c>
      <c r="CI3067" s="275" t="s">
        <v>4935</v>
      </c>
    </row>
    <row r="3068" spans="74:87" x14ac:dyDescent="0.3">
      <c r="BV3068" s="30"/>
      <c r="CH3068" s="139" t="str">
        <f t="shared" si="160"/>
        <v>L8.35</v>
      </c>
      <c r="CI3068" s="275" t="s">
        <v>4936</v>
      </c>
    </row>
    <row r="3069" spans="74:87" x14ac:dyDescent="0.3">
      <c r="BV3069" s="30"/>
      <c r="CH3069" s="139" t="str">
        <f t="shared" si="160"/>
        <v>L8.LK</v>
      </c>
      <c r="CI3069" s="275" t="s">
        <v>4937</v>
      </c>
    </row>
    <row r="3070" spans="74:87" x14ac:dyDescent="0.3">
      <c r="BV3070" s="30"/>
      <c r="CH3070" s="139" t="str">
        <f t="shared" si="160"/>
        <v>L8.LB</v>
      </c>
      <c r="CI3070" s="275" t="s">
        <v>4938</v>
      </c>
    </row>
    <row r="3071" spans="74:87" x14ac:dyDescent="0.3">
      <c r="BV3071" s="30"/>
      <c r="CH3071" s="139" t="str">
        <f t="shared" si="160"/>
        <v>L8.LG</v>
      </c>
      <c r="CI3071" s="275" t="s">
        <v>4939</v>
      </c>
    </row>
    <row r="3072" spans="74:87" x14ac:dyDescent="0.3">
      <c r="BV3072" s="30"/>
      <c r="CH3072" s="139" t="str">
        <f t="shared" si="160"/>
        <v>L8.LO</v>
      </c>
      <c r="CI3072" s="275" t="s">
        <v>4940</v>
      </c>
    </row>
    <row r="3073" spans="74:87" x14ac:dyDescent="0.3">
      <c r="BV3073" s="30"/>
      <c r="CH3073" s="139" t="str">
        <f t="shared" si="160"/>
        <v>L8.LC</v>
      </c>
      <c r="CI3073" s="275" t="s">
        <v>4941</v>
      </c>
    </row>
    <row r="3074" spans="74:87" x14ac:dyDescent="0.3">
      <c r="BV3074" s="30"/>
      <c r="CH3074" s="139" t="str">
        <f t="shared" si="160"/>
        <v>L8.LY</v>
      </c>
      <c r="CI3074" s="275" t="s">
        <v>4942</v>
      </c>
    </row>
    <row r="3075" spans="74:87" x14ac:dyDescent="0.3">
      <c r="BV3075" s="30"/>
      <c r="CH3075" s="139" t="str">
        <f t="shared" si="160"/>
        <v>L8.FE</v>
      </c>
      <c r="CI3075" s="275" t="s">
        <v>4943</v>
      </c>
    </row>
    <row r="3076" spans="74:87" x14ac:dyDescent="0.3">
      <c r="BV3076" s="30"/>
      <c r="CH3076" s="139" t="str">
        <f t="shared" si="160"/>
        <v>L8.Z5</v>
      </c>
      <c r="CI3076" s="275" t="s">
        <v>4944</v>
      </c>
    </row>
    <row r="3077" spans="74:87" x14ac:dyDescent="0.3">
      <c r="BV3077" s="30"/>
      <c r="CH3077" s="139" t="str">
        <f t="shared" si="160"/>
        <v>L8.33</v>
      </c>
      <c r="CI3077" s="275" t="s">
        <v>4945</v>
      </c>
    </row>
    <row r="3078" spans="74:87" x14ac:dyDescent="0.3">
      <c r="BV3078" s="30"/>
      <c r="CH3078" s="139" t="str">
        <f t="shared" si="160"/>
        <v>L8.RN</v>
      </c>
      <c r="CI3078" s="275" t="s">
        <v>4946</v>
      </c>
    </row>
    <row r="3079" spans="74:87" x14ac:dyDescent="0.3">
      <c r="BV3079" s="30"/>
      <c r="CH3079" s="139" t="str">
        <f t="shared" si="160"/>
        <v>L8.54</v>
      </c>
      <c r="CI3079" s="275" t="s">
        <v>4947</v>
      </c>
    </row>
    <row r="3080" spans="74:87" x14ac:dyDescent="0.3">
      <c r="BV3080" s="30"/>
      <c r="CH3080" s="139" t="str">
        <f t="shared" si="160"/>
        <v>L8.HB</v>
      </c>
      <c r="CI3080" s="275" t="s">
        <v>15080</v>
      </c>
    </row>
    <row r="3081" spans="74:87" x14ac:dyDescent="0.3">
      <c r="BV3081" s="30"/>
      <c r="CH3081" s="139" t="str">
        <f t="shared" si="160"/>
        <v>L8.HG</v>
      </c>
      <c r="CI3081" s="275" t="s">
        <v>15081</v>
      </c>
    </row>
    <row r="3082" spans="74:87" x14ac:dyDescent="0.3">
      <c r="BV3082" s="30"/>
      <c r="CH3082" s="139" t="str">
        <f t="shared" si="160"/>
        <v>L8.JB</v>
      </c>
      <c r="CI3082" s="275" t="s">
        <v>4948</v>
      </c>
    </row>
    <row r="3083" spans="74:87" x14ac:dyDescent="0.3">
      <c r="BV3083" s="30"/>
      <c r="CH3083" s="139" t="str">
        <f t="shared" si="160"/>
        <v>L8.JW</v>
      </c>
      <c r="CI3083" s="275" t="s">
        <v>15082</v>
      </c>
    </row>
    <row r="3084" spans="74:87" x14ac:dyDescent="0.3">
      <c r="BV3084" s="30"/>
      <c r="CH3084" s="139" t="str">
        <f t="shared" si="160"/>
        <v>L8.S2</v>
      </c>
      <c r="CI3084" s="275" t="s">
        <v>4949</v>
      </c>
    </row>
    <row r="3085" spans="74:87" x14ac:dyDescent="0.3">
      <c r="BV3085" s="30"/>
      <c r="CH3085" s="139" t="str">
        <f t="shared" si="160"/>
        <v>L8.S1</v>
      </c>
      <c r="CI3085" s="275" t="s">
        <v>4950</v>
      </c>
    </row>
    <row r="3086" spans="74:87" x14ac:dyDescent="0.3">
      <c r="BV3086" s="30"/>
      <c r="CH3086" s="139" t="str">
        <f t="shared" si="160"/>
        <v>L8.L2</v>
      </c>
      <c r="CI3086" s="275" t="s">
        <v>4951</v>
      </c>
    </row>
    <row r="3087" spans="74:87" x14ac:dyDescent="0.3">
      <c r="BV3087" s="30"/>
      <c r="CH3087" s="139" t="str">
        <f t="shared" si="160"/>
        <v>L8.L1</v>
      </c>
      <c r="CI3087" s="275" t="s">
        <v>4952</v>
      </c>
    </row>
    <row r="3088" spans="74:87" x14ac:dyDescent="0.3">
      <c r="BV3088" s="30"/>
      <c r="CH3088" s="139" t="str">
        <f t="shared" si="160"/>
        <v>L8.Z1</v>
      </c>
      <c r="CI3088" s="275" t="s">
        <v>4953</v>
      </c>
    </row>
    <row r="3089" spans="74:87" x14ac:dyDescent="0.3">
      <c r="BV3089" s="30"/>
      <c r="CH3089" s="139" t="str">
        <f t="shared" si="160"/>
        <v>L8.0M</v>
      </c>
      <c r="CI3089" s="275" t="s">
        <v>4954</v>
      </c>
    </row>
    <row r="3090" spans="74:87" x14ac:dyDescent="0.3">
      <c r="BV3090" s="30"/>
      <c r="CH3090" s="139" t="str">
        <f t="shared" si="160"/>
        <v>L8.Z2</v>
      </c>
      <c r="CI3090" s="275" t="s">
        <v>4955</v>
      </c>
    </row>
    <row r="3091" spans="74:87" x14ac:dyDescent="0.3">
      <c r="BV3091" s="30"/>
      <c r="CH3091" s="139" t="str">
        <f t="shared" si="160"/>
        <v>L8.51</v>
      </c>
      <c r="CI3091" s="275" t="s">
        <v>4956</v>
      </c>
    </row>
    <row r="3092" spans="74:87" x14ac:dyDescent="0.3">
      <c r="BV3092" s="30"/>
      <c r="CH3092" s="139" t="str">
        <f t="shared" si="160"/>
        <v>L8.0N</v>
      </c>
      <c r="CI3092" s="275" t="s">
        <v>4957</v>
      </c>
    </row>
    <row r="3093" spans="74:87" x14ac:dyDescent="0.3">
      <c r="BV3093" s="30"/>
      <c r="CH3093" s="139" t="str">
        <f t="shared" si="160"/>
        <v>L8.NS</v>
      </c>
      <c r="CI3093" s="275" t="s">
        <v>4958</v>
      </c>
    </row>
    <row r="3094" spans="74:87" x14ac:dyDescent="0.3">
      <c r="BV3094" s="30"/>
      <c r="CH3094" s="139" t="str">
        <f t="shared" si="160"/>
        <v>L8.86</v>
      </c>
      <c r="CI3094" s="275" t="s">
        <v>4959</v>
      </c>
    </row>
    <row r="3095" spans="74:87" x14ac:dyDescent="0.3">
      <c r="BV3095" s="30"/>
      <c r="CH3095" s="139" t="str">
        <f t="shared" si="160"/>
        <v>L8.36</v>
      </c>
      <c r="CI3095" s="275" t="s">
        <v>4960</v>
      </c>
    </row>
    <row r="3096" spans="74:87" x14ac:dyDescent="0.3">
      <c r="BV3096" s="30"/>
      <c r="CH3096" s="139" t="str">
        <f t="shared" si="160"/>
        <v>L8.2F</v>
      </c>
      <c r="CI3096" s="275" t="s">
        <v>4961</v>
      </c>
    </row>
    <row r="3097" spans="74:87" x14ac:dyDescent="0.3">
      <c r="BV3097" s="30"/>
      <c r="CH3097" s="139" t="str">
        <f t="shared" si="160"/>
        <v>L8.90</v>
      </c>
      <c r="CI3097" s="275" t="s">
        <v>4962</v>
      </c>
    </row>
    <row r="3098" spans="74:87" x14ac:dyDescent="0.3">
      <c r="BV3098" s="30"/>
      <c r="CH3098" s="139" t="str">
        <f t="shared" si="160"/>
        <v>L8.68</v>
      </c>
      <c r="CI3098" s="275" t="s">
        <v>4963</v>
      </c>
    </row>
    <row r="3099" spans="74:87" x14ac:dyDescent="0.3">
      <c r="BV3099" s="30"/>
      <c r="CH3099" s="139" t="str">
        <f t="shared" si="160"/>
        <v>L8.27</v>
      </c>
      <c r="CI3099" s="275" t="s">
        <v>4964</v>
      </c>
    </row>
    <row r="3100" spans="74:87" x14ac:dyDescent="0.3">
      <c r="BV3100" s="30"/>
      <c r="CH3100" s="139" t="str">
        <f t="shared" si="160"/>
        <v>L8.61</v>
      </c>
      <c r="CI3100" s="275" t="s">
        <v>4965</v>
      </c>
    </row>
    <row r="3101" spans="74:87" x14ac:dyDescent="0.3">
      <c r="BV3101" s="30"/>
      <c r="CH3101" s="139" t="str">
        <f t="shared" si="160"/>
        <v>L8.81</v>
      </c>
      <c r="CI3101" s="275" t="s">
        <v>4966</v>
      </c>
    </row>
    <row r="3102" spans="74:87" x14ac:dyDescent="0.3">
      <c r="BV3102" s="30"/>
      <c r="CH3102" s="139" t="str">
        <f t="shared" si="160"/>
        <v>L8.0T</v>
      </c>
      <c r="CI3102" s="275" t="s">
        <v>4967</v>
      </c>
    </row>
    <row r="3103" spans="74:87" x14ac:dyDescent="0.3">
      <c r="BV3103" s="30"/>
      <c r="CH3103" s="139" t="str">
        <f t="shared" si="160"/>
        <v>L8.SO</v>
      </c>
      <c r="CI3103" s="275" t="s">
        <v>4968</v>
      </c>
    </row>
    <row r="3104" spans="74:87" x14ac:dyDescent="0.3">
      <c r="BV3104" s="30"/>
      <c r="CH3104" s="139" t="str">
        <f t="shared" ref="CH3104:CH3167" si="161">CONCATENATE(LEFT(CI3104,2),".",RIGHT(CI3104,2))</f>
        <v>L8.SY</v>
      </c>
      <c r="CI3104" s="275" t="s">
        <v>4969</v>
      </c>
    </row>
    <row r="3105" spans="74:87" x14ac:dyDescent="0.3">
      <c r="BV3105" s="30"/>
      <c r="CH3105" s="139" t="str">
        <f t="shared" si="161"/>
        <v>L8.SL</v>
      </c>
      <c r="CI3105" s="275" t="s">
        <v>4970</v>
      </c>
    </row>
    <row r="3106" spans="74:87" x14ac:dyDescent="0.3">
      <c r="BV3106" s="30"/>
      <c r="CH3106" s="139" t="str">
        <f t="shared" si="161"/>
        <v>L8.SM</v>
      </c>
      <c r="CI3106" s="275" t="s">
        <v>4971</v>
      </c>
    </row>
    <row r="3107" spans="74:87" x14ac:dyDescent="0.3">
      <c r="BV3107" s="30"/>
      <c r="CH3107" s="139" t="str">
        <f t="shared" si="161"/>
        <v>L8.SN</v>
      </c>
      <c r="CI3107" s="275" t="s">
        <v>4972</v>
      </c>
    </row>
    <row r="3108" spans="74:87" x14ac:dyDescent="0.3">
      <c r="BV3108" s="30"/>
      <c r="CH3108" s="139" t="str">
        <f t="shared" si="161"/>
        <v>L8.SP</v>
      </c>
      <c r="CI3108" s="275" t="s">
        <v>4973</v>
      </c>
    </row>
    <row r="3109" spans="74:87" x14ac:dyDescent="0.3">
      <c r="BV3109" s="30"/>
      <c r="CH3109" s="139" t="str">
        <f t="shared" si="161"/>
        <v>L8.1V</v>
      </c>
      <c r="CI3109" s="275" t="s">
        <v>4974</v>
      </c>
    </row>
    <row r="3110" spans="74:87" x14ac:dyDescent="0.3">
      <c r="BV3110" s="30"/>
      <c r="CH3110" s="139" t="str">
        <f t="shared" si="161"/>
        <v>L8.T5</v>
      </c>
      <c r="CI3110" s="275" t="s">
        <v>4975</v>
      </c>
    </row>
    <row r="3111" spans="74:87" x14ac:dyDescent="0.3">
      <c r="BV3111" s="30"/>
      <c r="CH3111" s="139" t="str">
        <f t="shared" si="161"/>
        <v>L8.0S</v>
      </c>
      <c r="CI3111" s="275" t="s">
        <v>4976</v>
      </c>
    </row>
    <row r="3112" spans="74:87" x14ac:dyDescent="0.3">
      <c r="BV3112" s="30"/>
      <c r="CH3112" s="139" t="str">
        <f t="shared" si="161"/>
        <v>L8.52</v>
      </c>
      <c r="CI3112" s="275" t="s">
        <v>4977</v>
      </c>
    </row>
    <row r="3113" spans="74:87" x14ac:dyDescent="0.3">
      <c r="BV3113" s="30"/>
      <c r="CH3113" s="139" t="str">
        <f t="shared" si="161"/>
        <v>L8.77</v>
      </c>
      <c r="CI3113" s="275" t="s">
        <v>4978</v>
      </c>
    </row>
    <row r="3114" spans="74:87" x14ac:dyDescent="0.3">
      <c r="BV3114" s="30"/>
      <c r="CH3114" s="139" t="str">
        <f t="shared" si="161"/>
        <v>L8.Z3</v>
      </c>
      <c r="CI3114" s="275" t="s">
        <v>4979</v>
      </c>
    </row>
    <row r="3115" spans="74:87" x14ac:dyDescent="0.3">
      <c r="BV3115" s="30"/>
      <c r="CH3115" s="139" t="str">
        <f t="shared" si="161"/>
        <v>L8.37</v>
      </c>
      <c r="CI3115" s="275" t="s">
        <v>4980</v>
      </c>
    </row>
    <row r="3116" spans="74:87" x14ac:dyDescent="0.3">
      <c r="BV3116" s="30"/>
      <c r="CH3116" s="139" t="str">
        <f t="shared" si="161"/>
        <v>L8.2A</v>
      </c>
      <c r="CI3116" s="275" t="s">
        <v>4981</v>
      </c>
    </row>
    <row r="3117" spans="74:87" x14ac:dyDescent="0.3">
      <c r="BV3117" s="30"/>
      <c r="CH3117" s="139" t="str">
        <f t="shared" si="161"/>
        <v>L8.T8</v>
      </c>
      <c r="CI3117" s="275" t="s">
        <v>4982</v>
      </c>
    </row>
    <row r="3118" spans="74:87" x14ac:dyDescent="0.3">
      <c r="BV3118" s="30"/>
      <c r="CH3118" s="139" t="str">
        <f t="shared" si="161"/>
        <v>L8.1Q</v>
      </c>
      <c r="CI3118" s="275" t="s">
        <v>4983</v>
      </c>
    </row>
    <row r="3119" spans="74:87" x14ac:dyDescent="0.3">
      <c r="BV3119" s="30"/>
      <c r="CH3119" s="139" t="str">
        <f t="shared" si="161"/>
        <v>L8.2Q</v>
      </c>
      <c r="CI3119" s="275" t="s">
        <v>4984</v>
      </c>
    </row>
    <row r="3120" spans="74:87" x14ac:dyDescent="0.3">
      <c r="BV3120" s="30"/>
      <c r="CH3120" s="139" t="str">
        <f t="shared" si="161"/>
        <v>L8.NM</v>
      </c>
      <c r="CI3120" s="275" t="s">
        <v>4985</v>
      </c>
    </row>
    <row r="3121" spans="74:87" x14ac:dyDescent="0.3">
      <c r="BV3121" s="30"/>
      <c r="CH3121" s="139" t="str">
        <f t="shared" si="161"/>
        <v>L8.0F</v>
      </c>
      <c r="CI3121" s="275" t="s">
        <v>4986</v>
      </c>
    </row>
    <row r="3122" spans="74:87" x14ac:dyDescent="0.3">
      <c r="BV3122" s="30"/>
      <c r="CH3122" s="139" t="str">
        <f t="shared" si="161"/>
        <v>L8.MC</v>
      </c>
      <c r="CI3122" s="275" t="s">
        <v>4987</v>
      </c>
    </row>
    <row r="3123" spans="74:87" x14ac:dyDescent="0.3">
      <c r="BV3123" s="30"/>
      <c r="CH3123" s="139" t="str">
        <f t="shared" si="161"/>
        <v>L8.0P</v>
      </c>
      <c r="CI3123" s="275" t="s">
        <v>4988</v>
      </c>
    </row>
    <row r="3124" spans="74:87" x14ac:dyDescent="0.3">
      <c r="BV3124" s="30"/>
      <c r="CH3124" s="139" t="str">
        <f t="shared" si="161"/>
        <v>L8.T9</v>
      </c>
      <c r="CI3124" s="275" t="s">
        <v>4989</v>
      </c>
    </row>
    <row r="3125" spans="74:87" x14ac:dyDescent="0.3">
      <c r="BV3125" s="30"/>
      <c r="CH3125" s="139" t="str">
        <f t="shared" si="161"/>
        <v>L8.ZZ</v>
      </c>
      <c r="CI3125" s="275" t="s">
        <v>4990</v>
      </c>
    </row>
    <row r="3126" spans="74:87" x14ac:dyDescent="0.3">
      <c r="BV3126" s="30"/>
      <c r="CH3126" s="139" t="str">
        <f t="shared" si="161"/>
        <v>L8.53</v>
      </c>
      <c r="CI3126" s="275" t="s">
        <v>4991</v>
      </c>
    </row>
    <row r="3127" spans="74:87" x14ac:dyDescent="0.3">
      <c r="BV3127" s="30"/>
      <c r="CH3127" s="139" t="str">
        <f t="shared" si="161"/>
        <v>L8.AO</v>
      </c>
      <c r="CI3127" s="275" t="s">
        <v>4992</v>
      </c>
    </row>
    <row r="3128" spans="74:87" x14ac:dyDescent="0.3">
      <c r="BV3128" s="30"/>
      <c r="CH3128" s="139" t="str">
        <f t="shared" si="161"/>
        <v>L8.AB</v>
      </c>
      <c r="CI3128" s="275" t="s">
        <v>4993</v>
      </c>
    </row>
    <row r="3129" spans="74:87" x14ac:dyDescent="0.3">
      <c r="BV3129" s="30"/>
      <c r="CH3129" s="139" t="str">
        <f t="shared" si="161"/>
        <v>L8.50</v>
      </c>
      <c r="CI3129" s="275" t="s">
        <v>4994</v>
      </c>
    </row>
    <row r="3130" spans="74:87" x14ac:dyDescent="0.3">
      <c r="BV3130" s="30"/>
      <c r="CH3130" s="139" t="str">
        <f t="shared" si="161"/>
        <v>L8.Z6</v>
      </c>
      <c r="CI3130" s="275" t="s">
        <v>4995</v>
      </c>
    </row>
    <row r="3131" spans="74:87" x14ac:dyDescent="0.3">
      <c r="BV3131" s="30"/>
      <c r="CH3131" s="139" t="str">
        <f t="shared" si="161"/>
        <v>L8.0G</v>
      </c>
      <c r="CI3131" s="275" t="s">
        <v>4996</v>
      </c>
    </row>
    <row r="3132" spans="74:87" x14ac:dyDescent="0.3">
      <c r="BV3132" s="30"/>
      <c r="CH3132" s="139" t="str">
        <f t="shared" si="161"/>
        <v>L8.BG</v>
      </c>
      <c r="CI3132" s="275" t="s">
        <v>4997</v>
      </c>
    </row>
    <row r="3133" spans="74:87" x14ac:dyDescent="0.3">
      <c r="BV3133" s="30"/>
      <c r="CH3133" s="139" t="str">
        <f t="shared" si="161"/>
        <v>L8.0R</v>
      </c>
      <c r="CI3133" s="275" t="s">
        <v>4998</v>
      </c>
    </row>
    <row r="3134" spans="74:87" x14ac:dyDescent="0.3">
      <c r="BV3134" s="30"/>
      <c r="CH3134" s="139" t="str">
        <f t="shared" si="161"/>
        <v>L8.89</v>
      </c>
      <c r="CI3134" s="275" t="s">
        <v>4999</v>
      </c>
    </row>
    <row r="3135" spans="74:87" x14ac:dyDescent="0.3">
      <c r="BV3135" s="30"/>
      <c r="CH3135" s="139" t="str">
        <f t="shared" si="161"/>
        <v>L8.2P</v>
      </c>
      <c r="CI3135" s="275" t="s">
        <v>15083</v>
      </c>
    </row>
    <row r="3136" spans="74:87" x14ac:dyDescent="0.3">
      <c r="BV3136" s="30"/>
      <c r="CH3136" s="139" t="str">
        <f t="shared" si="161"/>
        <v>L8.32</v>
      </c>
      <c r="CI3136" s="275" t="s">
        <v>5000</v>
      </c>
    </row>
    <row r="3137" spans="74:87" x14ac:dyDescent="0.3">
      <c r="BV3137" s="30"/>
      <c r="CH3137" s="139" t="str">
        <f t="shared" si="161"/>
        <v>L8.80</v>
      </c>
      <c r="CI3137" s="275" t="s">
        <v>5001</v>
      </c>
    </row>
    <row r="3138" spans="74:87" x14ac:dyDescent="0.3">
      <c r="BV3138" s="30"/>
      <c r="CH3138" s="139" t="str">
        <f t="shared" si="161"/>
        <v>L8.46</v>
      </c>
      <c r="CI3138" s="275" t="s">
        <v>5002</v>
      </c>
    </row>
    <row r="3139" spans="74:87" x14ac:dyDescent="0.3">
      <c r="BV3139" s="30"/>
      <c r="CH3139" s="139" t="str">
        <f t="shared" si="161"/>
        <v>L8.45</v>
      </c>
      <c r="CI3139" s="275" t="s">
        <v>5003</v>
      </c>
    </row>
    <row r="3140" spans="74:87" x14ac:dyDescent="0.3">
      <c r="BV3140" s="30"/>
      <c r="CH3140" s="139" t="str">
        <f t="shared" si="161"/>
        <v>L8.B1</v>
      </c>
      <c r="CI3140" s="275" t="s">
        <v>5004</v>
      </c>
    </row>
    <row r="3141" spans="74:87" x14ac:dyDescent="0.3">
      <c r="BV3141" s="30"/>
      <c r="CH3141" s="139" t="str">
        <f t="shared" si="161"/>
        <v>L8.Z4</v>
      </c>
      <c r="CI3141" s="275" t="s">
        <v>5005</v>
      </c>
    </row>
    <row r="3142" spans="74:87" x14ac:dyDescent="0.3">
      <c r="BV3142" s="30"/>
      <c r="CH3142" s="139" t="str">
        <f t="shared" si="161"/>
        <v>L8.BN</v>
      </c>
      <c r="CI3142" s="275" t="s">
        <v>5006</v>
      </c>
    </row>
    <row r="3143" spans="74:87" x14ac:dyDescent="0.3">
      <c r="BV3143" s="30"/>
      <c r="CH3143" s="139" t="str">
        <f t="shared" si="161"/>
        <v>L8.0C</v>
      </c>
      <c r="CI3143" s="275" t="s">
        <v>5007</v>
      </c>
    </row>
    <row r="3144" spans="74:87" x14ac:dyDescent="0.3">
      <c r="BV3144" s="30"/>
      <c r="CH3144" s="139" t="str">
        <f t="shared" si="161"/>
        <v>L8.0Y</v>
      </c>
      <c r="CI3144" s="275" t="s">
        <v>5008</v>
      </c>
    </row>
    <row r="3145" spans="74:87" x14ac:dyDescent="0.3">
      <c r="BV3145" s="30"/>
      <c r="CH3145" s="139" t="str">
        <f t="shared" si="161"/>
        <v>L8.0L</v>
      </c>
      <c r="CI3145" s="275" t="s">
        <v>5009</v>
      </c>
    </row>
    <row r="3146" spans="74:87" x14ac:dyDescent="0.3">
      <c r="BV3146" s="30"/>
      <c r="CH3146" s="139" t="str">
        <f t="shared" si="161"/>
        <v>L8.87</v>
      </c>
      <c r="CI3146" s="275" t="s">
        <v>5010</v>
      </c>
    </row>
    <row r="3147" spans="74:87" x14ac:dyDescent="0.3">
      <c r="BV3147" s="30"/>
      <c r="CH3147" s="139" t="str">
        <f t="shared" si="161"/>
        <v>L8.CP</v>
      </c>
      <c r="CI3147" s="275" t="s">
        <v>5011</v>
      </c>
    </row>
    <row r="3148" spans="74:87" x14ac:dyDescent="0.3">
      <c r="BV3148" s="30"/>
      <c r="CH3148" s="139" t="str">
        <f t="shared" si="161"/>
        <v>L8.35</v>
      </c>
      <c r="CI3148" s="275" t="s">
        <v>5012</v>
      </c>
    </row>
    <row r="3149" spans="74:87" x14ac:dyDescent="0.3">
      <c r="BV3149" s="30"/>
      <c r="CH3149" s="139" t="str">
        <f t="shared" si="161"/>
        <v>L8.LK</v>
      </c>
      <c r="CI3149" s="275" t="s">
        <v>5013</v>
      </c>
    </row>
    <row r="3150" spans="74:87" x14ac:dyDescent="0.3">
      <c r="BV3150" s="30"/>
      <c r="CH3150" s="139" t="str">
        <f t="shared" si="161"/>
        <v>L8.LB</v>
      </c>
      <c r="CI3150" s="275" t="s">
        <v>5014</v>
      </c>
    </row>
    <row r="3151" spans="74:87" x14ac:dyDescent="0.3">
      <c r="BV3151" s="30"/>
      <c r="CH3151" s="139" t="str">
        <f t="shared" si="161"/>
        <v>L8.LG</v>
      </c>
      <c r="CI3151" s="275" t="s">
        <v>5015</v>
      </c>
    </row>
    <row r="3152" spans="74:87" x14ac:dyDescent="0.3">
      <c r="BV3152" s="30"/>
      <c r="CH3152" s="139" t="str">
        <f t="shared" si="161"/>
        <v>L8.LO</v>
      </c>
      <c r="CI3152" s="275" t="s">
        <v>5016</v>
      </c>
    </row>
    <row r="3153" spans="74:87" x14ac:dyDescent="0.3">
      <c r="BV3153" s="30"/>
      <c r="CH3153" s="139" t="str">
        <f t="shared" si="161"/>
        <v>L8.LC</v>
      </c>
      <c r="CI3153" s="275" t="s">
        <v>5017</v>
      </c>
    </row>
    <row r="3154" spans="74:87" x14ac:dyDescent="0.3">
      <c r="BV3154" s="30"/>
      <c r="CH3154" s="139" t="str">
        <f t="shared" si="161"/>
        <v>L8.LY</v>
      </c>
      <c r="CI3154" s="275" t="s">
        <v>5018</v>
      </c>
    </row>
    <row r="3155" spans="74:87" x14ac:dyDescent="0.3">
      <c r="BV3155" s="30"/>
      <c r="CH3155" s="139" t="str">
        <f t="shared" si="161"/>
        <v>L8.FE</v>
      </c>
      <c r="CI3155" s="275" t="s">
        <v>5019</v>
      </c>
    </row>
    <row r="3156" spans="74:87" x14ac:dyDescent="0.3">
      <c r="BV3156" s="30"/>
      <c r="CH3156" s="139" t="str">
        <f t="shared" si="161"/>
        <v>L8.Z5</v>
      </c>
      <c r="CI3156" s="275" t="s">
        <v>5020</v>
      </c>
    </row>
    <row r="3157" spans="74:87" x14ac:dyDescent="0.3">
      <c r="BV3157" s="30"/>
      <c r="CH3157" s="139" t="str">
        <f t="shared" si="161"/>
        <v>L8.33</v>
      </c>
      <c r="CI3157" s="275" t="s">
        <v>5021</v>
      </c>
    </row>
    <row r="3158" spans="74:87" x14ac:dyDescent="0.3">
      <c r="BV3158" s="30"/>
      <c r="CH3158" s="139" t="str">
        <f t="shared" si="161"/>
        <v>L8.RN</v>
      </c>
      <c r="CI3158" s="275" t="s">
        <v>5022</v>
      </c>
    </row>
    <row r="3159" spans="74:87" x14ac:dyDescent="0.3">
      <c r="BV3159" s="30"/>
      <c r="CH3159" s="139" t="str">
        <f t="shared" si="161"/>
        <v>L8.54</v>
      </c>
      <c r="CI3159" s="275" t="s">
        <v>5023</v>
      </c>
    </row>
    <row r="3160" spans="74:87" x14ac:dyDescent="0.3">
      <c r="BV3160" s="30"/>
      <c r="CH3160" s="139" t="str">
        <f t="shared" si="161"/>
        <v>L8.HB</v>
      </c>
      <c r="CI3160" s="275" t="s">
        <v>15084</v>
      </c>
    </row>
    <row r="3161" spans="74:87" x14ac:dyDescent="0.3">
      <c r="BV3161" s="30"/>
      <c r="CH3161" s="139" t="str">
        <f t="shared" si="161"/>
        <v>L8.HG</v>
      </c>
      <c r="CI3161" s="275" t="s">
        <v>15085</v>
      </c>
    </row>
    <row r="3162" spans="74:87" x14ac:dyDescent="0.3">
      <c r="BV3162" s="30"/>
      <c r="CH3162" s="139" t="str">
        <f t="shared" si="161"/>
        <v>L8.JB</v>
      </c>
      <c r="CI3162" s="275" t="s">
        <v>5024</v>
      </c>
    </row>
    <row r="3163" spans="74:87" x14ac:dyDescent="0.3">
      <c r="BV3163" s="30"/>
      <c r="CH3163" s="139" t="str">
        <f t="shared" si="161"/>
        <v>L8.JW</v>
      </c>
      <c r="CI3163" s="275" t="s">
        <v>15086</v>
      </c>
    </row>
    <row r="3164" spans="74:87" x14ac:dyDescent="0.3">
      <c r="BV3164" s="30"/>
      <c r="CH3164" s="139" t="str">
        <f t="shared" si="161"/>
        <v>L8.S2</v>
      </c>
      <c r="CI3164" s="275" t="s">
        <v>5025</v>
      </c>
    </row>
    <row r="3165" spans="74:87" x14ac:dyDescent="0.3">
      <c r="BV3165" s="30"/>
      <c r="CH3165" s="139" t="str">
        <f t="shared" si="161"/>
        <v>L8.S1</v>
      </c>
      <c r="CI3165" s="275" t="s">
        <v>5026</v>
      </c>
    </row>
    <row r="3166" spans="74:87" x14ac:dyDescent="0.3">
      <c r="BV3166" s="30"/>
      <c r="CH3166" s="139" t="str">
        <f t="shared" si="161"/>
        <v>L8.L2</v>
      </c>
      <c r="CI3166" s="275" t="s">
        <v>5027</v>
      </c>
    </row>
    <row r="3167" spans="74:87" x14ac:dyDescent="0.3">
      <c r="BV3167" s="30"/>
      <c r="CH3167" s="139" t="str">
        <f t="shared" si="161"/>
        <v>L8.L1</v>
      </c>
      <c r="CI3167" s="275" t="s">
        <v>5028</v>
      </c>
    </row>
    <row r="3168" spans="74:87" x14ac:dyDescent="0.3">
      <c r="BV3168" s="30"/>
      <c r="CH3168" s="139" t="str">
        <f t="shared" ref="CH3168:CH3231" si="162">CONCATENATE(LEFT(CI3168,2),".",RIGHT(CI3168,2))</f>
        <v>L8.Z1</v>
      </c>
      <c r="CI3168" s="275" t="s">
        <v>5029</v>
      </c>
    </row>
    <row r="3169" spans="74:87" x14ac:dyDescent="0.3">
      <c r="BV3169" s="30"/>
      <c r="CH3169" s="139" t="str">
        <f t="shared" si="162"/>
        <v>L8.0M</v>
      </c>
      <c r="CI3169" s="275" t="s">
        <v>5030</v>
      </c>
    </row>
    <row r="3170" spans="74:87" x14ac:dyDescent="0.3">
      <c r="BV3170" s="30"/>
      <c r="CH3170" s="139" t="str">
        <f t="shared" si="162"/>
        <v>L8.Z2</v>
      </c>
      <c r="CI3170" s="275" t="s">
        <v>5031</v>
      </c>
    </row>
    <row r="3171" spans="74:87" x14ac:dyDescent="0.3">
      <c r="BV3171" s="30"/>
      <c r="CH3171" s="139" t="str">
        <f t="shared" si="162"/>
        <v>L8.51</v>
      </c>
      <c r="CI3171" s="275" t="s">
        <v>5032</v>
      </c>
    </row>
    <row r="3172" spans="74:87" x14ac:dyDescent="0.3">
      <c r="BV3172" s="30"/>
      <c r="CH3172" s="139" t="str">
        <f t="shared" si="162"/>
        <v>L8.0N</v>
      </c>
      <c r="CI3172" s="275" t="s">
        <v>5033</v>
      </c>
    </row>
    <row r="3173" spans="74:87" x14ac:dyDescent="0.3">
      <c r="BV3173" s="30"/>
      <c r="CH3173" s="139" t="str">
        <f t="shared" si="162"/>
        <v>L8.NS</v>
      </c>
      <c r="CI3173" s="275" t="s">
        <v>5034</v>
      </c>
    </row>
    <row r="3174" spans="74:87" x14ac:dyDescent="0.3">
      <c r="BV3174" s="30"/>
      <c r="CH3174" s="139" t="str">
        <f t="shared" si="162"/>
        <v>L8.86</v>
      </c>
      <c r="CI3174" s="275" t="s">
        <v>5035</v>
      </c>
    </row>
    <row r="3175" spans="74:87" x14ac:dyDescent="0.3">
      <c r="BV3175" s="30"/>
      <c r="CH3175" s="139" t="str">
        <f t="shared" si="162"/>
        <v>L8.36</v>
      </c>
      <c r="CI3175" s="275" t="s">
        <v>5036</v>
      </c>
    </row>
    <row r="3176" spans="74:87" x14ac:dyDescent="0.3">
      <c r="BV3176" s="30"/>
      <c r="CH3176" s="139" t="str">
        <f t="shared" si="162"/>
        <v>L8.2F</v>
      </c>
      <c r="CI3176" s="275" t="s">
        <v>5037</v>
      </c>
    </row>
    <row r="3177" spans="74:87" x14ac:dyDescent="0.3">
      <c r="BV3177" s="30"/>
      <c r="CH3177" s="139" t="str">
        <f t="shared" si="162"/>
        <v>L8.90</v>
      </c>
      <c r="CI3177" s="275" t="s">
        <v>5038</v>
      </c>
    </row>
    <row r="3178" spans="74:87" x14ac:dyDescent="0.3">
      <c r="BV3178" s="30"/>
      <c r="CH3178" s="139" t="str">
        <f t="shared" si="162"/>
        <v>L8.68</v>
      </c>
      <c r="CI3178" s="275" t="s">
        <v>5039</v>
      </c>
    </row>
    <row r="3179" spans="74:87" x14ac:dyDescent="0.3">
      <c r="BV3179" s="30"/>
      <c r="CH3179" s="139" t="str">
        <f t="shared" si="162"/>
        <v>L8.27</v>
      </c>
      <c r="CI3179" s="275" t="s">
        <v>5040</v>
      </c>
    </row>
    <row r="3180" spans="74:87" x14ac:dyDescent="0.3">
      <c r="BV3180" s="30"/>
      <c r="CH3180" s="139" t="str">
        <f t="shared" si="162"/>
        <v>L8.61</v>
      </c>
      <c r="CI3180" s="275" t="s">
        <v>5041</v>
      </c>
    </row>
    <row r="3181" spans="74:87" x14ac:dyDescent="0.3">
      <c r="BV3181" s="30"/>
      <c r="CH3181" s="139" t="str">
        <f t="shared" si="162"/>
        <v>L8.81</v>
      </c>
      <c r="CI3181" s="275" t="s">
        <v>5042</v>
      </c>
    </row>
    <row r="3182" spans="74:87" x14ac:dyDescent="0.3">
      <c r="BV3182" s="30"/>
      <c r="CH3182" s="139" t="str">
        <f t="shared" si="162"/>
        <v>L8.0T</v>
      </c>
      <c r="CI3182" s="275" t="s">
        <v>5043</v>
      </c>
    </row>
    <row r="3183" spans="74:87" x14ac:dyDescent="0.3">
      <c r="BV3183" s="30"/>
      <c r="CH3183" s="139" t="str">
        <f t="shared" si="162"/>
        <v>L8.SO</v>
      </c>
      <c r="CI3183" s="275" t="s">
        <v>5044</v>
      </c>
    </row>
    <row r="3184" spans="74:87" x14ac:dyDescent="0.3">
      <c r="BV3184" s="30"/>
      <c r="CH3184" s="139" t="str">
        <f t="shared" si="162"/>
        <v>L8.SY</v>
      </c>
      <c r="CI3184" s="275" t="s">
        <v>5045</v>
      </c>
    </row>
    <row r="3185" spans="74:87" x14ac:dyDescent="0.3">
      <c r="BV3185" s="30"/>
      <c r="CH3185" s="139" t="str">
        <f t="shared" si="162"/>
        <v>L8.SL</v>
      </c>
      <c r="CI3185" s="275" t="s">
        <v>5046</v>
      </c>
    </row>
    <row r="3186" spans="74:87" x14ac:dyDescent="0.3">
      <c r="BV3186" s="30"/>
      <c r="CH3186" s="139" t="str">
        <f t="shared" si="162"/>
        <v>L8.SM</v>
      </c>
      <c r="CI3186" s="275" t="s">
        <v>5047</v>
      </c>
    </row>
    <row r="3187" spans="74:87" x14ac:dyDescent="0.3">
      <c r="BV3187" s="30"/>
      <c r="CH3187" s="139" t="str">
        <f t="shared" si="162"/>
        <v>L8.SN</v>
      </c>
      <c r="CI3187" s="275" t="s">
        <v>5048</v>
      </c>
    </row>
    <row r="3188" spans="74:87" x14ac:dyDescent="0.3">
      <c r="BV3188" s="30"/>
      <c r="CH3188" s="139" t="str">
        <f t="shared" si="162"/>
        <v>L8.SP</v>
      </c>
      <c r="CI3188" s="275" t="s">
        <v>5049</v>
      </c>
    </row>
    <row r="3189" spans="74:87" x14ac:dyDescent="0.3">
      <c r="BV3189" s="30"/>
      <c r="CH3189" s="139" t="str">
        <f t="shared" si="162"/>
        <v>L8.1V</v>
      </c>
      <c r="CI3189" s="275" t="s">
        <v>5050</v>
      </c>
    </row>
    <row r="3190" spans="74:87" x14ac:dyDescent="0.3">
      <c r="BV3190" s="30"/>
      <c r="CH3190" s="139" t="str">
        <f t="shared" si="162"/>
        <v>L8.T5</v>
      </c>
      <c r="CI3190" s="275" t="s">
        <v>5051</v>
      </c>
    </row>
    <row r="3191" spans="74:87" x14ac:dyDescent="0.3">
      <c r="BV3191" s="30"/>
      <c r="CH3191" s="139" t="str">
        <f t="shared" si="162"/>
        <v>L8.0S</v>
      </c>
      <c r="CI3191" s="275" t="s">
        <v>5052</v>
      </c>
    </row>
    <row r="3192" spans="74:87" x14ac:dyDescent="0.3">
      <c r="BV3192" s="30"/>
      <c r="CH3192" s="139" t="str">
        <f t="shared" si="162"/>
        <v>L8.52</v>
      </c>
      <c r="CI3192" s="275" t="s">
        <v>5053</v>
      </c>
    </row>
    <row r="3193" spans="74:87" x14ac:dyDescent="0.3">
      <c r="BV3193" s="30"/>
      <c r="CH3193" s="139" t="str">
        <f t="shared" si="162"/>
        <v>L8.77</v>
      </c>
      <c r="CI3193" s="275" t="s">
        <v>5054</v>
      </c>
    </row>
    <row r="3194" spans="74:87" x14ac:dyDescent="0.3">
      <c r="BV3194" s="30"/>
      <c r="CH3194" s="139" t="str">
        <f t="shared" si="162"/>
        <v>L8.Z3</v>
      </c>
      <c r="CI3194" s="275" t="s">
        <v>5055</v>
      </c>
    </row>
    <row r="3195" spans="74:87" x14ac:dyDescent="0.3">
      <c r="BV3195" s="30"/>
      <c r="CH3195" s="139" t="str">
        <f t="shared" si="162"/>
        <v>L8.37</v>
      </c>
      <c r="CI3195" s="275" t="s">
        <v>5056</v>
      </c>
    </row>
    <row r="3196" spans="74:87" x14ac:dyDescent="0.3">
      <c r="BV3196" s="30"/>
      <c r="CH3196" s="139" t="str">
        <f t="shared" si="162"/>
        <v>L8.2A</v>
      </c>
      <c r="CI3196" s="275" t="s">
        <v>5057</v>
      </c>
    </row>
    <row r="3197" spans="74:87" x14ac:dyDescent="0.3">
      <c r="BV3197" s="30"/>
      <c r="CH3197" s="139" t="str">
        <f t="shared" si="162"/>
        <v>L8.T8</v>
      </c>
      <c r="CI3197" s="275" t="s">
        <v>5058</v>
      </c>
    </row>
    <row r="3198" spans="74:87" x14ac:dyDescent="0.3">
      <c r="BV3198" s="30"/>
      <c r="CH3198" s="139" t="str">
        <f t="shared" si="162"/>
        <v>L8.1Q</v>
      </c>
      <c r="CI3198" s="275" t="s">
        <v>5059</v>
      </c>
    </row>
    <row r="3199" spans="74:87" x14ac:dyDescent="0.3">
      <c r="BV3199" s="30"/>
      <c r="CH3199" s="139" t="str">
        <f t="shared" si="162"/>
        <v>L8.2Q</v>
      </c>
      <c r="CI3199" s="275" t="s">
        <v>5060</v>
      </c>
    </row>
    <row r="3200" spans="74:87" x14ac:dyDescent="0.3">
      <c r="BV3200" s="30"/>
      <c r="CH3200" s="139" t="str">
        <f t="shared" si="162"/>
        <v>L8.NM</v>
      </c>
      <c r="CI3200" s="275" t="s">
        <v>5061</v>
      </c>
    </row>
    <row r="3201" spans="74:87" x14ac:dyDescent="0.3">
      <c r="BV3201" s="30"/>
      <c r="CH3201" s="139" t="str">
        <f t="shared" si="162"/>
        <v>L8.0F</v>
      </c>
      <c r="CI3201" s="275" t="s">
        <v>5062</v>
      </c>
    </row>
    <row r="3202" spans="74:87" x14ac:dyDescent="0.3">
      <c r="BV3202" s="30"/>
      <c r="CH3202" s="139" t="str">
        <f t="shared" si="162"/>
        <v>L8.MC</v>
      </c>
      <c r="CI3202" s="275" t="s">
        <v>5063</v>
      </c>
    </row>
    <row r="3203" spans="74:87" x14ac:dyDescent="0.3">
      <c r="BV3203" s="30"/>
      <c r="CH3203" s="139" t="str">
        <f t="shared" si="162"/>
        <v>L8.0P</v>
      </c>
      <c r="CI3203" s="275" t="s">
        <v>5064</v>
      </c>
    </row>
    <row r="3204" spans="74:87" x14ac:dyDescent="0.3">
      <c r="BV3204" s="30"/>
      <c r="CH3204" s="139" t="str">
        <f t="shared" si="162"/>
        <v>L8.T9</v>
      </c>
      <c r="CI3204" s="275" t="s">
        <v>5065</v>
      </c>
    </row>
    <row r="3205" spans="74:87" x14ac:dyDescent="0.3">
      <c r="BV3205" s="30"/>
      <c r="CH3205" s="139" t="str">
        <f t="shared" si="162"/>
        <v>L8.ZZ</v>
      </c>
      <c r="CI3205" s="275" t="s">
        <v>5066</v>
      </c>
    </row>
    <row r="3206" spans="74:87" x14ac:dyDescent="0.3">
      <c r="BV3206" s="30"/>
      <c r="CH3206" s="139" t="str">
        <f t="shared" si="162"/>
        <v>L8.53</v>
      </c>
      <c r="CI3206" s="275" t="s">
        <v>5067</v>
      </c>
    </row>
    <row r="3207" spans="74:87" x14ac:dyDescent="0.3">
      <c r="BV3207" s="30"/>
      <c r="CH3207" s="139" t="str">
        <f t="shared" si="162"/>
        <v>L8.AO</v>
      </c>
      <c r="CI3207" s="275" t="s">
        <v>5068</v>
      </c>
    </row>
    <row r="3208" spans="74:87" x14ac:dyDescent="0.3">
      <c r="BV3208" s="30"/>
      <c r="CH3208" s="139" t="str">
        <f t="shared" si="162"/>
        <v>L8.AB</v>
      </c>
      <c r="CI3208" s="275" t="s">
        <v>5069</v>
      </c>
    </row>
    <row r="3209" spans="74:87" x14ac:dyDescent="0.3">
      <c r="BV3209" s="30"/>
      <c r="CH3209" s="139" t="str">
        <f t="shared" si="162"/>
        <v>L8.50</v>
      </c>
      <c r="CI3209" s="275" t="s">
        <v>5070</v>
      </c>
    </row>
    <row r="3210" spans="74:87" x14ac:dyDescent="0.3">
      <c r="BV3210" s="30"/>
      <c r="CH3210" s="139" t="str">
        <f t="shared" si="162"/>
        <v>L8.Z6</v>
      </c>
      <c r="CI3210" s="275" t="s">
        <v>5071</v>
      </c>
    </row>
    <row r="3211" spans="74:87" x14ac:dyDescent="0.3">
      <c r="BV3211" s="30"/>
      <c r="CH3211" s="139" t="str">
        <f t="shared" si="162"/>
        <v>L8.0G</v>
      </c>
      <c r="CI3211" s="275" t="s">
        <v>5072</v>
      </c>
    </row>
    <row r="3212" spans="74:87" x14ac:dyDescent="0.3">
      <c r="BV3212" s="30"/>
      <c r="CH3212" s="139" t="str">
        <f t="shared" si="162"/>
        <v>L8.BG</v>
      </c>
      <c r="CI3212" s="275" t="s">
        <v>5073</v>
      </c>
    </row>
    <row r="3213" spans="74:87" x14ac:dyDescent="0.3">
      <c r="BV3213" s="30"/>
      <c r="CH3213" s="139" t="str">
        <f t="shared" si="162"/>
        <v>L8.0R</v>
      </c>
      <c r="CI3213" s="275" t="s">
        <v>5074</v>
      </c>
    </row>
    <row r="3214" spans="74:87" x14ac:dyDescent="0.3">
      <c r="BV3214" s="30"/>
      <c r="CH3214" s="139" t="str">
        <f t="shared" si="162"/>
        <v>L8.89</v>
      </c>
      <c r="CI3214" s="275" t="s">
        <v>5075</v>
      </c>
    </row>
    <row r="3215" spans="74:87" x14ac:dyDescent="0.3">
      <c r="BV3215" s="30"/>
      <c r="CH3215" s="139" t="str">
        <f t="shared" si="162"/>
        <v>L8.2P</v>
      </c>
      <c r="CI3215" s="275" t="s">
        <v>15087</v>
      </c>
    </row>
    <row r="3216" spans="74:87" x14ac:dyDescent="0.3">
      <c r="BV3216" s="30"/>
      <c r="CH3216" s="139" t="str">
        <f t="shared" si="162"/>
        <v>L8.32</v>
      </c>
      <c r="CI3216" s="275" t="s">
        <v>5076</v>
      </c>
    </row>
    <row r="3217" spans="74:87" x14ac:dyDescent="0.3">
      <c r="BV3217" s="30"/>
      <c r="CH3217" s="139" t="str">
        <f t="shared" si="162"/>
        <v>L8.80</v>
      </c>
      <c r="CI3217" s="275" t="s">
        <v>5077</v>
      </c>
    </row>
    <row r="3218" spans="74:87" x14ac:dyDescent="0.3">
      <c r="BV3218" s="30"/>
      <c r="CH3218" s="139" t="str">
        <f t="shared" si="162"/>
        <v>L8.46</v>
      </c>
      <c r="CI3218" s="275" t="s">
        <v>5078</v>
      </c>
    </row>
    <row r="3219" spans="74:87" x14ac:dyDescent="0.3">
      <c r="BV3219" s="30"/>
      <c r="CH3219" s="139" t="str">
        <f t="shared" si="162"/>
        <v>L8.45</v>
      </c>
      <c r="CI3219" s="275" t="s">
        <v>5079</v>
      </c>
    </row>
    <row r="3220" spans="74:87" x14ac:dyDescent="0.3">
      <c r="BV3220" s="30"/>
      <c r="CH3220" s="139" t="str">
        <f t="shared" si="162"/>
        <v>L8.B1</v>
      </c>
      <c r="CI3220" s="275" t="s">
        <v>5080</v>
      </c>
    </row>
    <row r="3221" spans="74:87" x14ac:dyDescent="0.3">
      <c r="BV3221" s="30"/>
      <c r="CH3221" s="139" t="str">
        <f t="shared" si="162"/>
        <v>L8.Z4</v>
      </c>
      <c r="CI3221" s="275" t="s">
        <v>5081</v>
      </c>
    </row>
    <row r="3222" spans="74:87" x14ac:dyDescent="0.3">
      <c r="BV3222" s="30"/>
      <c r="CH3222" s="139" t="str">
        <f t="shared" si="162"/>
        <v>L8.BN</v>
      </c>
      <c r="CI3222" s="275" t="s">
        <v>5082</v>
      </c>
    </row>
    <row r="3223" spans="74:87" x14ac:dyDescent="0.3">
      <c r="BV3223" s="30"/>
      <c r="CH3223" s="139" t="str">
        <f t="shared" si="162"/>
        <v>L8.0C</v>
      </c>
      <c r="CI3223" s="275" t="s">
        <v>5083</v>
      </c>
    </row>
    <row r="3224" spans="74:87" x14ac:dyDescent="0.3">
      <c r="BV3224" s="30"/>
      <c r="CH3224" s="139" t="str">
        <f t="shared" si="162"/>
        <v>L8.0Y</v>
      </c>
      <c r="CI3224" s="275" t="s">
        <v>5084</v>
      </c>
    </row>
    <row r="3225" spans="74:87" x14ac:dyDescent="0.3">
      <c r="BV3225" s="30"/>
      <c r="CH3225" s="139" t="str">
        <f t="shared" si="162"/>
        <v>L8.0L</v>
      </c>
      <c r="CI3225" s="275" t="s">
        <v>5085</v>
      </c>
    </row>
    <row r="3226" spans="74:87" x14ac:dyDescent="0.3">
      <c r="BV3226" s="30"/>
      <c r="CH3226" s="139" t="str">
        <f t="shared" si="162"/>
        <v>L8.87</v>
      </c>
      <c r="CI3226" s="275" t="s">
        <v>5086</v>
      </c>
    </row>
    <row r="3227" spans="74:87" x14ac:dyDescent="0.3">
      <c r="BV3227" s="30"/>
      <c r="CH3227" s="139" t="str">
        <f t="shared" si="162"/>
        <v>L8.CP</v>
      </c>
      <c r="CI3227" s="275" t="s">
        <v>5087</v>
      </c>
    </row>
    <row r="3228" spans="74:87" x14ac:dyDescent="0.3">
      <c r="BV3228" s="30"/>
      <c r="CH3228" s="139" t="str">
        <f t="shared" si="162"/>
        <v>L8.35</v>
      </c>
      <c r="CI3228" s="275" t="s">
        <v>5088</v>
      </c>
    </row>
    <row r="3229" spans="74:87" x14ac:dyDescent="0.3">
      <c r="BV3229" s="30"/>
      <c r="CH3229" s="139" t="str">
        <f t="shared" si="162"/>
        <v>L8.LK</v>
      </c>
      <c r="CI3229" s="275" t="s">
        <v>5089</v>
      </c>
    </row>
    <row r="3230" spans="74:87" x14ac:dyDescent="0.3">
      <c r="BV3230" s="30"/>
      <c r="CH3230" s="139" t="str">
        <f t="shared" si="162"/>
        <v>L8.LB</v>
      </c>
      <c r="CI3230" s="275" t="s">
        <v>5090</v>
      </c>
    </row>
    <row r="3231" spans="74:87" x14ac:dyDescent="0.3">
      <c r="BV3231" s="30"/>
      <c r="CH3231" s="139" t="str">
        <f t="shared" si="162"/>
        <v>L8.LG</v>
      </c>
      <c r="CI3231" s="275" t="s">
        <v>5091</v>
      </c>
    </row>
    <row r="3232" spans="74:87" x14ac:dyDescent="0.3">
      <c r="BV3232" s="30"/>
      <c r="CH3232" s="139" t="str">
        <f t="shared" ref="CH3232:CH3295" si="163">CONCATENATE(LEFT(CI3232,2),".",RIGHT(CI3232,2))</f>
        <v>L8.LO</v>
      </c>
      <c r="CI3232" s="275" t="s">
        <v>5092</v>
      </c>
    </row>
    <row r="3233" spans="74:87" x14ac:dyDescent="0.3">
      <c r="BV3233" s="30"/>
      <c r="CH3233" s="139" t="str">
        <f t="shared" si="163"/>
        <v>L8.LC</v>
      </c>
      <c r="CI3233" s="275" t="s">
        <v>5093</v>
      </c>
    </row>
    <row r="3234" spans="74:87" x14ac:dyDescent="0.3">
      <c r="BV3234" s="30"/>
      <c r="CH3234" s="139" t="str">
        <f t="shared" si="163"/>
        <v>L8.LY</v>
      </c>
      <c r="CI3234" s="275" t="s">
        <v>5094</v>
      </c>
    </row>
    <row r="3235" spans="74:87" x14ac:dyDescent="0.3">
      <c r="BV3235" s="30"/>
      <c r="CH3235" s="139" t="str">
        <f t="shared" si="163"/>
        <v>L8.FE</v>
      </c>
      <c r="CI3235" s="275" t="s">
        <v>5095</v>
      </c>
    </row>
    <row r="3236" spans="74:87" x14ac:dyDescent="0.3">
      <c r="BV3236" s="30"/>
      <c r="CH3236" s="139" t="str">
        <f t="shared" si="163"/>
        <v>L8.Z5</v>
      </c>
      <c r="CI3236" s="275" t="s">
        <v>5096</v>
      </c>
    </row>
    <row r="3237" spans="74:87" x14ac:dyDescent="0.3">
      <c r="BV3237" s="30"/>
      <c r="CH3237" s="139" t="str">
        <f t="shared" si="163"/>
        <v>L8.33</v>
      </c>
      <c r="CI3237" s="275" t="s">
        <v>5097</v>
      </c>
    </row>
    <row r="3238" spans="74:87" x14ac:dyDescent="0.3">
      <c r="BV3238" s="30"/>
      <c r="CH3238" s="139" t="str">
        <f t="shared" si="163"/>
        <v>L8.RN</v>
      </c>
      <c r="CI3238" s="275" t="s">
        <v>5098</v>
      </c>
    </row>
    <row r="3239" spans="74:87" x14ac:dyDescent="0.3">
      <c r="BV3239" s="30"/>
      <c r="CH3239" s="139" t="str">
        <f t="shared" si="163"/>
        <v>L8.54</v>
      </c>
      <c r="CI3239" s="275" t="s">
        <v>5099</v>
      </c>
    </row>
    <row r="3240" spans="74:87" x14ac:dyDescent="0.3">
      <c r="BV3240" s="30"/>
      <c r="CH3240" s="139" t="str">
        <f t="shared" si="163"/>
        <v>L8.HB</v>
      </c>
      <c r="CI3240" s="275" t="s">
        <v>15088</v>
      </c>
    </row>
    <row r="3241" spans="74:87" x14ac:dyDescent="0.3">
      <c r="BV3241" s="30"/>
      <c r="CH3241" s="139" t="str">
        <f t="shared" si="163"/>
        <v>L8.HG</v>
      </c>
      <c r="CI3241" s="275" t="s">
        <v>15089</v>
      </c>
    </row>
    <row r="3242" spans="74:87" x14ac:dyDescent="0.3">
      <c r="BV3242" s="30"/>
      <c r="CH3242" s="139" t="str">
        <f t="shared" si="163"/>
        <v>L8.JB</v>
      </c>
      <c r="CI3242" s="275" t="s">
        <v>5100</v>
      </c>
    </row>
    <row r="3243" spans="74:87" x14ac:dyDescent="0.3">
      <c r="BV3243" s="30"/>
      <c r="CH3243" s="139" t="str">
        <f t="shared" si="163"/>
        <v>L8.JW</v>
      </c>
      <c r="CI3243" s="275" t="s">
        <v>15090</v>
      </c>
    </row>
    <row r="3244" spans="74:87" x14ac:dyDescent="0.3">
      <c r="BV3244" s="30"/>
      <c r="CH3244" s="139" t="str">
        <f t="shared" si="163"/>
        <v>L8.S2</v>
      </c>
      <c r="CI3244" s="275" t="s">
        <v>5101</v>
      </c>
    </row>
    <row r="3245" spans="74:87" x14ac:dyDescent="0.3">
      <c r="BV3245" s="30"/>
      <c r="CH3245" s="139" t="str">
        <f t="shared" si="163"/>
        <v>L8.S1</v>
      </c>
      <c r="CI3245" s="275" t="s">
        <v>5102</v>
      </c>
    </row>
    <row r="3246" spans="74:87" x14ac:dyDescent="0.3">
      <c r="BV3246" s="30"/>
      <c r="CH3246" s="139" t="str">
        <f t="shared" si="163"/>
        <v>L8.L2</v>
      </c>
      <c r="CI3246" s="275" t="s">
        <v>5103</v>
      </c>
    </row>
    <row r="3247" spans="74:87" x14ac:dyDescent="0.3">
      <c r="BV3247" s="30"/>
      <c r="CH3247" s="139" t="str">
        <f t="shared" si="163"/>
        <v>L8.L1</v>
      </c>
      <c r="CI3247" s="275" t="s">
        <v>5104</v>
      </c>
    </row>
    <row r="3248" spans="74:87" x14ac:dyDescent="0.3">
      <c r="BV3248" s="30"/>
      <c r="CH3248" s="139" t="str">
        <f t="shared" si="163"/>
        <v>L8.Z1</v>
      </c>
      <c r="CI3248" s="275" t="s">
        <v>5105</v>
      </c>
    </row>
    <row r="3249" spans="74:87" x14ac:dyDescent="0.3">
      <c r="BV3249" s="30"/>
      <c r="CH3249" s="139" t="str">
        <f t="shared" si="163"/>
        <v>L8.0M</v>
      </c>
      <c r="CI3249" s="275" t="s">
        <v>5106</v>
      </c>
    </row>
    <row r="3250" spans="74:87" x14ac:dyDescent="0.3">
      <c r="BV3250" s="30"/>
      <c r="CH3250" s="139" t="str">
        <f t="shared" si="163"/>
        <v>L8.Z2</v>
      </c>
      <c r="CI3250" s="275" t="s">
        <v>5107</v>
      </c>
    </row>
    <row r="3251" spans="74:87" x14ac:dyDescent="0.3">
      <c r="BV3251" s="30"/>
      <c r="CH3251" s="139" t="str">
        <f t="shared" si="163"/>
        <v>L8.51</v>
      </c>
      <c r="CI3251" s="275" t="s">
        <v>5108</v>
      </c>
    </row>
    <row r="3252" spans="74:87" x14ac:dyDescent="0.3">
      <c r="BV3252" s="30"/>
      <c r="CH3252" s="139" t="str">
        <f t="shared" si="163"/>
        <v>L8.0N</v>
      </c>
      <c r="CI3252" s="275" t="s">
        <v>5109</v>
      </c>
    </row>
    <row r="3253" spans="74:87" x14ac:dyDescent="0.3">
      <c r="BV3253" s="30"/>
      <c r="CH3253" s="139" t="str">
        <f t="shared" si="163"/>
        <v>L8.NS</v>
      </c>
      <c r="CI3253" s="275" t="s">
        <v>5110</v>
      </c>
    </row>
    <row r="3254" spans="74:87" x14ac:dyDescent="0.3">
      <c r="BV3254" s="30"/>
      <c r="CH3254" s="139" t="str">
        <f t="shared" si="163"/>
        <v>L8.86</v>
      </c>
      <c r="CI3254" s="275" t="s">
        <v>5111</v>
      </c>
    </row>
    <row r="3255" spans="74:87" x14ac:dyDescent="0.3">
      <c r="BV3255" s="30"/>
      <c r="CH3255" s="139" t="str">
        <f t="shared" si="163"/>
        <v>L8.36</v>
      </c>
      <c r="CI3255" s="275" t="s">
        <v>5112</v>
      </c>
    </row>
    <row r="3256" spans="74:87" x14ac:dyDescent="0.3">
      <c r="BV3256" s="30"/>
      <c r="CH3256" s="139" t="str">
        <f t="shared" si="163"/>
        <v>L8.2F</v>
      </c>
      <c r="CI3256" s="275" t="s">
        <v>5113</v>
      </c>
    </row>
    <row r="3257" spans="74:87" x14ac:dyDescent="0.3">
      <c r="BV3257" s="30"/>
      <c r="CH3257" s="139" t="str">
        <f t="shared" si="163"/>
        <v>L8.90</v>
      </c>
      <c r="CI3257" s="275" t="s">
        <v>5114</v>
      </c>
    </row>
    <row r="3258" spans="74:87" x14ac:dyDescent="0.3">
      <c r="BV3258" s="30"/>
      <c r="CH3258" s="139" t="str">
        <f t="shared" si="163"/>
        <v>L8.68</v>
      </c>
      <c r="CI3258" s="275" t="s">
        <v>5115</v>
      </c>
    </row>
    <row r="3259" spans="74:87" x14ac:dyDescent="0.3">
      <c r="BV3259" s="30"/>
      <c r="CH3259" s="139" t="str">
        <f t="shared" si="163"/>
        <v>L8.27</v>
      </c>
      <c r="CI3259" s="275" t="s">
        <v>5116</v>
      </c>
    </row>
    <row r="3260" spans="74:87" x14ac:dyDescent="0.3">
      <c r="BV3260" s="30"/>
      <c r="CH3260" s="139" t="str">
        <f t="shared" si="163"/>
        <v>L8.61</v>
      </c>
      <c r="CI3260" s="275" t="s">
        <v>5117</v>
      </c>
    </row>
    <row r="3261" spans="74:87" x14ac:dyDescent="0.3">
      <c r="BV3261" s="30"/>
      <c r="CH3261" s="139" t="str">
        <f t="shared" si="163"/>
        <v>L8.81</v>
      </c>
      <c r="CI3261" s="275" t="s">
        <v>5118</v>
      </c>
    </row>
    <row r="3262" spans="74:87" x14ac:dyDescent="0.3">
      <c r="BV3262" s="30"/>
      <c r="CH3262" s="139" t="str">
        <f t="shared" si="163"/>
        <v>L8.0T</v>
      </c>
      <c r="CI3262" s="275" t="s">
        <v>5119</v>
      </c>
    </row>
    <row r="3263" spans="74:87" x14ac:dyDescent="0.3">
      <c r="BV3263" s="30"/>
      <c r="CH3263" s="139" t="str">
        <f t="shared" si="163"/>
        <v>L8.SO</v>
      </c>
      <c r="CI3263" s="275" t="s">
        <v>5120</v>
      </c>
    </row>
    <row r="3264" spans="74:87" x14ac:dyDescent="0.3">
      <c r="BV3264" s="30"/>
      <c r="CH3264" s="139" t="str">
        <f t="shared" si="163"/>
        <v>L8.SY</v>
      </c>
      <c r="CI3264" s="275" t="s">
        <v>5121</v>
      </c>
    </row>
    <row r="3265" spans="74:87" x14ac:dyDescent="0.3">
      <c r="BV3265" s="30"/>
      <c r="CH3265" s="139" t="str">
        <f t="shared" si="163"/>
        <v>L8.SL</v>
      </c>
      <c r="CI3265" s="275" t="s">
        <v>5122</v>
      </c>
    </row>
    <row r="3266" spans="74:87" x14ac:dyDescent="0.3">
      <c r="BV3266" s="30"/>
      <c r="CH3266" s="139" t="str">
        <f t="shared" si="163"/>
        <v>L8.SM</v>
      </c>
      <c r="CI3266" s="275" t="s">
        <v>5123</v>
      </c>
    </row>
    <row r="3267" spans="74:87" x14ac:dyDescent="0.3">
      <c r="BV3267" s="30"/>
      <c r="CH3267" s="139" t="str">
        <f t="shared" si="163"/>
        <v>L8.SN</v>
      </c>
      <c r="CI3267" s="275" t="s">
        <v>5124</v>
      </c>
    </row>
    <row r="3268" spans="74:87" x14ac:dyDescent="0.3">
      <c r="BV3268" s="30"/>
      <c r="CH3268" s="139" t="str">
        <f t="shared" si="163"/>
        <v>L8.SP</v>
      </c>
      <c r="CI3268" s="275" t="s">
        <v>5125</v>
      </c>
    </row>
    <row r="3269" spans="74:87" x14ac:dyDescent="0.3">
      <c r="BV3269" s="30"/>
      <c r="CH3269" s="139" t="str">
        <f t="shared" si="163"/>
        <v>L8.1V</v>
      </c>
      <c r="CI3269" s="275" t="s">
        <v>5126</v>
      </c>
    </row>
    <row r="3270" spans="74:87" x14ac:dyDescent="0.3">
      <c r="BV3270" s="30"/>
      <c r="CH3270" s="139" t="str">
        <f t="shared" si="163"/>
        <v>L8.T5</v>
      </c>
      <c r="CI3270" s="275" t="s">
        <v>5127</v>
      </c>
    </row>
    <row r="3271" spans="74:87" x14ac:dyDescent="0.3">
      <c r="BV3271" s="30"/>
      <c r="CH3271" s="139" t="str">
        <f t="shared" si="163"/>
        <v>L8.0S</v>
      </c>
      <c r="CI3271" s="275" t="s">
        <v>5128</v>
      </c>
    </row>
    <row r="3272" spans="74:87" x14ac:dyDescent="0.3">
      <c r="BV3272" s="30"/>
      <c r="CH3272" s="139" t="str">
        <f t="shared" si="163"/>
        <v>L8.52</v>
      </c>
      <c r="CI3272" s="275" t="s">
        <v>5129</v>
      </c>
    </row>
    <row r="3273" spans="74:87" x14ac:dyDescent="0.3">
      <c r="BV3273" s="30"/>
      <c r="CH3273" s="139" t="str">
        <f t="shared" si="163"/>
        <v>L8.77</v>
      </c>
      <c r="CI3273" s="275" t="s">
        <v>5130</v>
      </c>
    </row>
    <row r="3274" spans="74:87" x14ac:dyDescent="0.3">
      <c r="BV3274" s="30"/>
      <c r="CH3274" s="139" t="str">
        <f t="shared" si="163"/>
        <v>L8.Z3</v>
      </c>
      <c r="CI3274" s="275" t="s">
        <v>5131</v>
      </c>
    </row>
    <row r="3275" spans="74:87" x14ac:dyDescent="0.3">
      <c r="BV3275" s="30"/>
      <c r="CH3275" s="139" t="str">
        <f t="shared" si="163"/>
        <v>L8.37</v>
      </c>
      <c r="CI3275" s="275" t="s">
        <v>5132</v>
      </c>
    </row>
    <row r="3276" spans="74:87" x14ac:dyDescent="0.3">
      <c r="BV3276" s="30"/>
      <c r="CH3276" s="139" t="str">
        <f t="shared" si="163"/>
        <v>L8.2A</v>
      </c>
      <c r="CI3276" s="275" t="s">
        <v>5133</v>
      </c>
    </row>
    <row r="3277" spans="74:87" x14ac:dyDescent="0.3">
      <c r="BV3277" s="30"/>
      <c r="CH3277" s="139" t="str">
        <f t="shared" si="163"/>
        <v>L8.T8</v>
      </c>
      <c r="CI3277" s="275" t="s">
        <v>5134</v>
      </c>
    </row>
    <row r="3278" spans="74:87" x14ac:dyDescent="0.3">
      <c r="BV3278" s="30"/>
      <c r="CH3278" s="139" t="str">
        <f t="shared" si="163"/>
        <v>L8.1Q</v>
      </c>
      <c r="CI3278" s="275" t="s">
        <v>5135</v>
      </c>
    </row>
    <row r="3279" spans="74:87" x14ac:dyDescent="0.3">
      <c r="BV3279" s="30"/>
      <c r="CH3279" s="139" t="str">
        <f t="shared" si="163"/>
        <v>L8.2Q</v>
      </c>
      <c r="CI3279" s="275" t="s">
        <v>5136</v>
      </c>
    </row>
    <row r="3280" spans="74:87" x14ac:dyDescent="0.3">
      <c r="BV3280" s="30"/>
      <c r="CH3280" s="139" t="str">
        <f t="shared" si="163"/>
        <v>L8.NM</v>
      </c>
      <c r="CI3280" s="275" t="s">
        <v>5137</v>
      </c>
    </row>
    <row r="3281" spans="74:87" x14ac:dyDescent="0.3">
      <c r="BV3281" s="30"/>
      <c r="CH3281" s="139" t="str">
        <f t="shared" si="163"/>
        <v>L8.0F</v>
      </c>
      <c r="CI3281" s="275" t="s">
        <v>5138</v>
      </c>
    </row>
    <row r="3282" spans="74:87" x14ac:dyDescent="0.3">
      <c r="BV3282" s="30"/>
      <c r="CH3282" s="139" t="str">
        <f t="shared" si="163"/>
        <v>L8.MC</v>
      </c>
      <c r="CI3282" s="275" t="s">
        <v>5139</v>
      </c>
    </row>
    <row r="3283" spans="74:87" x14ac:dyDescent="0.3">
      <c r="BV3283" s="30"/>
      <c r="CH3283" s="139" t="str">
        <f t="shared" si="163"/>
        <v>L8.0P</v>
      </c>
      <c r="CI3283" s="275" t="s">
        <v>5140</v>
      </c>
    </row>
    <row r="3284" spans="74:87" x14ac:dyDescent="0.3">
      <c r="BV3284" s="30"/>
      <c r="CH3284" s="139" t="str">
        <f t="shared" si="163"/>
        <v>L8.T9</v>
      </c>
      <c r="CI3284" s="275" t="s">
        <v>5141</v>
      </c>
    </row>
    <row r="3285" spans="74:87" x14ac:dyDescent="0.3">
      <c r="BV3285" s="30"/>
      <c r="CH3285" s="139" t="str">
        <f t="shared" si="163"/>
        <v>L8.ZZ</v>
      </c>
      <c r="CI3285" s="275" t="s">
        <v>5142</v>
      </c>
    </row>
    <row r="3286" spans="74:87" x14ac:dyDescent="0.3">
      <c r="BV3286" s="30"/>
      <c r="CH3286" s="139" t="str">
        <f t="shared" si="163"/>
        <v>L8.53</v>
      </c>
      <c r="CI3286" s="275" t="s">
        <v>14798</v>
      </c>
    </row>
    <row r="3287" spans="74:87" x14ac:dyDescent="0.3">
      <c r="BV3287" s="30"/>
      <c r="CH3287" s="139" t="str">
        <f t="shared" si="163"/>
        <v>L8.AO</v>
      </c>
      <c r="CI3287" s="275" t="s">
        <v>5143</v>
      </c>
    </row>
    <row r="3288" spans="74:87" x14ac:dyDescent="0.3">
      <c r="BV3288" s="30"/>
      <c r="CH3288" s="139" t="str">
        <f t="shared" si="163"/>
        <v>L8.AB</v>
      </c>
      <c r="CI3288" s="275" t="s">
        <v>14799</v>
      </c>
    </row>
    <row r="3289" spans="74:87" x14ac:dyDescent="0.3">
      <c r="BV3289" s="30"/>
      <c r="CH3289" s="139" t="str">
        <f t="shared" si="163"/>
        <v>L8.50</v>
      </c>
      <c r="CI3289" s="275" t="s">
        <v>14800</v>
      </c>
    </row>
    <row r="3290" spans="74:87" x14ac:dyDescent="0.3">
      <c r="BV3290" s="30"/>
      <c r="CH3290" s="139" t="str">
        <f t="shared" si="163"/>
        <v>L8.Z6</v>
      </c>
      <c r="CI3290" s="275" t="s">
        <v>14801</v>
      </c>
    </row>
    <row r="3291" spans="74:87" x14ac:dyDescent="0.3">
      <c r="BV3291" s="30"/>
      <c r="CH3291" s="139" t="str">
        <f t="shared" si="163"/>
        <v>L8.0G</v>
      </c>
      <c r="CI3291" s="275" t="s">
        <v>5144</v>
      </c>
    </row>
    <row r="3292" spans="74:87" x14ac:dyDescent="0.3">
      <c r="BV3292" s="30"/>
      <c r="CH3292" s="139" t="str">
        <f t="shared" si="163"/>
        <v>L8.BG</v>
      </c>
      <c r="CI3292" s="275" t="s">
        <v>5145</v>
      </c>
    </row>
    <row r="3293" spans="74:87" x14ac:dyDescent="0.3">
      <c r="BV3293" s="30"/>
      <c r="CH3293" s="139" t="str">
        <f t="shared" si="163"/>
        <v>L8.0R</v>
      </c>
      <c r="CI3293" s="275" t="s">
        <v>5146</v>
      </c>
    </row>
    <row r="3294" spans="74:87" x14ac:dyDescent="0.3">
      <c r="BV3294" s="30"/>
      <c r="CH3294" s="139" t="str">
        <f t="shared" si="163"/>
        <v>L8.89</v>
      </c>
      <c r="CI3294" s="275" t="s">
        <v>5147</v>
      </c>
    </row>
    <row r="3295" spans="74:87" x14ac:dyDescent="0.3">
      <c r="BV3295" s="30"/>
      <c r="CH3295" s="139" t="str">
        <f t="shared" si="163"/>
        <v>L8.2P</v>
      </c>
      <c r="CI3295" s="275" t="s">
        <v>15091</v>
      </c>
    </row>
    <row r="3296" spans="74:87" x14ac:dyDescent="0.3">
      <c r="BV3296" s="30"/>
      <c r="CH3296" s="139" t="str">
        <f t="shared" ref="CH3296:CH3359" si="164">CONCATENATE(LEFT(CI3296,2),".",RIGHT(CI3296,2))</f>
        <v>L8.32</v>
      </c>
      <c r="CI3296" s="275" t="s">
        <v>5148</v>
      </c>
    </row>
    <row r="3297" spans="74:87" x14ac:dyDescent="0.3">
      <c r="BV3297" s="30"/>
      <c r="CH3297" s="139" t="str">
        <f t="shared" si="164"/>
        <v>L8.80</v>
      </c>
      <c r="CI3297" s="275" t="s">
        <v>5149</v>
      </c>
    </row>
    <row r="3298" spans="74:87" x14ac:dyDescent="0.3">
      <c r="BV3298" s="30"/>
      <c r="CH3298" s="139" t="str">
        <f t="shared" si="164"/>
        <v>L8.46</v>
      </c>
      <c r="CI3298" s="275" t="s">
        <v>5150</v>
      </c>
    </row>
    <row r="3299" spans="74:87" x14ac:dyDescent="0.3">
      <c r="BV3299" s="30"/>
      <c r="CH3299" s="139" t="str">
        <f t="shared" si="164"/>
        <v>L8.45</v>
      </c>
      <c r="CI3299" s="275" t="s">
        <v>5151</v>
      </c>
    </row>
    <row r="3300" spans="74:87" x14ac:dyDescent="0.3">
      <c r="BV3300" s="30"/>
      <c r="CH3300" s="139" t="str">
        <f t="shared" si="164"/>
        <v>L8.Z4</v>
      </c>
      <c r="CI3300" s="275" t="s">
        <v>14802</v>
      </c>
    </row>
    <row r="3301" spans="74:87" x14ac:dyDescent="0.3">
      <c r="BV3301" s="30"/>
      <c r="CH3301" s="139" t="str">
        <f t="shared" si="164"/>
        <v>L8.B1</v>
      </c>
      <c r="CI3301" s="275" t="s">
        <v>14803</v>
      </c>
    </row>
    <row r="3302" spans="74:87" x14ac:dyDescent="0.3">
      <c r="BV3302" s="30"/>
      <c r="CH3302" s="139" t="str">
        <f t="shared" si="164"/>
        <v>L8.BN</v>
      </c>
      <c r="CI3302" s="275" t="s">
        <v>14804</v>
      </c>
    </row>
    <row r="3303" spans="74:87" x14ac:dyDescent="0.3">
      <c r="BV3303" s="30"/>
      <c r="CH3303" s="139" t="str">
        <f t="shared" si="164"/>
        <v>L8.0C</v>
      </c>
      <c r="CI3303" s="275" t="s">
        <v>5152</v>
      </c>
    </row>
    <row r="3304" spans="74:87" x14ac:dyDescent="0.3">
      <c r="BV3304" s="30"/>
      <c r="CH3304" s="139" t="str">
        <f t="shared" si="164"/>
        <v>L8.0Y</v>
      </c>
      <c r="CI3304" s="275" t="s">
        <v>14805</v>
      </c>
    </row>
    <row r="3305" spans="74:87" x14ac:dyDescent="0.3">
      <c r="BV3305" s="30"/>
      <c r="CH3305" s="139" t="str">
        <f t="shared" si="164"/>
        <v>L8.0L</v>
      </c>
      <c r="CI3305" s="275" t="s">
        <v>14806</v>
      </c>
    </row>
    <row r="3306" spans="74:87" x14ac:dyDescent="0.3">
      <c r="BV3306" s="30"/>
      <c r="CH3306" s="139" t="str">
        <f t="shared" si="164"/>
        <v>L8.87</v>
      </c>
      <c r="CI3306" s="275" t="s">
        <v>5153</v>
      </c>
    </row>
    <row r="3307" spans="74:87" x14ac:dyDescent="0.3">
      <c r="BV3307" s="30"/>
      <c r="CH3307" s="139" t="str">
        <f t="shared" si="164"/>
        <v>L8.CP</v>
      </c>
      <c r="CI3307" s="275" t="s">
        <v>5154</v>
      </c>
    </row>
    <row r="3308" spans="74:87" x14ac:dyDescent="0.3">
      <c r="BV3308" s="30"/>
      <c r="CH3308" s="139" t="str">
        <f t="shared" si="164"/>
        <v>L8.35</v>
      </c>
      <c r="CI3308" s="275" t="s">
        <v>5155</v>
      </c>
    </row>
    <row r="3309" spans="74:87" x14ac:dyDescent="0.3">
      <c r="BV3309" s="30"/>
      <c r="CH3309" s="139" t="str">
        <f t="shared" si="164"/>
        <v>L8.LK</v>
      </c>
      <c r="CI3309" s="275" t="s">
        <v>14807</v>
      </c>
    </row>
    <row r="3310" spans="74:87" x14ac:dyDescent="0.3">
      <c r="BV3310" s="30"/>
      <c r="CH3310" s="139" t="str">
        <f t="shared" si="164"/>
        <v>L8.LB</v>
      </c>
      <c r="CI3310" s="275" t="s">
        <v>14808</v>
      </c>
    </row>
    <row r="3311" spans="74:87" x14ac:dyDescent="0.3">
      <c r="BV3311" s="30"/>
      <c r="CH3311" s="139" t="str">
        <f t="shared" si="164"/>
        <v>L8.LG</v>
      </c>
      <c r="CI3311" s="275" t="s">
        <v>14809</v>
      </c>
    </row>
    <row r="3312" spans="74:87" x14ac:dyDescent="0.3">
      <c r="BV3312" s="30"/>
      <c r="CH3312" s="139" t="str">
        <f t="shared" si="164"/>
        <v>L8.LO</v>
      </c>
      <c r="CI3312" s="275" t="s">
        <v>14810</v>
      </c>
    </row>
    <row r="3313" spans="74:87" x14ac:dyDescent="0.3">
      <c r="BV3313" s="30"/>
      <c r="CH3313" s="139" t="str">
        <f t="shared" si="164"/>
        <v>L8.LC</v>
      </c>
      <c r="CI3313" s="275" t="s">
        <v>14811</v>
      </c>
    </row>
    <row r="3314" spans="74:87" x14ac:dyDescent="0.3">
      <c r="BV3314" s="30"/>
      <c r="CH3314" s="139" t="str">
        <f t="shared" si="164"/>
        <v>L8.LY</v>
      </c>
      <c r="CI3314" s="275" t="s">
        <v>14812</v>
      </c>
    </row>
    <row r="3315" spans="74:87" x14ac:dyDescent="0.3">
      <c r="BV3315" s="30"/>
      <c r="CH3315" s="139" t="str">
        <f t="shared" si="164"/>
        <v>L8.FE</v>
      </c>
      <c r="CI3315" s="275" t="s">
        <v>14813</v>
      </c>
    </row>
    <row r="3316" spans="74:87" x14ac:dyDescent="0.3">
      <c r="BV3316" s="30"/>
      <c r="CH3316" s="139" t="str">
        <f t="shared" si="164"/>
        <v>L8.Z5</v>
      </c>
      <c r="CI3316" s="275" t="s">
        <v>14814</v>
      </c>
    </row>
    <row r="3317" spans="74:87" x14ac:dyDescent="0.3">
      <c r="BV3317" s="30"/>
      <c r="CH3317" s="139" t="str">
        <f t="shared" si="164"/>
        <v>L8.33</v>
      </c>
      <c r="CI3317" s="275" t="s">
        <v>5156</v>
      </c>
    </row>
    <row r="3318" spans="74:87" x14ac:dyDescent="0.3">
      <c r="BV3318" s="30"/>
      <c r="CH3318" s="139" t="str">
        <f t="shared" si="164"/>
        <v>L8.RN</v>
      </c>
      <c r="CI3318" s="275" t="s">
        <v>14815</v>
      </c>
    </row>
    <row r="3319" spans="74:87" x14ac:dyDescent="0.3">
      <c r="BV3319" s="30"/>
      <c r="CH3319" s="139" t="str">
        <f t="shared" si="164"/>
        <v>L8.54</v>
      </c>
      <c r="CI3319" s="275" t="s">
        <v>5157</v>
      </c>
    </row>
    <row r="3320" spans="74:87" x14ac:dyDescent="0.3">
      <c r="BV3320" s="30"/>
      <c r="CH3320" s="139" t="str">
        <f t="shared" si="164"/>
        <v>L8.HB</v>
      </c>
      <c r="CI3320" s="275" t="s">
        <v>15092</v>
      </c>
    </row>
    <row r="3321" spans="74:87" x14ac:dyDescent="0.3">
      <c r="BV3321" s="30"/>
      <c r="CH3321" s="139" t="str">
        <f t="shared" si="164"/>
        <v>L8.HG</v>
      </c>
      <c r="CI3321" s="275" t="s">
        <v>15093</v>
      </c>
    </row>
    <row r="3322" spans="74:87" x14ac:dyDescent="0.3">
      <c r="BV3322" s="30"/>
      <c r="CH3322" s="139" t="str">
        <f t="shared" si="164"/>
        <v>L8.JB</v>
      </c>
      <c r="CI3322" s="275" t="s">
        <v>5158</v>
      </c>
    </row>
    <row r="3323" spans="74:87" x14ac:dyDescent="0.3">
      <c r="BV3323" s="30"/>
      <c r="CH3323" s="139" t="str">
        <f t="shared" si="164"/>
        <v>L8.JW</v>
      </c>
      <c r="CI3323" s="275" t="s">
        <v>15094</v>
      </c>
    </row>
    <row r="3324" spans="74:87" x14ac:dyDescent="0.3">
      <c r="BV3324" s="30"/>
      <c r="CH3324" s="139" t="str">
        <f t="shared" si="164"/>
        <v>L8.S1</v>
      </c>
      <c r="CI3324" s="275" t="s">
        <v>14816</v>
      </c>
    </row>
    <row r="3325" spans="74:87" x14ac:dyDescent="0.3">
      <c r="BV3325" s="30"/>
      <c r="CH3325" s="139" t="str">
        <f t="shared" si="164"/>
        <v>L8.S2</v>
      </c>
      <c r="CI3325" s="275" t="s">
        <v>14817</v>
      </c>
    </row>
    <row r="3326" spans="74:87" x14ac:dyDescent="0.3">
      <c r="BV3326" s="30"/>
      <c r="CH3326" s="139" t="str">
        <f t="shared" si="164"/>
        <v>L8.L1</v>
      </c>
      <c r="CI3326" s="275" t="s">
        <v>14818</v>
      </c>
    </row>
    <row r="3327" spans="74:87" x14ac:dyDescent="0.3">
      <c r="BV3327" s="30"/>
      <c r="CH3327" s="139" t="str">
        <f t="shared" si="164"/>
        <v>L8.L2</v>
      </c>
      <c r="CI3327" s="275" t="s">
        <v>14819</v>
      </c>
    </row>
    <row r="3328" spans="74:87" x14ac:dyDescent="0.3">
      <c r="BV3328" s="30"/>
      <c r="CH3328" s="139" t="str">
        <f t="shared" si="164"/>
        <v>L8.Z1</v>
      </c>
      <c r="CI3328" s="275" t="s">
        <v>14820</v>
      </c>
    </row>
    <row r="3329" spans="74:87" x14ac:dyDescent="0.3">
      <c r="BV3329" s="30"/>
      <c r="CH3329" s="139" t="str">
        <f t="shared" si="164"/>
        <v>L8.0M</v>
      </c>
      <c r="CI3329" s="275" t="s">
        <v>14821</v>
      </c>
    </row>
    <row r="3330" spans="74:87" x14ac:dyDescent="0.3">
      <c r="BV3330" s="30"/>
      <c r="CH3330" s="139" t="str">
        <f t="shared" si="164"/>
        <v>L8.Z2</v>
      </c>
      <c r="CI3330" s="275" t="s">
        <v>14822</v>
      </c>
    </row>
    <row r="3331" spans="74:87" x14ac:dyDescent="0.3">
      <c r="BV3331" s="30"/>
      <c r="CH3331" s="139" t="str">
        <f t="shared" si="164"/>
        <v>L8.51</v>
      </c>
      <c r="CI3331" s="275" t="s">
        <v>5159</v>
      </c>
    </row>
    <row r="3332" spans="74:87" x14ac:dyDescent="0.3">
      <c r="BV3332" s="30"/>
      <c r="CH3332" s="139" t="str">
        <f t="shared" si="164"/>
        <v>L8.0N</v>
      </c>
      <c r="CI3332" s="275" t="s">
        <v>14823</v>
      </c>
    </row>
    <row r="3333" spans="74:87" x14ac:dyDescent="0.3">
      <c r="BV3333" s="30"/>
      <c r="CH3333" s="139" t="str">
        <f t="shared" si="164"/>
        <v>L8.NS</v>
      </c>
      <c r="CI3333" s="275" t="s">
        <v>5160</v>
      </c>
    </row>
    <row r="3334" spans="74:87" x14ac:dyDescent="0.3">
      <c r="BV3334" s="30"/>
      <c r="CH3334" s="139" t="str">
        <f t="shared" si="164"/>
        <v>L8.86</v>
      </c>
      <c r="CI3334" s="275" t="s">
        <v>5161</v>
      </c>
    </row>
    <row r="3335" spans="74:87" x14ac:dyDescent="0.3">
      <c r="BV3335" s="30"/>
      <c r="CH3335" s="139" t="str">
        <f t="shared" si="164"/>
        <v>L8.36</v>
      </c>
      <c r="CI3335" s="275" t="s">
        <v>5162</v>
      </c>
    </row>
    <row r="3336" spans="74:87" x14ac:dyDescent="0.3">
      <c r="BV3336" s="30"/>
      <c r="CH3336" s="139" t="str">
        <f t="shared" si="164"/>
        <v>L8.2F</v>
      </c>
      <c r="CI3336" s="275" t="s">
        <v>5163</v>
      </c>
    </row>
    <row r="3337" spans="74:87" x14ac:dyDescent="0.3">
      <c r="BV3337" s="30"/>
      <c r="CH3337" s="139" t="str">
        <f t="shared" si="164"/>
        <v>L8.90</v>
      </c>
      <c r="CI3337" s="275" t="s">
        <v>5164</v>
      </c>
    </row>
    <row r="3338" spans="74:87" x14ac:dyDescent="0.3">
      <c r="BV3338" s="30"/>
      <c r="CH3338" s="139" t="str">
        <f t="shared" si="164"/>
        <v>L8.68</v>
      </c>
      <c r="CI3338" s="275" t="s">
        <v>14824</v>
      </c>
    </row>
    <row r="3339" spans="74:87" x14ac:dyDescent="0.3">
      <c r="BV3339" s="30"/>
      <c r="CH3339" s="139" t="str">
        <f t="shared" si="164"/>
        <v>L8.27</v>
      </c>
      <c r="CI3339" s="275" t="s">
        <v>5165</v>
      </c>
    </row>
    <row r="3340" spans="74:87" x14ac:dyDescent="0.3">
      <c r="BV3340" s="30"/>
      <c r="CH3340" s="139" t="str">
        <f t="shared" si="164"/>
        <v>L8.61</v>
      </c>
      <c r="CI3340" s="275" t="s">
        <v>5166</v>
      </c>
    </row>
    <row r="3341" spans="74:87" x14ac:dyDescent="0.3">
      <c r="BV3341" s="30"/>
      <c r="CH3341" s="139" t="str">
        <f t="shared" si="164"/>
        <v>L8.81</v>
      </c>
      <c r="CI3341" s="275" t="s">
        <v>5167</v>
      </c>
    </row>
    <row r="3342" spans="74:87" x14ac:dyDescent="0.3">
      <c r="BV3342" s="30"/>
      <c r="CH3342" s="139" t="str">
        <f t="shared" si="164"/>
        <v>L8.0T</v>
      </c>
      <c r="CI3342" s="275" t="s">
        <v>14825</v>
      </c>
    </row>
    <row r="3343" spans="74:87" x14ac:dyDescent="0.3">
      <c r="BV3343" s="30"/>
      <c r="CH3343" s="139" t="str">
        <f t="shared" si="164"/>
        <v>L8.SO</v>
      </c>
      <c r="CI3343" s="275" t="s">
        <v>5168</v>
      </c>
    </row>
    <row r="3344" spans="74:87" x14ac:dyDescent="0.3">
      <c r="BV3344" s="30"/>
      <c r="CH3344" s="139" t="str">
        <f t="shared" si="164"/>
        <v>L8.SY</v>
      </c>
      <c r="CI3344" s="275" t="s">
        <v>14826</v>
      </c>
    </row>
    <row r="3345" spans="74:87" x14ac:dyDescent="0.3">
      <c r="BV3345" s="30"/>
      <c r="CH3345" s="139" t="str">
        <f t="shared" si="164"/>
        <v>L8.SL</v>
      </c>
      <c r="CI3345" s="275" t="s">
        <v>14827</v>
      </c>
    </row>
    <row r="3346" spans="74:87" x14ac:dyDescent="0.3">
      <c r="BV3346" s="30"/>
      <c r="CH3346" s="139" t="str">
        <f t="shared" si="164"/>
        <v>L8.SM</v>
      </c>
      <c r="CI3346" s="275" t="s">
        <v>14828</v>
      </c>
    </row>
    <row r="3347" spans="74:87" x14ac:dyDescent="0.3">
      <c r="BV3347" s="30"/>
      <c r="CH3347" s="139" t="str">
        <f t="shared" si="164"/>
        <v>L8.SN</v>
      </c>
      <c r="CI3347" s="275" t="s">
        <v>14829</v>
      </c>
    </row>
    <row r="3348" spans="74:87" x14ac:dyDescent="0.3">
      <c r="BV3348" s="30"/>
      <c r="CH3348" s="139" t="str">
        <f t="shared" si="164"/>
        <v>L8.SP</v>
      </c>
      <c r="CI3348" s="275" t="s">
        <v>5169</v>
      </c>
    </row>
    <row r="3349" spans="74:87" x14ac:dyDescent="0.3">
      <c r="BV3349" s="30"/>
      <c r="CH3349" s="139" t="str">
        <f t="shared" si="164"/>
        <v>L8.1V</v>
      </c>
      <c r="CI3349" s="275" t="s">
        <v>5170</v>
      </c>
    </row>
    <row r="3350" spans="74:87" x14ac:dyDescent="0.3">
      <c r="BV3350" s="30"/>
      <c r="CH3350" s="139" t="str">
        <f t="shared" si="164"/>
        <v>L8.T5</v>
      </c>
      <c r="CI3350" s="275" t="s">
        <v>5171</v>
      </c>
    </row>
    <row r="3351" spans="74:87" x14ac:dyDescent="0.3">
      <c r="BV3351" s="30"/>
      <c r="CH3351" s="139" t="str">
        <f t="shared" si="164"/>
        <v>L8.0S</v>
      </c>
      <c r="CI3351" s="275" t="s">
        <v>5172</v>
      </c>
    </row>
    <row r="3352" spans="74:87" x14ac:dyDescent="0.3">
      <c r="BV3352" s="30"/>
      <c r="CH3352" s="139" t="str">
        <f t="shared" si="164"/>
        <v>L8.52</v>
      </c>
      <c r="CI3352" s="275" t="s">
        <v>5173</v>
      </c>
    </row>
    <row r="3353" spans="74:87" x14ac:dyDescent="0.3">
      <c r="BV3353" s="30"/>
      <c r="CH3353" s="139" t="str">
        <f t="shared" si="164"/>
        <v>L8.77</v>
      </c>
      <c r="CI3353" s="275" t="s">
        <v>5174</v>
      </c>
    </row>
    <row r="3354" spans="74:87" x14ac:dyDescent="0.3">
      <c r="BV3354" s="30"/>
      <c r="CH3354" s="139" t="str">
        <f t="shared" si="164"/>
        <v>L8.Z3</v>
      </c>
      <c r="CI3354" s="275" t="s">
        <v>14830</v>
      </c>
    </row>
    <row r="3355" spans="74:87" x14ac:dyDescent="0.3">
      <c r="BV3355" s="30"/>
      <c r="CH3355" s="139" t="str">
        <f t="shared" si="164"/>
        <v>L8.37</v>
      </c>
      <c r="CI3355" s="275" t="s">
        <v>5175</v>
      </c>
    </row>
    <row r="3356" spans="74:87" x14ac:dyDescent="0.3">
      <c r="BV3356" s="30"/>
      <c r="CH3356" s="139" t="str">
        <f t="shared" si="164"/>
        <v>L8.2A</v>
      </c>
      <c r="CI3356" s="275" t="s">
        <v>5176</v>
      </c>
    </row>
    <row r="3357" spans="74:87" x14ac:dyDescent="0.3">
      <c r="BV3357" s="30"/>
      <c r="CH3357" s="139" t="str">
        <f t="shared" si="164"/>
        <v>L8.T8</v>
      </c>
      <c r="CI3357" s="275" t="s">
        <v>5177</v>
      </c>
    </row>
    <row r="3358" spans="74:87" x14ac:dyDescent="0.3">
      <c r="BV3358" s="30"/>
      <c r="CH3358" s="139" t="str">
        <f t="shared" si="164"/>
        <v>L8.1Q</v>
      </c>
      <c r="CI3358" s="275" t="s">
        <v>5178</v>
      </c>
    </row>
    <row r="3359" spans="74:87" x14ac:dyDescent="0.3">
      <c r="BV3359" s="30"/>
      <c r="CH3359" s="139" t="str">
        <f t="shared" si="164"/>
        <v>L8.2Q</v>
      </c>
      <c r="CI3359" s="275" t="s">
        <v>5179</v>
      </c>
    </row>
    <row r="3360" spans="74:87" x14ac:dyDescent="0.3">
      <c r="BV3360" s="30"/>
      <c r="CH3360" s="139" t="str">
        <f t="shared" ref="CH3360:CH3423" si="165">CONCATENATE(LEFT(CI3360,2),".",RIGHT(CI3360,2))</f>
        <v>L8.NM</v>
      </c>
      <c r="CI3360" s="275" t="s">
        <v>5180</v>
      </c>
    </row>
    <row r="3361" spans="74:87" x14ac:dyDescent="0.3">
      <c r="BV3361" s="30"/>
      <c r="CH3361" s="139" t="str">
        <f t="shared" si="165"/>
        <v>L8.0F</v>
      </c>
      <c r="CI3361" s="275" t="s">
        <v>5181</v>
      </c>
    </row>
    <row r="3362" spans="74:87" x14ac:dyDescent="0.3">
      <c r="BV3362" s="30"/>
      <c r="CH3362" s="139" t="str">
        <f t="shared" si="165"/>
        <v>L8.MC</v>
      </c>
      <c r="CI3362" s="275" t="s">
        <v>5182</v>
      </c>
    </row>
    <row r="3363" spans="74:87" x14ac:dyDescent="0.3">
      <c r="BV3363" s="30"/>
      <c r="CH3363" s="139" t="str">
        <f t="shared" si="165"/>
        <v>L8.0P</v>
      </c>
      <c r="CI3363" s="275" t="s">
        <v>5183</v>
      </c>
    </row>
    <row r="3364" spans="74:87" x14ac:dyDescent="0.3">
      <c r="BV3364" s="30"/>
      <c r="CH3364" s="139" t="str">
        <f t="shared" si="165"/>
        <v>L8.T9</v>
      </c>
      <c r="CI3364" s="275" t="s">
        <v>5184</v>
      </c>
    </row>
    <row r="3365" spans="74:87" x14ac:dyDescent="0.3">
      <c r="BV3365" s="30"/>
      <c r="CH3365" s="139" t="str">
        <f t="shared" si="165"/>
        <v>L8.ZZ</v>
      </c>
      <c r="CI3365" s="275" t="s">
        <v>14831</v>
      </c>
    </row>
    <row r="3366" spans="74:87" x14ac:dyDescent="0.3">
      <c r="BV3366" s="30"/>
      <c r="CH3366" s="139" t="str">
        <f t="shared" si="165"/>
        <v>L8.53</v>
      </c>
      <c r="CI3366" s="275" t="s">
        <v>5185</v>
      </c>
    </row>
    <row r="3367" spans="74:87" x14ac:dyDescent="0.3">
      <c r="BV3367" s="30"/>
      <c r="CH3367" s="139" t="str">
        <f t="shared" si="165"/>
        <v>L8.AO</v>
      </c>
      <c r="CI3367" s="275" t="s">
        <v>5186</v>
      </c>
    </row>
    <row r="3368" spans="74:87" x14ac:dyDescent="0.3">
      <c r="BV3368" s="30"/>
      <c r="CH3368" s="139" t="str">
        <f t="shared" si="165"/>
        <v>L8.AB</v>
      </c>
      <c r="CI3368" s="275" t="s">
        <v>5187</v>
      </c>
    </row>
    <row r="3369" spans="74:87" x14ac:dyDescent="0.3">
      <c r="BV3369" s="30"/>
      <c r="CH3369" s="139" t="str">
        <f t="shared" si="165"/>
        <v>L8.50</v>
      </c>
      <c r="CI3369" s="275" t="s">
        <v>5188</v>
      </c>
    </row>
    <row r="3370" spans="74:87" x14ac:dyDescent="0.3">
      <c r="BV3370" s="30"/>
      <c r="CH3370" s="139" t="str">
        <f t="shared" si="165"/>
        <v>L8.Z6</v>
      </c>
      <c r="CI3370" s="275" t="s">
        <v>5189</v>
      </c>
    </row>
    <row r="3371" spans="74:87" x14ac:dyDescent="0.3">
      <c r="BV3371" s="30"/>
      <c r="CH3371" s="139" t="str">
        <f t="shared" si="165"/>
        <v>L8.0G</v>
      </c>
      <c r="CI3371" s="275" t="s">
        <v>5190</v>
      </c>
    </row>
    <row r="3372" spans="74:87" x14ac:dyDescent="0.3">
      <c r="BV3372" s="30"/>
      <c r="CH3372" s="139" t="str">
        <f t="shared" si="165"/>
        <v>L8.BG</v>
      </c>
      <c r="CI3372" s="275" t="s">
        <v>5191</v>
      </c>
    </row>
    <row r="3373" spans="74:87" x14ac:dyDescent="0.3">
      <c r="BV3373" s="30"/>
      <c r="CH3373" s="139" t="str">
        <f t="shared" si="165"/>
        <v>L8.0R</v>
      </c>
      <c r="CI3373" s="275" t="s">
        <v>5192</v>
      </c>
    </row>
    <row r="3374" spans="74:87" x14ac:dyDescent="0.3">
      <c r="BV3374" s="30"/>
      <c r="CH3374" s="139" t="str">
        <f t="shared" si="165"/>
        <v>L8.89</v>
      </c>
      <c r="CI3374" s="275" t="s">
        <v>5193</v>
      </c>
    </row>
    <row r="3375" spans="74:87" x14ac:dyDescent="0.3">
      <c r="BV3375" s="30"/>
      <c r="CH3375" s="139" t="str">
        <f t="shared" si="165"/>
        <v>L8.2P</v>
      </c>
      <c r="CI3375" s="275" t="s">
        <v>15095</v>
      </c>
    </row>
    <row r="3376" spans="74:87" x14ac:dyDescent="0.3">
      <c r="BV3376" s="30"/>
      <c r="CH3376" s="139" t="str">
        <f t="shared" si="165"/>
        <v>L8.32</v>
      </c>
      <c r="CI3376" s="275" t="s">
        <v>5194</v>
      </c>
    </row>
    <row r="3377" spans="74:87" x14ac:dyDescent="0.3">
      <c r="BV3377" s="30"/>
      <c r="CH3377" s="139" t="str">
        <f t="shared" si="165"/>
        <v>L8.80</v>
      </c>
      <c r="CI3377" s="275" t="s">
        <v>5195</v>
      </c>
    </row>
    <row r="3378" spans="74:87" x14ac:dyDescent="0.3">
      <c r="BV3378" s="30"/>
      <c r="CH3378" s="139" t="str">
        <f t="shared" si="165"/>
        <v>L8.46</v>
      </c>
      <c r="CI3378" s="275" t="s">
        <v>5196</v>
      </c>
    </row>
    <row r="3379" spans="74:87" x14ac:dyDescent="0.3">
      <c r="BV3379" s="30"/>
      <c r="CH3379" s="139" t="str">
        <f t="shared" si="165"/>
        <v>L8.45</v>
      </c>
      <c r="CI3379" s="275" t="s">
        <v>5197</v>
      </c>
    </row>
    <row r="3380" spans="74:87" x14ac:dyDescent="0.3">
      <c r="BV3380" s="30"/>
      <c r="CH3380" s="139" t="str">
        <f t="shared" si="165"/>
        <v>L8.B1</v>
      </c>
      <c r="CI3380" s="275" t="s">
        <v>5198</v>
      </c>
    </row>
    <row r="3381" spans="74:87" x14ac:dyDescent="0.3">
      <c r="BV3381" s="30"/>
      <c r="CH3381" s="139" t="str">
        <f t="shared" si="165"/>
        <v>L8.Z4</v>
      </c>
      <c r="CI3381" s="275" t="s">
        <v>5199</v>
      </c>
    </row>
    <row r="3382" spans="74:87" x14ac:dyDescent="0.3">
      <c r="BV3382" s="30"/>
      <c r="CH3382" s="139" t="str">
        <f t="shared" si="165"/>
        <v>L8.BN</v>
      </c>
      <c r="CI3382" s="275" t="s">
        <v>5200</v>
      </c>
    </row>
    <row r="3383" spans="74:87" x14ac:dyDescent="0.3">
      <c r="BV3383" s="30"/>
      <c r="CH3383" s="139" t="str">
        <f t="shared" si="165"/>
        <v>L8.0C</v>
      </c>
      <c r="CI3383" s="275" t="s">
        <v>5201</v>
      </c>
    </row>
    <row r="3384" spans="74:87" x14ac:dyDescent="0.3">
      <c r="BV3384" s="30"/>
      <c r="CH3384" s="139" t="str">
        <f t="shared" si="165"/>
        <v>L8.0Y</v>
      </c>
      <c r="CI3384" s="275" t="s">
        <v>5202</v>
      </c>
    </row>
    <row r="3385" spans="74:87" x14ac:dyDescent="0.3">
      <c r="BV3385" s="30"/>
      <c r="CH3385" s="139" t="str">
        <f t="shared" si="165"/>
        <v>L8.0L</v>
      </c>
      <c r="CI3385" s="275" t="s">
        <v>5203</v>
      </c>
    </row>
    <row r="3386" spans="74:87" x14ac:dyDescent="0.3">
      <c r="BV3386" s="30"/>
      <c r="CH3386" s="139" t="str">
        <f t="shared" si="165"/>
        <v>L8.87</v>
      </c>
      <c r="CI3386" s="275" t="s">
        <v>5204</v>
      </c>
    </row>
    <row r="3387" spans="74:87" x14ac:dyDescent="0.3">
      <c r="BV3387" s="30"/>
      <c r="CH3387" s="139" t="str">
        <f t="shared" si="165"/>
        <v>L8.CP</v>
      </c>
      <c r="CI3387" s="275" t="s">
        <v>5205</v>
      </c>
    </row>
    <row r="3388" spans="74:87" x14ac:dyDescent="0.3">
      <c r="BV3388" s="30"/>
      <c r="CH3388" s="139" t="str">
        <f t="shared" si="165"/>
        <v>L8.35</v>
      </c>
      <c r="CI3388" s="275" t="s">
        <v>5206</v>
      </c>
    </row>
    <row r="3389" spans="74:87" x14ac:dyDescent="0.3">
      <c r="BV3389" s="30"/>
      <c r="CH3389" s="139" t="str">
        <f t="shared" si="165"/>
        <v>L8.LK</v>
      </c>
      <c r="CI3389" s="275" t="s">
        <v>5207</v>
      </c>
    </row>
    <row r="3390" spans="74:87" x14ac:dyDescent="0.3">
      <c r="BV3390" s="30"/>
      <c r="CH3390" s="139" t="str">
        <f t="shared" si="165"/>
        <v>L8.LB</v>
      </c>
      <c r="CI3390" s="275" t="s">
        <v>5208</v>
      </c>
    </row>
    <row r="3391" spans="74:87" x14ac:dyDescent="0.3">
      <c r="BV3391" s="30"/>
      <c r="CH3391" s="139" t="str">
        <f t="shared" si="165"/>
        <v>L8.LG</v>
      </c>
      <c r="CI3391" s="275" t="s">
        <v>5209</v>
      </c>
    </row>
    <row r="3392" spans="74:87" x14ac:dyDescent="0.3">
      <c r="BV3392" s="30"/>
      <c r="CH3392" s="139" t="str">
        <f t="shared" si="165"/>
        <v>L8.LO</v>
      </c>
      <c r="CI3392" s="275" t="s">
        <v>5210</v>
      </c>
    </row>
    <row r="3393" spans="74:87" x14ac:dyDescent="0.3">
      <c r="BV3393" s="30"/>
      <c r="CH3393" s="139" t="str">
        <f t="shared" si="165"/>
        <v>L8.LC</v>
      </c>
      <c r="CI3393" s="275" t="s">
        <v>5211</v>
      </c>
    </row>
    <row r="3394" spans="74:87" x14ac:dyDescent="0.3">
      <c r="BV3394" s="30"/>
      <c r="CH3394" s="139" t="str">
        <f t="shared" si="165"/>
        <v>L8.LY</v>
      </c>
      <c r="CI3394" s="275" t="s">
        <v>5212</v>
      </c>
    </row>
    <row r="3395" spans="74:87" x14ac:dyDescent="0.3">
      <c r="BV3395" s="30"/>
      <c r="CH3395" s="139" t="str">
        <f t="shared" si="165"/>
        <v>L8.FE</v>
      </c>
      <c r="CI3395" s="275" t="s">
        <v>5213</v>
      </c>
    </row>
    <row r="3396" spans="74:87" x14ac:dyDescent="0.3">
      <c r="BV3396" s="30"/>
      <c r="CH3396" s="139" t="str">
        <f t="shared" si="165"/>
        <v>L8.Z5</v>
      </c>
      <c r="CI3396" s="275" t="s">
        <v>5214</v>
      </c>
    </row>
    <row r="3397" spans="74:87" x14ac:dyDescent="0.3">
      <c r="BV3397" s="30"/>
      <c r="CH3397" s="139" t="str">
        <f t="shared" si="165"/>
        <v>L8.33</v>
      </c>
      <c r="CI3397" s="275" t="s">
        <v>5215</v>
      </c>
    </row>
    <row r="3398" spans="74:87" x14ac:dyDescent="0.3">
      <c r="BV3398" s="30"/>
      <c r="CH3398" s="139" t="str">
        <f t="shared" si="165"/>
        <v>L8.RN</v>
      </c>
      <c r="CI3398" s="275" t="s">
        <v>5216</v>
      </c>
    </row>
    <row r="3399" spans="74:87" x14ac:dyDescent="0.3">
      <c r="BV3399" s="30"/>
      <c r="CH3399" s="139" t="str">
        <f t="shared" si="165"/>
        <v>L8.54</v>
      </c>
      <c r="CI3399" s="275" t="s">
        <v>5217</v>
      </c>
    </row>
    <row r="3400" spans="74:87" x14ac:dyDescent="0.3">
      <c r="BV3400" s="30"/>
      <c r="CH3400" s="139" t="str">
        <f t="shared" si="165"/>
        <v>L8.HB</v>
      </c>
      <c r="CI3400" s="275" t="s">
        <v>15096</v>
      </c>
    </row>
    <row r="3401" spans="74:87" x14ac:dyDescent="0.3">
      <c r="BV3401" s="30"/>
      <c r="CH3401" s="139" t="str">
        <f t="shared" si="165"/>
        <v>L8.HG</v>
      </c>
      <c r="CI3401" s="275" t="s">
        <v>15097</v>
      </c>
    </row>
    <row r="3402" spans="74:87" x14ac:dyDescent="0.3">
      <c r="BV3402" s="30"/>
      <c r="CH3402" s="139" t="str">
        <f t="shared" si="165"/>
        <v>L8.JB</v>
      </c>
      <c r="CI3402" s="275" t="s">
        <v>5218</v>
      </c>
    </row>
    <row r="3403" spans="74:87" x14ac:dyDescent="0.3">
      <c r="BV3403" s="30"/>
      <c r="CH3403" s="139" t="str">
        <f t="shared" si="165"/>
        <v>L8.JW</v>
      </c>
      <c r="CI3403" s="275" t="s">
        <v>15098</v>
      </c>
    </row>
    <row r="3404" spans="74:87" x14ac:dyDescent="0.3">
      <c r="BV3404" s="30"/>
      <c r="CH3404" s="139" t="str">
        <f t="shared" si="165"/>
        <v>L8.S2</v>
      </c>
      <c r="CI3404" s="275" t="s">
        <v>5219</v>
      </c>
    </row>
    <row r="3405" spans="74:87" x14ac:dyDescent="0.3">
      <c r="BV3405" s="30"/>
      <c r="CH3405" s="139" t="str">
        <f t="shared" si="165"/>
        <v>L8.S1</v>
      </c>
      <c r="CI3405" s="275" t="s">
        <v>5220</v>
      </c>
    </row>
    <row r="3406" spans="74:87" x14ac:dyDescent="0.3">
      <c r="BV3406" s="30"/>
      <c r="CH3406" s="139" t="str">
        <f t="shared" si="165"/>
        <v>L8.L2</v>
      </c>
      <c r="CI3406" s="275" t="s">
        <v>5221</v>
      </c>
    </row>
    <row r="3407" spans="74:87" x14ac:dyDescent="0.3">
      <c r="BV3407" s="30"/>
      <c r="CH3407" s="139" t="str">
        <f t="shared" si="165"/>
        <v>L8.L1</v>
      </c>
      <c r="CI3407" s="275" t="s">
        <v>5222</v>
      </c>
    </row>
    <row r="3408" spans="74:87" x14ac:dyDescent="0.3">
      <c r="BV3408" s="30"/>
      <c r="CH3408" s="139" t="str">
        <f t="shared" si="165"/>
        <v>L8.Z1</v>
      </c>
      <c r="CI3408" s="275" t="s">
        <v>5223</v>
      </c>
    </row>
    <row r="3409" spans="74:87" x14ac:dyDescent="0.3">
      <c r="BV3409" s="30"/>
      <c r="CH3409" s="139" t="str">
        <f t="shared" si="165"/>
        <v>L8.0M</v>
      </c>
      <c r="CI3409" s="275" t="s">
        <v>5224</v>
      </c>
    </row>
    <row r="3410" spans="74:87" x14ac:dyDescent="0.3">
      <c r="BV3410" s="30"/>
      <c r="CH3410" s="139" t="str">
        <f t="shared" si="165"/>
        <v>L8.Z2</v>
      </c>
      <c r="CI3410" s="275" t="s">
        <v>5225</v>
      </c>
    </row>
    <row r="3411" spans="74:87" x14ac:dyDescent="0.3">
      <c r="BV3411" s="30"/>
      <c r="CH3411" s="139" t="str">
        <f t="shared" si="165"/>
        <v>L8.51</v>
      </c>
      <c r="CI3411" s="275" t="s">
        <v>5226</v>
      </c>
    </row>
    <row r="3412" spans="74:87" x14ac:dyDescent="0.3">
      <c r="BV3412" s="30"/>
      <c r="CH3412" s="139" t="str">
        <f t="shared" si="165"/>
        <v>L8.0N</v>
      </c>
      <c r="CI3412" s="275" t="s">
        <v>5227</v>
      </c>
    </row>
    <row r="3413" spans="74:87" x14ac:dyDescent="0.3">
      <c r="BV3413" s="30"/>
      <c r="CH3413" s="139" t="str">
        <f t="shared" si="165"/>
        <v>L8.NS</v>
      </c>
      <c r="CI3413" s="275" t="s">
        <v>5228</v>
      </c>
    </row>
    <row r="3414" spans="74:87" x14ac:dyDescent="0.3">
      <c r="BV3414" s="30"/>
      <c r="CH3414" s="139" t="str">
        <f t="shared" si="165"/>
        <v>L8.86</v>
      </c>
      <c r="CI3414" s="275" t="s">
        <v>5229</v>
      </c>
    </row>
    <row r="3415" spans="74:87" x14ac:dyDescent="0.3">
      <c r="BV3415" s="30"/>
      <c r="CH3415" s="139" t="str">
        <f t="shared" si="165"/>
        <v>L8.36</v>
      </c>
      <c r="CI3415" s="275" t="s">
        <v>5230</v>
      </c>
    </row>
    <row r="3416" spans="74:87" x14ac:dyDescent="0.3">
      <c r="BV3416" s="30"/>
      <c r="CH3416" s="139" t="str">
        <f t="shared" si="165"/>
        <v>L8.2F</v>
      </c>
      <c r="CI3416" s="275" t="s">
        <v>5231</v>
      </c>
    </row>
    <row r="3417" spans="74:87" x14ac:dyDescent="0.3">
      <c r="BV3417" s="30"/>
      <c r="CH3417" s="139" t="str">
        <f t="shared" si="165"/>
        <v>L8.90</v>
      </c>
      <c r="CI3417" s="275" t="s">
        <v>5232</v>
      </c>
    </row>
    <row r="3418" spans="74:87" x14ac:dyDescent="0.3">
      <c r="BV3418" s="30"/>
      <c r="CH3418" s="139" t="str">
        <f t="shared" si="165"/>
        <v>L8.68</v>
      </c>
      <c r="CI3418" s="275" t="s">
        <v>5233</v>
      </c>
    </row>
    <row r="3419" spans="74:87" x14ac:dyDescent="0.3">
      <c r="BV3419" s="30"/>
      <c r="CH3419" s="139" t="str">
        <f t="shared" si="165"/>
        <v>L8.27</v>
      </c>
      <c r="CI3419" s="275" t="s">
        <v>5234</v>
      </c>
    </row>
    <row r="3420" spans="74:87" x14ac:dyDescent="0.3">
      <c r="BV3420" s="30"/>
      <c r="CH3420" s="139" t="str">
        <f t="shared" si="165"/>
        <v>L8.61</v>
      </c>
      <c r="CI3420" s="275" t="s">
        <v>5235</v>
      </c>
    </row>
    <row r="3421" spans="74:87" x14ac:dyDescent="0.3">
      <c r="BV3421" s="30"/>
      <c r="CH3421" s="139" t="str">
        <f t="shared" si="165"/>
        <v>L8.81</v>
      </c>
      <c r="CI3421" s="275" t="s">
        <v>5236</v>
      </c>
    </row>
    <row r="3422" spans="74:87" x14ac:dyDescent="0.3">
      <c r="BV3422" s="30"/>
      <c r="CH3422" s="139" t="str">
        <f t="shared" si="165"/>
        <v>L8.0T</v>
      </c>
      <c r="CI3422" s="275" t="s">
        <v>5237</v>
      </c>
    </row>
    <row r="3423" spans="74:87" x14ac:dyDescent="0.3">
      <c r="BV3423" s="30"/>
      <c r="CH3423" s="139" t="str">
        <f t="shared" si="165"/>
        <v>L8.SO</v>
      </c>
      <c r="CI3423" s="275" t="s">
        <v>5238</v>
      </c>
    </row>
    <row r="3424" spans="74:87" x14ac:dyDescent="0.3">
      <c r="BV3424" s="30"/>
      <c r="CH3424" s="139" t="str">
        <f t="shared" ref="CH3424:CH3487" si="166">CONCATENATE(LEFT(CI3424,2),".",RIGHT(CI3424,2))</f>
        <v>L8.SY</v>
      </c>
      <c r="CI3424" s="275" t="s">
        <v>5239</v>
      </c>
    </row>
    <row r="3425" spans="74:87" x14ac:dyDescent="0.3">
      <c r="BV3425" s="30"/>
      <c r="CH3425" s="139" t="str">
        <f t="shared" si="166"/>
        <v>L8.SL</v>
      </c>
      <c r="CI3425" s="275" t="s">
        <v>5240</v>
      </c>
    </row>
    <row r="3426" spans="74:87" x14ac:dyDescent="0.3">
      <c r="BV3426" s="30"/>
      <c r="CH3426" s="139" t="str">
        <f t="shared" si="166"/>
        <v>L8.SM</v>
      </c>
      <c r="CI3426" s="275" t="s">
        <v>5241</v>
      </c>
    </row>
    <row r="3427" spans="74:87" x14ac:dyDescent="0.3">
      <c r="BV3427" s="30"/>
      <c r="CH3427" s="139" t="str">
        <f t="shared" si="166"/>
        <v>L8.SN</v>
      </c>
      <c r="CI3427" s="275" t="s">
        <v>5242</v>
      </c>
    </row>
    <row r="3428" spans="74:87" x14ac:dyDescent="0.3">
      <c r="BV3428" s="30"/>
      <c r="CH3428" s="139" t="str">
        <f t="shared" si="166"/>
        <v>L8.SP</v>
      </c>
      <c r="CI3428" s="275" t="s">
        <v>5243</v>
      </c>
    </row>
    <row r="3429" spans="74:87" x14ac:dyDescent="0.3">
      <c r="BV3429" s="30"/>
      <c r="CH3429" s="139" t="str">
        <f t="shared" si="166"/>
        <v>L8.1V</v>
      </c>
      <c r="CI3429" s="275" t="s">
        <v>5244</v>
      </c>
    </row>
    <row r="3430" spans="74:87" x14ac:dyDescent="0.3">
      <c r="BV3430" s="30"/>
      <c r="CH3430" s="139" t="str">
        <f t="shared" si="166"/>
        <v>L8.T5</v>
      </c>
      <c r="CI3430" s="275" t="s">
        <v>5245</v>
      </c>
    </row>
    <row r="3431" spans="74:87" x14ac:dyDescent="0.3">
      <c r="BV3431" s="30"/>
      <c r="CH3431" s="139" t="str">
        <f t="shared" si="166"/>
        <v>L8.0S</v>
      </c>
      <c r="CI3431" s="275" t="s">
        <v>5246</v>
      </c>
    </row>
    <row r="3432" spans="74:87" x14ac:dyDescent="0.3">
      <c r="BV3432" s="30"/>
      <c r="CH3432" s="139" t="str">
        <f t="shared" si="166"/>
        <v>L8.52</v>
      </c>
      <c r="CI3432" s="275" t="s">
        <v>5247</v>
      </c>
    </row>
    <row r="3433" spans="74:87" x14ac:dyDescent="0.3">
      <c r="BV3433" s="30"/>
      <c r="CH3433" s="139" t="str">
        <f t="shared" si="166"/>
        <v>L8.77</v>
      </c>
      <c r="CI3433" s="275" t="s">
        <v>5248</v>
      </c>
    </row>
    <row r="3434" spans="74:87" x14ac:dyDescent="0.3">
      <c r="BV3434" s="30"/>
      <c r="CH3434" s="139" t="str">
        <f t="shared" si="166"/>
        <v>L8.Z3</v>
      </c>
      <c r="CI3434" s="275" t="s">
        <v>5249</v>
      </c>
    </row>
    <row r="3435" spans="74:87" x14ac:dyDescent="0.3">
      <c r="BV3435" s="30"/>
      <c r="CH3435" s="139" t="str">
        <f t="shared" si="166"/>
        <v>L8.37</v>
      </c>
      <c r="CI3435" s="275" t="s">
        <v>5250</v>
      </c>
    </row>
    <row r="3436" spans="74:87" x14ac:dyDescent="0.3">
      <c r="BV3436" s="30"/>
      <c r="CH3436" s="139" t="str">
        <f t="shared" si="166"/>
        <v>L8.2A</v>
      </c>
      <c r="CI3436" s="275" t="s">
        <v>5251</v>
      </c>
    </row>
    <row r="3437" spans="74:87" x14ac:dyDescent="0.3">
      <c r="BV3437" s="30"/>
      <c r="CH3437" s="139" t="str">
        <f t="shared" si="166"/>
        <v>L8.T8</v>
      </c>
      <c r="CI3437" s="275" t="s">
        <v>5252</v>
      </c>
    </row>
    <row r="3438" spans="74:87" x14ac:dyDescent="0.3">
      <c r="BV3438" s="30"/>
      <c r="CH3438" s="139" t="str">
        <f t="shared" si="166"/>
        <v>L8.1Q</v>
      </c>
      <c r="CI3438" s="275" t="s">
        <v>5253</v>
      </c>
    </row>
    <row r="3439" spans="74:87" x14ac:dyDescent="0.3">
      <c r="BV3439" s="30"/>
      <c r="CH3439" s="139" t="str">
        <f t="shared" si="166"/>
        <v>L8.2Q</v>
      </c>
      <c r="CI3439" s="275" t="s">
        <v>5254</v>
      </c>
    </row>
    <row r="3440" spans="74:87" x14ac:dyDescent="0.3">
      <c r="BV3440" s="30"/>
      <c r="CH3440" s="139" t="str">
        <f t="shared" si="166"/>
        <v>L8.NM</v>
      </c>
      <c r="CI3440" s="275" t="s">
        <v>5255</v>
      </c>
    </row>
    <row r="3441" spans="74:87" x14ac:dyDescent="0.3">
      <c r="BV3441" s="30"/>
      <c r="CH3441" s="139" t="str">
        <f t="shared" si="166"/>
        <v>L8.0F</v>
      </c>
      <c r="CI3441" s="275" t="s">
        <v>5256</v>
      </c>
    </row>
    <row r="3442" spans="74:87" x14ac:dyDescent="0.3">
      <c r="BV3442" s="30"/>
      <c r="CH3442" s="139" t="str">
        <f t="shared" si="166"/>
        <v>L8.MC</v>
      </c>
      <c r="CI3442" s="275" t="s">
        <v>5257</v>
      </c>
    </row>
    <row r="3443" spans="74:87" x14ac:dyDescent="0.3">
      <c r="BV3443" s="30"/>
      <c r="CH3443" s="139" t="str">
        <f t="shared" si="166"/>
        <v>L8.0P</v>
      </c>
      <c r="CI3443" s="275" t="s">
        <v>5258</v>
      </c>
    </row>
    <row r="3444" spans="74:87" x14ac:dyDescent="0.3">
      <c r="BV3444" s="30"/>
      <c r="CH3444" s="139" t="str">
        <f t="shared" si="166"/>
        <v>L8.T9</v>
      </c>
      <c r="CI3444" s="275" t="s">
        <v>5259</v>
      </c>
    </row>
    <row r="3445" spans="74:87" x14ac:dyDescent="0.3">
      <c r="BV3445" s="30"/>
      <c r="CH3445" s="139" t="str">
        <f t="shared" si="166"/>
        <v>L8.ZZ</v>
      </c>
      <c r="CI3445" s="275" t="s">
        <v>5260</v>
      </c>
    </row>
    <row r="3446" spans="74:87" x14ac:dyDescent="0.3">
      <c r="BV3446" s="30"/>
      <c r="CH3446" s="139" t="str">
        <f t="shared" si="166"/>
        <v>L8.53</v>
      </c>
      <c r="CI3446" s="275" t="s">
        <v>5261</v>
      </c>
    </row>
    <row r="3447" spans="74:87" x14ac:dyDescent="0.3">
      <c r="BV3447" s="30"/>
      <c r="CH3447" s="139" t="str">
        <f t="shared" si="166"/>
        <v>L8.AO</v>
      </c>
      <c r="CI3447" s="275" t="s">
        <v>5262</v>
      </c>
    </row>
    <row r="3448" spans="74:87" x14ac:dyDescent="0.3">
      <c r="BV3448" s="30"/>
      <c r="CH3448" s="139" t="str">
        <f t="shared" si="166"/>
        <v>L8.AB</v>
      </c>
      <c r="CI3448" s="275" t="s">
        <v>5263</v>
      </c>
    </row>
    <row r="3449" spans="74:87" x14ac:dyDescent="0.3">
      <c r="BV3449" s="30"/>
      <c r="CH3449" s="139" t="str">
        <f t="shared" si="166"/>
        <v>L8.50</v>
      </c>
      <c r="CI3449" s="275" t="s">
        <v>5264</v>
      </c>
    </row>
    <row r="3450" spans="74:87" x14ac:dyDescent="0.3">
      <c r="BV3450" s="30"/>
      <c r="CH3450" s="139" t="str">
        <f t="shared" si="166"/>
        <v>L8.Z6</v>
      </c>
      <c r="CI3450" s="275" t="s">
        <v>5265</v>
      </c>
    </row>
    <row r="3451" spans="74:87" x14ac:dyDescent="0.3">
      <c r="BV3451" s="30"/>
      <c r="CH3451" s="139" t="str">
        <f t="shared" si="166"/>
        <v>L8.0G</v>
      </c>
      <c r="CI3451" s="275" t="s">
        <v>5266</v>
      </c>
    </row>
    <row r="3452" spans="74:87" x14ac:dyDescent="0.3">
      <c r="BV3452" s="30"/>
      <c r="CH3452" s="139" t="str">
        <f t="shared" si="166"/>
        <v>L8.BG</v>
      </c>
      <c r="CI3452" s="275" t="s">
        <v>5267</v>
      </c>
    </row>
    <row r="3453" spans="74:87" x14ac:dyDescent="0.3">
      <c r="BV3453" s="30"/>
      <c r="CH3453" s="139" t="str">
        <f t="shared" si="166"/>
        <v>L8.0R</v>
      </c>
      <c r="CI3453" s="275" t="s">
        <v>5268</v>
      </c>
    </row>
    <row r="3454" spans="74:87" x14ac:dyDescent="0.3">
      <c r="BV3454" s="30"/>
      <c r="CH3454" s="139" t="str">
        <f t="shared" si="166"/>
        <v>L8.89</v>
      </c>
      <c r="CI3454" s="275" t="s">
        <v>5269</v>
      </c>
    </row>
    <row r="3455" spans="74:87" x14ac:dyDescent="0.3">
      <c r="BV3455" s="30"/>
      <c r="CH3455" s="139" t="str">
        <f t="shared" si="166"/>
        <v>L8.2P</v>
      </c>
      <c r="CI3455" s="275" t="s">
        <v>15099</v>
      </c>
    </row>
    <row r="3456" spans="74:87" x14ac:dyDescent="0.3">
      <c r="BV3456" s="30"/>
      <c r="CH3456" s="139" t="str">
        <f t="shared" si="166"/>
        <v>L8.32</v>
      </c>
      <c r="CI3456" s="275" t="s">
        <v>5270</v>
      </c>
    </row>
    <row r="3457" spans="74:87" x14ac:dyDescent="0.3">
      <c r="BV3457" s="30"/>
      <c r="CH3457" s="139" t="str">
        <f t="shared" si="166"/>
        <v>L8.80</v>
      </c>
      <c r="CI3457" s="275" t="s">
        <v>5271</v>
      </c>
    </row>
    <row r="3458" spans="74:87" x14ac:dyDescent="0.3">
      <c r="BV3458" s="30"/>
      <c r="CH3458" s="139" t="str">
        <f t="shared" si="166"/>
        <v>L8.46</v>
      </c>
      <c r="CI3458" s="275" t="s">
        <v>5272</v>
      </c>
    </row>
    <row r="3459" spans="74:87" x14ac:dyDescent="0.3">
      <c r="BV3459" s="30"/>
      <c r="CH3459" s="139" t="str">
        <f t="shared" si="166"/>
        <v>L8.45</v>
      </c>
      <c r="CI3459" s="275" t="s">
        <v>5273</v>
      </c>
    </row>
    <row r="3460" spans="74:87" x14ac:dyDescent="0.3">
      <c r="BV3460" s="30"/>
      <c r="CH3460" s="139" t="str">
        <f t="shared" si="166"/>
        <v>L8.B1</v>
      </c>
      <c r="CI3460" s="275" t="s">
        <v>5274</v>
      </c>
    </row>
    <row r="3461" spans="74:87" x14ac:dyDescent="0.3">
      <c r="BV3461" s="30"/>
      <c r="CH3461" s="139" t="str">
        <f t="shared" si="166"/>
        <v>L8.Z4</v>
      </c>
      <c r="CI3461" s="275" t="s">
        <v>5275</v>
      </c>
    </row>
    <row r="3462" spans="74:87" x14ac:dyDescent="0.3">
      <c r="BV3462" s="30"/>
      <c r="CH3462" s="139" t="str">
        <f t="shared" si="166"/>
        <v>L8.BN</v>
      </c>
      <c r="CI3462" s="275" t="s">
        <v>5276</v>
      </c>
    </row>
    <row r="3463" spans="74:87" x14ac:dyDescent="0.3">
      <c r="BV3463" s="30"/>
      <c r="CH3463" s="139" t="str">
        <f t="shared" si="166"/>
        <v>L8.0C</v>
      </c>
      <c r="CI3463" s="275" t="s">
        <v>5277</v>
      </c>
    </row>
    <row r="3464" spans="74:87" x14ac:dyDescent="0.3">
      <c r="BV3464" s="30"/>
      <c r="CH3464" s="139" t="str">
        <f t="shared" si="166"/>
        <v>L8.0Y</v>
      </c>
      <c r="CI3464" s="275" t="s">
        <v>5278</v>
      </c>
    </row>
    <row r="3465" spans="74:87" x14ac:dyDescent="0.3">
      <c r="BV3465" s="30"/>
      <c r="CH3465" s="139" t="str">
        <f t="shared" si="166"/>
        <v>L8.0L</v>
      </c>
      <c r="CI3465" s="275" t="s">
        <v>5279</v>
      </c>
    </row>
    <row r="3466" spans="74:87" x14ac:dyDescent="0.3">
      <c r="BV3466" s="30"/>
      <c r="CH3466" s="139" t="str">
        <f t="shared" si="166"/>
        <v>L8.87</v>
      </c>
      <c r="CI3466" s="275" t="s">
        <v>5280</v>
      </c>
    </row>
    <row r="3467" spans="74:87" x14ac:dyDescent="0.3">
      <c r="BV3467" s="30"/>
      <c r="CH3467" s="139" t="str">
        <f t="shared" si="166"/>
        <v>L8.CP</v>
      </c>
      <c r="CI3467" s="275" t="s">
        <v>5281</v>
      </c>
    </row>
    <row r="3468" spans="74:87" x14ac:dyDescent="0.3">
      <c r="BV3468" s="30"/>
      <c r="CH3468" s="139" t="str">
        <f t="shared" si="166"/>
        <v>L8.35</v>
      </c>
      <c r="CI3468" s="275" t="s">
        <v>5282</v>
      </c>
    </row>
    <row r="3469" spans="74:87" x14ac:dyDescent="0.3">
      <c r="BV3469" s="30"/>
      <c r="CH3469" s="139" t="str">
        <f t="shared" si="166"/>
        <v>L8.LK</v>
      </c>
      <c r="CI3469" s="275" t="s">
        <v>5283</v>
      </c>
    </row>
    <row r="3470" spans="74:87" x14ac:dyDescent="0.3">
      <c r="BV3470" s="30"/>
      <c r="CH3470" s="139" t="str">
        <f t="shared" si="166"/>
        <v>L8.LB</v>
      </c>
      <c r="CI3470" s="275" t="s">
        <v>5284</v>
      </c>
    </row>
    <row r="3471" spans="74:87" x14ac:dyDescent="0.3">
      <c r="BV3471" s="30"/>
      <c r="CH3471" s="139" t="str">
        <f t="shared" si="166"/>
        <v>L8.LG</v>
      </c>
      <c r="CI3471" s="275" t="s">
        <v>5285</v>
      </c>
    </row>
    <row r="3472" spans="74:87" x14ac:dyDescent="0.3">
      <c r="BV3472" s="30"/>
      <c r="CH3472" s="139" t="str">
        <f t="shared" si="166"/>
        <v>L8.LO</v>
      </c>
      <c r="CI3472" s="275" t="s">
        <v>5286</v>
      </c>
    </row>
    <row r="3473" spans="74:87" x14ac:dyDescent="0.3">
      <c r="BV3473" s="30"/>
      <c r="CH3473" s="139" t="str">
        <f t="shared" si="166"/>
        <v>L8.LC</v>
      </c>
      <c r="CI3473" s="275" t="s">
        <v>5287</v>
      </c>
    </row>
    <row r="3474" spans="74:87" x14ac:dyDescent="0.3">
      <c r="BV3474" s="30"/>
      <c r="CH3474" s="139" t="str">
        <f t="shared" si="166"/>
        <v>L8.LY</v>
      </c>
      <c r="CI3474" s="275" t="s">
        <v>5288</v>
      </c>
    </row>
    <row r="3475" spans="74:87" x14ac:dyDescent="0.3">
      <c r="BV3475" s="30"/>
      <c r="CH3475" s="139" t="str">
        <f t="shared" si="166"/>
        <v>L8.FE</v>
      </c>
      <c r="CI3475" s="275" t="s">
        <v>5289</v>
      </c>
    </row>
    <row r="3476" spans="74:87" x14ac:dyDescent="0.3">
      <c r="BV3476" s="30"/>
      <c r="CH3476" s="139" t="str">
        <f t="shared" si="166"/>
        <v>L8.Z5</v>
      </c>
      <c r="CI3476" s="275" t="s">
        <v>5290</v>
      </c>
    </row>
    <row r="3477" spans="74:87" x14ac:dyDescent="0.3">
      <c r="BV3477" s="30"/>
      <c r="CH3477" s="139" t="str">
        <f t="shared" si="166"/>
        <v>L8.33</v>
      </c>
      <c r="CI3477" s="275" t="s">
        <v>5291</v>
      </c>
    </row>
    <row r="3478" spans="74:87" x14ac:dyDescent="0.3">
      <c r="BV3478" s="30"/>
      <c r="CH3478" s="139" t="str">
        <f t="shared" si="166"/>
        <v>L8.RN</v>
      </c>
      <c r="CI3478" s="275" t="s">
        <v>5292</v>
      </c>
    </row>
    <row r="3479" spans="74:87" x14ac:dyDescent="0.3">
      <c r="BV3479" s="30"/>
      <c r="CH3479" s="139" t="str">
        <f t="shared" si="166"/>
        <v>L8.54</v>
      </c>
      <c r="CI3479" s="275" t="s">
        <v>5293</v>
      </c>
    </row>
    <row r="3480" spans="74:87" x14ac:dyDescent="0.3">
      <c r="BV3480" s="30"/>
      <c r="CH3480" s="139" t="str">
        <f t="shared" si="166"/>
        <v>L8.HB</v>
      </c>
      <c r="CI3480" s="275" t="s">
        <v>15100</v>
      </c>
    </row>
    <row r="3481" spans="74:87" x14ac:dyDescent="0.3">
      <c r="BV3481" s="30"/>
      <c r="CH3481" s="139" t="str">
        <f t="shared" si="166"/>
        <v>L8.HG</v>
      </c>
      <c r="CI3481" s="275" t="s">
        <v>15101</v>
      </c>
    </row>
    <row r="3482" spans="74:87" x14ac:dyDescent="0.3">
      <c r="BV3482" s="30"/>
      <c r="CH3482" s="139" t="str">
        <f t="shared" si="166"/>
        <v>L8.JB</v>
      </c>
      <c r="CI3482" s="275" t="s">
        <v>5294</v>
      </c>
    </row>
    <row r="3483" spans="74:87" x14ac:dyDescent="0.3">
      <c r="BV3483" s="30"/>
      <c r="CH3483" s="139" t="str">
        <f t="shared" si="166"/>
        <v>L8.JW</v>
      </c>
      <c r="CI3483" s="275" t="s">
        <v>15102</v>
      </c>
    </row>
    <row r="3484" spans="74:87" x14ac:dyDescent="0.3">
      <c r="BV3484" s="30"/>
      <c r="CH3484" s="139" t="str">
        <f t="shared" si="166"/>
        <v>L8.S2</v>
      </c>
      <c r="CI3484" s="275" t="s">
        <v>5295</v>
      </c>
    </row>
    <row r="3485" spans="74:87" x14ac:dyDescent="0.3">
      <c r="BV3485" s="30"/>
      <c r="CH3485" s="139" t="str">
        <f t="shared" si="166"/>
        <v>L8.S1</v>
      </c>
      <c r="CI3485" s="275" t="s">
        <v>5296</v>
      </c>
    </row>
    <row r="3486" spans="74:87" x14ac:dyDescent="0.3">
      <c r="BV3486" s="30"/>
      <c r="CH3486" s="139" t="str">
        <f t="shared" si="166"/>
        <v>L8.L2</v>
      </c>
      <c r="CI3486" s="275" t="s">
        <v>5297</v>
      </c>
    </row>
    <row r="3487" spans="74:87" x14ac:dyDescent="0.3">
      <c r="BV3487" s="30"/>
      <c r="CH3487" s="139" t="str">
        <f t="shared" si="166"/>
        <v>L8.L1</v>
      </c>
      <c r="CI3487" s="275" t="s">
        <v>5298</v>
      </c>
    </row>
    <row r="3488" spans="74:87" x14ac:dyDescent="0.3">
      <c r="BV3488" s="30"/>
      <c r="CH3488" s="139" t="str">
        <f t="shared" ref="CH3488:CH3551" si="167">CONCATENATE(LEFT(CI3488,2),".",RIGHT(CI3488,2))</f>
        <v>L8.Z1</v>
      </c>
      <c r="CI3488" s="275" t="s">
        <v>5299</v>
      </c>
    </row>
    <row r="3489" spans="74:87" x14ac:dyDescent="0.3">
      <c r="BV3489" s="30"/>
      <c r="CH3489" s="139" t="str">
        <f t="shared" si="167"/>
        <v>L8.0M</v>
      </c>
      <c r="CI3489" s="275" t="s">
        <v>5300</v>
      </c>
    </row>
    <row r="3490" spans="74:87" x14ac:dyDescent="0.3">
      <c r="BV3490" s="30"/>
      <c r="CH3490" s="139" t="str">
        <f t="shared" si="167"/>
        <v>L8.Z2</v>
      </c>
      <c r="CI3490" s="275" t="s">
        <v>5301</v>
      </c>
    </row>
    <row r="3491" spans="74:87" x14ac:dyDescent="0.3">
      <c r="BV3491" s="30"/>
      <c r="CH3491" s="139" t="str">
        <f t="shared" si="167"/>
        <v>L8.51</v>
      </c>
      <c r="CI3491" s="275" t="s">
        <v>5302</v>
      </c>
    </row>
    <row r="3492" spans="74:87" x14ac:dyDescent="0.3">
      <c r="BV3492" s="30"/>
      <c r="CH3492" s="139" t="str">
        <f t="shared" si="167"/>
        <v>L8.0N</v>
      </c>
      <c r="CI3492" s="275" t="s">
        <v>5303</v>
      </c>
    </row>
    <row r="3493" spans="74:87" x14ac:dyDescent="0.3">
      <c r="BV3493" s="30"/>
      <c r="CH3493" s="139" t="str">
        <f t="shared" si="167"/>
        <v>L8.NS</v>
      </c>
      <c r="CI3493" s="275" t="s">
        <v>5304</v>
      </c>
    </row>
    <row r="3494" spans="74:87" x14ac:dyDescent="0.3">
      <c r="BV3494" s="30"/>
      <c r="CH3494" s="139" t="str">
        <f t="shared" si="167"/>
        <v>L8.86</v>
      </c>
      <c r="CI3494" s="275" t="s">
        <v>5305</v>
      </c>
    </row>
    <row r="3495" spans="74:87" x14ac:dyDescent="0.3">
      <c r="BV3495" s="30"/>
      <c r="CH3495" s="139" t="str">
        <f t="shared" si="167"/>
        <v>L8.36</v>
      </c>
      <c r="CI3495" s="275" t="s">
        <v>5306</v>
      </c>
    </row>
    <row r="3496" spans="74:87" x14ac:dyDescent="0.3">
      <c r="BV3496" s="30"/>
      <c r="CH3496" s="139" t="str">
        <f t="shared" si="167"/>
        <v>L8.2F</v>
      </c>
      <c r="CI3496" s="275" t="s">
        <v>5307</v>
      </c>
    </row>
    <row r="3497" spans="74:87" x14ac:dyDescent="0.3">
      <c r="BV3497" s="30"/>
      <c r="CH3497" s="139" t="str">
        <f t="shared" si="167"/>
        <v>L8.90</v>
      </c>
      <c r="CI3497" s="275" t="s">
        <v>5308</v>
      </c>
    </row>
    <row r="3498" spans="74:87" x14ac:dyDescent="0.3">
      <c r="BV3498" s="30"/>
      <c r="CH3498" s="139" t="str">
        <f t="shared" si="167"/>
        <v>L8.68</v>
      </c>
      <c r="CI3498" s="275" t="s">
        <v>5309</v>
      </c>
    </row>
    <row r="3499" spans="74:87" x14ac:dyDescent="0.3">
      <c r="BV3499" s="30"/>
      <c r="CH3499" s="139" t="str">
        <f t="shared" si="167"/>
        <v>L8.27</v>
      </c>
      <c r="CI3499" s="275" t="s">
        <v>5310</v>
      </c>
    </row>
    <row r="3500" spans="74:87" x14ac:dyDescent="0.3">
      <c r="BV3500" s="30"/>
      <c r="CH3500" s="139" t="str">
        <f t="shared" si="167"/>
        <v>L8.61</v>
      </c>
      <c r="CI3500" s="275" t="s">
        <v>5311</v>
      </c>
    </row>
    <row r="3501" spans="74:87" x14ac:dyDescent="0.3">
      <c r="BV3501" s="30"/>
      <c r="CH3501" s="139" t="str">
        <f t="shared" si="167"/>
        <v>L8.81</v>
      </c>
      <c r="CI3501" s="275" t="s">
        <v>5312</v>
      </c>
    </row>
    <row r="3502" spans="74:87" x14ac:dyDescent="0.3">
      <c r="BV3502" s="30"/>
      <c r="CH3502" s="139" t="str">
        <f t="shared" si="167"/>
        <v>L8.0T</v>
      </c>
      <c r="CI3502" s="275" t="s">
        <v>5313</v>
      </c>
    </row>
    <row r="3503" spans="74:87" x14ac:dyDescent="0.3">
      <c r="BV3503" s="30"/>
      <c r="CH3503" s="139" t="str">
        <f t="shared" si="167"/>
        <v>L8.SO</v>
      </c>
      <c r="CI3503" s="275" t="s">
        <v>5314</v>
      </c>
    </row>
    <row r="3504" spans="74:87" x14ac:dyDescent="0.3">
      <c r="BV3504" s="30"/>
      <c r="CH3504" s="139" t="str">
        <f t="shared" si="167"/>
        <v>L8.SY</v>
      </c>
      <c r="CI3504" s="275" t="s">
        <v>5315</v>
      </c>
    </row>
    <row r="3505" spans="74:87" x14ac:dyDescent="0.3">
      <c r="BV3505" s="30"/>
      <c r="CH3505" s="139" t="str">
        <f t="shared" si="167"/>
        <v>L8.SL</v>
      </c>
      <c r="CI3505" s="275" t="s">
        <v>5316</v>
      </c>
    </row>
    <row r="3506" spans="74:87" x14ac:dyDescent="0.3">
      <c r="BV3506" s="30"/>
      <c r="CH3506" s="139" t="str">
        <f t="shared" si="167"/>
        <v>L8.SM</v>
      </c>
      <c r="CI3506" s="275" t="s">
        <v>5317</v>
      </c>
    </row>
    <row r="3507" spans="74:87" x14ac:dyDescent="0.3">
      <c r="BV3507" s="30"/>
      <c r="CH3507" s="139" t="str">
        <f t="shared" si="167"/>
        <v>L8.SN</v>
      </c>
      <c r="CI3507" s="275" t="s">
        <v>5318</v>
      </c>
    </row>
    <row r="3508" spans="74:87" x14ac:dyDescent="0.3">
      <c r="BV3508" s="30"/>
      <c r="CH3508" s="139" t="str">
        <f t="shared" si="167"/>
        <v>L8.SP</v>
      </c>
      <c r="CI3508" s="275" t="s">
        <v>5319</v>
      </c>
    </row>
    <row r="3509" spans="74:87" x14ac:dyDescent="0.3">
      <c r="BV3509" s="30"/>
      <c r="CH3509" s="139" t="str">
        <f t="shared" si="167"/>
        <v>L8.1V</v>
      </c>
      <c r="CI3509" s="275" t="s">
        <v>5320</v>
      </c>
    </row>
    <row r="3510" spans="74:87" x14ac:dyDescent="0.3">
      <c r="BV3510" s="30"/>
      <c r="CH3510" s="139" t="str">
        <f t="shared" si="167"/>
        <v>L8.T5</v>
      </c>
      <c r="CI3510" s="275" t="s">
        <v>5321</v>
      </c>
    </row>
    <row r="3511" spans="74:87" x14ac:dyDescent="0.3">
      <c r="BV3511" s="30"/>
      <c r="CH3511" s="139" t="str">
        <f t="shared" si="167"/>
        <v>L8.0S</v>
      </c>
      <c r="CI3511" s="275" t="s">
        <v>5322</v>
      </c>
    </row>
    <row r="3512" spans="74:87" x14ac:dyDescent="0.3">
      <c r="BV3512" s="30"/>
      <c r="CH3512" s="139" t="str">
        <f t="shared" si="167"/>
        <v>L8.52</v>
      </c>
      <c r="CI3512" s="275" t="s">
        <v>5323</v>
      </c>
    </row>
    <row r="3513" spans="74:87" x14ac:dyDescent="0.3">
      <c r="BV3513" s="30"/>
      <c r="CH3513" s="139" t="str">
        <f t="shared" si="167"/>
        <v>L8.77</v>
      </c>
      <c r="CI3513" s="275" t="s">
        <v>5324</v>
      </c>
    </row>
    <row r="3514" spans="74:87" x14ac:dyDescent="0.3">
      <c r="BV3514" s="30"/>
      <c r="CH3514" s="139" t="str">
        <f t="shared" si="167"/>
        <v>L8.Z3</v>
      </c>
      <c r="CI3514" s="275" t="s">
        <v>5325</v>
      </c>
    </row>
    <row r="3515" spans="74:87" x14ac:dyDescent="0.3">
      <c r="BV3515" s="30"/>
      <c r="CH3515" s="139" t="str">
        <f t="shared" si="167"/>
        <v>L8.37</v>
      </c>
      <c r="CI3515" s="275" t="s">
        <v>5326</v>
      </c>
    </row>
    <row r="3516" spans="74:87" x14ac:dyDescent="0.3">
      <c r="BV3516" s="30"/>
      <c r="CH3516" s="139" t="str">
        <f t="shared" si="167"/>
        <v>L8.2A</v>
      </c>
      <c r="CI3516" s="275" t="s">
        <v>5327</v>
      </c>
    </row>
    <row r="3517" spans="74:87" x14ac:dyDescent="0.3">
      <c r="BV3517" s="30"/>
      <c r="CH3517" s="139" t="str">
        <f t="shared" si="167"/>
        <v>L8.T8</v>
      </c>
      <c r="CI3517" s="275" t="s">
        <v>5328</v>
      </c>
    </row>
    <row r="3518" spans="74:87" x14ac:dyDescent="0.3">
      <c r="BV3518" s="30"/>
      <c r="CH3518" s="139" t="str">
        <f t="shared" si="167"/>
        <v>L8.1Q</v>
      </c>
      <c r="CI3518" s="275" t="s">
        <v>5329</v>
      </c>
    </row>
    <row r="3519" spans="74:87" x14ac:dyDescent="0.3">
      <c r="BV3519" s="30"/>
      <c r="CH3519" s="139" t="str">
        <f t="shared" si="167"/>
        <v>L8.2Q</v>
      </c>
      <c r="CI3519" s="275" t="s">
        <v>5330</v>
      </c>
    </row>
    <row r="3520" spans="74:87" x14ac:dyDescent="0.3">
      <c r="BV3520" s="30"/>
      <c r="CH3520" s="139" t="str">
        <f t="shared" si="167"/>
        <v>L8.NM</v>
      </c>
      <c r="CI3520" s="275" t="s">
        <v>5331</v>
      </c>
    </row>
    <row r="3521" spans="74:87" x14ac:dyDescent="0.3">
      <c r="BV3521" s="30"/>
      <c r="CH3521" s="139" t="str">
        <f t="shared" si="167"/>
        <v>L8.0F</v>
      </c>
      <c r="CI3521" s="275" t="s">
        <v>5332</v>
      </c>
    </row>
    <row r="3522" spans="74:87" x14ac:dyDescent="0.3">
      <c r="BV3522" s="30"/>
      <c r="CH3522" s="139" t="str">
        <f t="shared" si="167"/>
        <v>L8.MC</v>
      </c>
      <c r="CI3522" s="275" t="s">
        <v>5333</v>
      </c>
    </row>
    <row r="3523" spans="74:87" x14ac:dyDescent="0.3">
      <c r="BV3523" s="30"/>
      <c r="CH3523" s="139" t="str">
        <f t="shared" si="167"/>
        <v>L8.0P</v>
      </c>
      <c r="CI3523" s="275" t="s">
        <v>5334</v>
      </c>
    </row>
    <row r="3524" spans="74:87" x14ac:dyDescent="0.3">
      <c r="BV3524" s="30"/>
      <c r="CH3524" s="139" t="str">
        <f t="shared" si="167"/>
        <v>L8.T9</v>
      </c>
      <c r="CI3524" s="275" t="s">
        <v>5335</v>
      </c>
    </row>
    <row r="3525" spans="74:87" x14ac:dyDescent="0.3">
      <c r="BV3525" s="30"/>
      <c r="CH3525" s="139" t="str">
        <f t="shared" si="167"/>
        <v>L8.ZZ</v>
      </c>
      <c r="CI3525" s="275" t="s">
        <v>5336</v>
      </c>
    </row>
    <row r="3526" spans="74:87" x14ac:dyDescent="0.3">
      <c r="BV3526" s="30"/>
      <c r="CH3526" s="139" t="str">
        <f t="shared" si="167"/>
        <v>L8.53</v>
      </c>
      <c r="CI3526" s="275" t="s">
        <v>5337</v>
      </c>
    </row>
    <row r="3527" spans="74:87" x14ac:dyDescent="0.3">
      <c r="BV3527" s="30"/>
      <c r="CH3527" s="139" t="str">
        <f t="shared" si="167"/>
        <v>L8.AO</v>
      </c>
      <c r="CI3527" s="275" t="s">
        <v>5338</v>
      </c>
    </row>
    <row r="3528" spans="74:87" x14ac:dyDescent="0.3">
      <c r="BV3528" s="30"/>
      <c r="CH3528" s="139" t="str">
        <f t="shared" si="167"/>
        <v>L8.AB</v>
      </c>
      <c r="CI3528" s="275" t="s">
        <v>5339</v>
      </c>
    </row>
    <row r="3529" spans="74:87" x14ac:dyDescent="0.3">
      <c r="BV3529" s="30"/>
      <c r="CH3529" s="139" t="str">
        <f t="shared" si="167"/>
        <v>L8.50</v>
      </c>
      <c r="CI3529" s="275" t="s">
        <v>5340</v>
      </c>
    </row>
    <row r="3530" spans="74:87" x14ac:dyDescent="0.3">
      <c r="BV3530" s="30"/>
      <c r="CH3530" s="139" t="str">
        <f t="shared" si="167"/>
        <v>L8.Z6</v>
      </c>
      <c r="CI3530" s="275" t="s">
        <v>5341</v>
      </c>
    </row>
    <row r="3531" spans="74:87" x14ac:dyDescent="0.3">
      <c r="BV3531" s="30"/>
      <c r="CH3531" s="139" t="str">
        <f t="shared" si="167"/>
        <v>L8.0G</v>
      </c>
      <c r="CI3531" s="275" t="s">
        <v>5342</v>
      </c>
    </row>
    <row r="3532" spans="74:87" x14ac:dyDescent="0.3">
      <c r="BV3532" s="30"/>
      <c r="CH3532" s="139" t="str">
        <f t="shared" si="167"/>
        <v>L8.BG</v>
      </c>
      <c r="CI3532" s="275" t="s">
        <v>5343</v>
      </c>
    </row>
    <row r="3533" spans="74:87" x14ac:dyDescent="0.3">
      <c r="BV3533" s="30"/>
      <c r="CH3533" s="139" t="str">
        <f t="shared" si="167"/>
        <v>L8.0R</v>
      </c>
      <c r="CI3533" s="275" t="s">
        <v>5344</v>
      </c>
    </row>
    <row r="3534" spans="74:87" x14ac:dyDescent="0.3">
      <c r="BV3534" s="30"/>
      <c r="CH3534" s="139" t="str">
        <f t="shared" si="167"/>
        <v>L8.89</v>
      </c>
      <c r="CI3534" s="275" t="s">
        <v>5345</v>
      </c>
    </row>
    <row r="3535" spans="74:87" x14ac:dyDescent="0.3">
      <c r="BV3535" s="30"/>
      <c r="CH3535" s="139" t="str">
        <f t="shared" si="167"/>
        <v>L8.2P</v>
      </c>
      <c r="CI3535" s="275" t="s">
        <v>15103</v>
      </c>
    </row>
    <row r="3536" spans="74:87" x14ac:dyDescent="0.3">
      <c r="BV3536" s="30"/>
      <c r="CH3536" s="139" t="str">
        <f t="shared" si="167"/>
        <v>L8.32</v>
      </c>
      <c r="CI3536" s="275" t="s">
        <v>5346</v>
      </c>
    </row>
    <row r="3537" spans="74:87" x14ac:dyDescent="0.3">
      <c r="BV3537" s="30"/>
      <c r="CH3537" s="139" t="str">
        <f t="shared" si="167"/>
        <v>L8.80</v>
      </c>
      <c r="CI3537" s="275" t="s">
        <v>5347</v>
      </c>
    </row>
    <row r="3538" spans="74:87" x14ac:dyDescent="0.3">
      <c r="BV3538" s="30"/>
      <c r="CH3538" s="139" t="str">
        <f t="shared" si="167"/>
        <v>L8.46</v>
      </c>
      <c r="CI3538" s="275" t="s">
        <v>5348</v>
      </c>
    </row>
    <row r="3539" spans="74:87" x14ac:dyDescent="0.3">
      <c r="BV3539" s="30"/>
      <c r="CH3539" s="139" t="str">
        <f t="shared" si="167"/>
        <v>L8.45</v>
      </c>
      <c r="CI3539" s="275" t="s">
        <v>5349</v>
      </c>
    </row>
    <row r="3540" spans="74:87" x14ac:dyDescent="0.3">
      <c r="BV3540" s="30"/>
      <c r="CH3540" s="139" t="str">
        <f t="shared" si="167"/>
        <v>L8.B1</v>
      </c>
      <c r="CI3540" s="275" t="s">
        <v>5350</v>
      </c>
    </row>
    <row r="3541" spans="74:87" x14ac:dyDescent="0.3">
      <c r="BV3541" s="30"/>
      <c r="CH3541" s="139" t="str">
        <f t="shared" si="167"/>
        <v>L8.Z4</v>
      </c>
      <c r="CI3541" s="275" t="s">
        <v>5351</v>
      </c>
    </row>
    <row r="3542" spans="74:87" x14ac:dyDescent="0.3">
      <c r="BV3542" s="30"/>
      <c r="CH3542" s="139" t="str">
        <f t="shared" si="167"/>
        <v>L8.BN</v>
      </c>
      <c r="CI3542" s="275" t="s">
        <v>5352</v>
      </c>
    </row>
    <row r="3543" spans="74:87" x14ac:dyDescent="0.3">
      <c r="BV3543" s="30"/>
      <c r="CH3543" s="139" t="str">
        <f t="shared" si="167"/>
        <v>L8.0C</v>
      </c>
      <c r="CI3543" s="275" t="s">
        <v>5353</v>
      </c>
    </row>
    <row r="3544" spans="74:87" x14ac:dyDescent="0.3">
      <c r="BV3544" s="30"/>
      <c r="CH3544" s="139" t="str">
        <f t="shared" si="167"/>
        <v>L8.0Y</v>
      </c>
      <c r="CI3544" s="275" t="s">
        <v>5354</v>
      </c>
    </row>
    <row r="3545" spans="74:87" x14ac:dyDescent="0.3">
      <c r="BV3545" s="30"/>
      <c r="CH3545" s="139" t="str">
        <f t="shared" si="167"/>
        <v>L8.0L</v>
      </c>
      <c r="CI3545" s="275" t="s">
        <v>5355</v>
      </c>
    </row>
    <row r="3546" spans="74:87" x14ac:dyDescent="0.3">
      <c r="BV3546" s="30"/>
      <c r="CH3546" s="139" t="str">
        <f t="shared" si="167"/>
        <v>L8.87</v>
      </c>
      <c r="CI3546" s="275" t="s">
        <v>5356</v>
      </c>
    </row>
    <row r="3547" spans="74:87" x14ac:dyDescent="0.3">
      <c r="BV3547" s="30"/>
      <c r="CH3547" s="139" t="str">
        <f t="shared" si="167"/>
        <v>L8.CP</v>
      </c>
      <c r="CI3547" s="275" t="s">
        <v>5357</v>
      </c>
    </row>
    <row r="3548" spans="74:87" x14ac:dyDescent="0.3">
      <c r="BV3548" s="30"/>
      <c r="CH3548" s="139" t="str">
        <f t="shared" si="167"/>
        <v>L8.35</v>
      </c>
      <c r="CI3548" s="275" t="s">
        <v>5358</v>
      </c>
    </row>
    <row r="3549" spans="74:87" x14ac:dyDescent="0.3">
      <c r="BV3549" s="30"/>
      <c r="CH3549" s="139" t="str">
        <f t="shared" si="167"/>
        <v>L8.LK</v>
      </c>
      <c r="CI3549" s="275" t="s">
        <v>5359</v>
      </c>
    </row>
    <row r="3550" spans="74:87" x14ac:dyDescent="0.3">
      <c r="BV3550" s="30"/>
      <c r="CH3550" s="139" t="str">
        <f t="shared" si="167"/>
        <v>L8.LB</v>
      </c>
      <c r="CI3550" s="275" t="s">
        <v>5360</v>
      </c>
    </row>
    <row r="3551" spans="74:87" x14ac:dyDescent="0.3">
      <c r="BV3551" s="30"/>
      <c r="CH3551" s="139" t="str">
        <f t="shared" si="167"/>
        <v>L8.LG</v>
      </c>
      <c r="CI3551" s="275" t="s">
        <v>5361</v>
      </c>
    </row>
    <row r="3552" spans="74:87" x14ac:dyDescent="0.3">
      <c r="BV3552" s="30"/>
      <c r="CH3552" s="139" t="str">
        <f t="shared" ref="CH3552:CH3615" si="168">CONCATENATE(LEFT(CI3552,2),".",RIGHT(CI3552,2))</f>
        <v>L8.LO</v>
      </c>
      <c r="CI3552" s="275" t="s">
        <v>5362</v>
      </c>
    </row>
    <row r="3553" spans="74:87" x14ac:dyDescent="0.3">
      <c r="BV3553" s="30"/>
      <c r="CH3553" s="139" t="str">
        <f t="shared" si="168"/>
        <v>L8.LC</v>
      </c>
      <c r="CI3553" s="275" t="s">
        <v>5363</v>
      </c>
    </row>
    <row r="3554" spans="74:87" x14ac:dyDescent="0.3">
      <c r="BV3554" s="30"/>
      <c r="CH3554" s="139" t="str">
        <f t="shared" si="168"/>
        <v>L8.LY</v>
      </c>
      <c r="CI3554" s="275" t="s">
        <v>5364</v>
      </c>
    </row>
    <row r="3555" spans="74:87" x14ac:dyDescent="0.3">
      <c r="BV3555" s="30"/>
      <c r="CH3555" s="139" t="str">
        <f t="shared" si="168"/>
        <v>L8.FE</v>
      </c>
      <c r="CI3555" s="275" t="s">
        <v>5365</v>
      </c>
    </row>
    <row r="3556" spans="74:87" x14ac:dyDescent="0.3">
      <c r="BV3556" s="30"/>
      <c r="CH3556" s="139" t="str">
        <f t="shared" si="168"/>
        <v>L8.Z5</v>
      </c>
      <c r="CI3556" s="275" t="s">
        <v>5366</v>
      </c>
    </row>
    <row r="3557" spans="74:87" x14ac:dyDescent="0.3">
      <c r="BV3557" s="30"/>
      <c r="CH3557" s="139" t="str">
        <f t="shared" si="168"/>
        <v>L8.33</v>
      </c>
      <c r="CI3557" s="275" t="s">
        <v>5367</v>
      </c>
    </row>
    <row r="3558" spans="74:87" x14ac:dyDescent="0.3">
      <c r="BV3558" s="30"/>
      <c r="CH3558" s="139" t="str">
        <f t="shared" si="168"/>
        <v>L8.RN</v>
      </c>
      <c r="CI3558" s="275" t="s">
        <v>5368</v>
      </c>
    </row>
    <row r="3559" spans="74:87" x14ac:dyDescent="0.3">
      <c r="BV3559" s="30"/>
      <c r="CH3559" s="139" t="str">
        <f t="shared" si="168"/>
        <v>L8.54</v>
      </c>
      <c r="CI3559" s="275" t="s">
        <v>5369</v>
      </c>
    </row>
    <row r="3560" spans="74:87" x14ac:dyDescent="0.3">
      <c r="BV3560" s="30"/>
      <c r="CH3560" s="139" t="str">
        <f t="shared" si="168"/>
        <v>L8.HB</v>
      </c>
      <c r="CI3560" s="275" t="s">
        <v>15104</v>
      </c>
    </row>
    <row r="3561" spans="74:87" x14ac:dyDescent="0.3">
      <c r="BV3561" s="30"/>
      <c r="CH3561" s="139" t="str">
        <f t="shared" si="168"/>
        <v>L8.HG</v>
      </c>
      <c r="CI3561" s="275" t="s">
        <v>15105</v>
      </c>
    </row>
    <row r="3562" spans="74:87" x14ac:dyDescent="0.3">
      <c r="BV3562" s="30"/>
      <c r="CH3562" s="139" t="str">
        <f t="shared" si="168"/>
        <v>L8.JB</v>
      </c>
      <c r="CI3562" s="275" t="s">
        <v>5370</v>
      </c>
    </row>
    <row r="3563" spans="74:87" x14ac:dyDescent="0.3">
      <c r="BV3563" s="30"/>
      <c r="CH3563" s="139" t="str">
        <f t="shared" si="168"/>
        <v>L8.JW</v>
      </c>
      <c r="CI3563" s="275" t="s">
        <v>15106</v>
      </c>
    </row>
    <row r="3564" spans="74:87" x14ac:dyDescent="0.3">
      <c r="BV3564" s="30"/>
      <c r="CH3564" s="139" t="str">
        <f t="shared" si="168"/>
        <v>L8.S2</v>
      </c>
      <c r="CI3564" s="275" t="s">
        <v>5371</v>
      </c>
    </row>
    <row r="3565" spans="74:87" x14ac:dyDescent="0.3">
      <c r="BV3565" s="30"/>
      <c r="CH3565" s="139" t="str">
        <f t="shared" si="168"/>
        <v>L8.S1</v>
      </c>
      <c r="CI3565" s="275" t="s">
        <v>5372</v>
      </c>
    </row>
    <row r="3566" spans="74:87" x14ac:dyDescent="0.3">
      <c r="BV3566" s="30"/>
      <c r="CH3566" s="139" t="str">
        <f t="shared" si="168"/>
        <v>L8.L2</v>
      </c>
      <c r="CI3566" s="275" t="s">
        <v>5373</v>
      </c>
    </row>
    <row r="3567" spans="74:87" x14ac:dyDescent="0.3">
      <c r="BV3567" s="30"/>
      <c r="CH3567" s="139" t="str">
        <f t="shared" si="168"/>
        <v>L8.L1</v>
      </c>
      <c r="CI3567" s="275" t="s">
        <v>5374</v>
      </c>
    </row>
    <row r="3568" spans="74:87" x14ac:dyDescent="0.3">
      <c r="BV3568" s="30"/>
      <c r="CH3568" s="139" t="str">
        <f t="shared" si="168"/>
        <v>L8.Z1</v>
      </c>
      <c r="CI3568" s="275" t="s">
        <v>5375</v>
      </c>
    </row>
    <row r="3569" spans="74:87" x14ac:dyDescent="0.3">
      <c r="BV3569" s="30"/>
      <c r="CH3569" s="139" t="str">
        <f t="shared" si="168"/>
        <v>L8.0M</v>
      </c>
      <c r="CI3569" s="275" t="s">
        <v>5376</v>
      </c>
    </row>
    <row r="3570" spans="74:87" x14ac:dyDescent="0.3">
      <c r="BV3570" s="30"/>
      <c r="CH3570" s="139" t="str">
        <f t="shared" si="168"/>
        <v>L8.Z2</v>
      </c>
      <c r="CI3570" s="275" t="s">
        <v>5377</v>
      </c>
    </row>
    <row r="3571" spans="74:87" x14ac:dyDescent="0.3">
      <c r="BV3571" s="30"/>
      <c r="CH3571" s="139" t="str">
        <f t="shared" si="168"/>
        <v>L8.51</v>
      </c>
      <c r="CI3571" s="275" t="s">
        <v>5378</v>
      </c>
    </row>
    <row r="3572" spans="74:87" x14ac:dyDescent="0.3">
      <c r="BV3572" s="30"/>
      <c r="CH3572" s="139" t="str">
        <f t="shared" si="168"/>
        <v>L8.0N</v>
      </c>
      <c r="CI3572" s="275" t="s">
        <v>5379</v>
      </c>
    </row>
    <row r="3573" spans="74:87" x14ac:dyDescent="0.3">
      <c r="BV3573" s="30"/>
      <c r="CH3573" s="139" t="str">
        <f t="shared" si="168"/>
        <v>L8.NS</v>
      </c>
      <c r="CI3573" s="275" t="s">
        <v>5380</v>
      </c>
    </row>
    <row r="3574" spans="74:87" x14ac:dyDescent="0.3">
      <c r="BV3574" s="30"/>
      <c r="CH3574" s="139" t="str">
        <f t="shared" si="168"/>
        <v>L8.86</v>
      </c>
      <c r="CI3574" s="275" t="s">
        <v>5381</v>
      </c>
    </row>
    <row r="3575" spans="74:87" x14ac:dyDescent="0.3">
      <c r="BV3575" s="30"/>
      <c r="CH3575" s="139" t="str">
        <f t="shared" si="168"/>
        <v>L8.36</v>
      </c>
      <c r="CI3575" s="275" t="s">
        <v>5382</v>
      </c>
    </row>
    <row r="3576" spans="74:87" x14ac:dyDescent="0.3">
      <c r="BV3576" s="30"/>
      <c r="CH3576" s="139" t="str">
        <f t="shared" si="168"/>
        <v>L8.2F</v>
      </c>
      <c r="CI3576" s="275" t="s">
        <v>5383</v>
      </c>
    </row>
    <row r="3577" spans="74:87" x14ac:dyDescent="0.3">
      <c r="BV3577" s="30"/>
      <c r="CH3577" s="139" t="str">
        <f t="shared" si="168"/>
        <v>L8.90</v>
      </c>
      <c r="CI3577" s="275" t="s">
        <v>5384</v>
      </c>
    </row>
    <row r="3578" spans="74:87" x14ac:dyDescent="0.3">
      <c r="BV3578" s="30"/>
      <c r="CH3578" s="139" t="str">
        <f t="shared" si="168"/>
        <v>L8.68</v>
      </c>
      <c r="CI3578" s="275" t="s">
        <v>5385</v>
      </c>
    </row>
    <row r="3579" spans="74:87" x14ac:dyDescent="0.3">
      <c r="BV3579" s="30"/>
      <c r="CH3579" s="139" t="str">
        <f t="shared" si="168"/>
        <v>L8.27</v>
      </c>
      <c r="CI3579" s="275" t="s">
        <v>5386</v>
      </c>
    </row>
    <row r="3580" spans="74:87" x14ac:dyDescent="0.3">
      <c r="BV3580" s="30"/>
      <c r="CH3580" s="139" t="str">
        <f t="shared" si="168"/>
        <v>L8.61</v>
      </c>
      <c r="CI3580" s="275" t="s">
        <v>5387</v>
      </c>
    </row>
    <row r="3581" spans="74:87" x14ac:dyDescent="0.3">
      <c r="BV3581" s="30"/>
      <c r="CH3581" s="139" t="str">
        <f t="shared" si="168"/>
        <v>L8.81</v>
      </c>
      <c r="CI3581" s="275" t="s">
        <v>5388</v>
      </c>
    </row>
    <row r="3582" spans="74:87" x14ac:dyDescent="0.3">
      <c r="BV3582" s="30"/>
      <c r="CH3582" s="139" t="str">
        <f t="shared" si="168"/>
        <v>L8.0T</v>
      </c>
      <c r="CI3582" s="275" t="s">
        <v>5389</v>
      </c>
    </row>
    <row r="3583" spans="74:87" x14ac:dyDescent="0.3">
      <c r="BV3583" s="30"/>
      <c r="CH3583" s="139" t="str">
        <f t="shared" si="168"/>
        <v>L8.SO</v>
      </c>
      <c r="CI3583" s="275" t="s">
        <v>5390</v>
      </c>
    </row>
    <row r="3584" spans="74:87" x14ac:dyDescent="0.3">
      <c r="BV3584" s="30"/>
      <c r="CH3584" s="139" t="str">
        <f t="shared" si="168"/>
        <v>L8.SY</v>
      </c>
      <c r="CI3584" s="275" t="s">
        <v>5391</v>
      </c>
    </row>
    <row r="3585" spans="74:87" x14ac:dyDescent="0.3">
      <c r="BV3585" s="30"/>
      <c r="CH3585" s="139" t="str">
        <f t="shared" si="168"/>
        <v>L8.SL</v>
      </c>
      <c r="CI3585" s="275" t="s">
        <v>5392</v>
      </c>
    </row>
    <row r="3586" spans="74:87" x14ac:dyDescent="0.3">
      <c r="BV3586" s="30"/>
      <c r="CH3586" s="139" t="str">
        <f t="shared" si="168"/>
        <v>L8.SM</v>
      </c>
      <c r="CI3586" s="275" t="s">
        <v>5393</v>
      </c>
    </row>
    <row r="3587" spans="74:87" x14ac:dyDescent="0.3">
      <c r="BV3587" s="30"/>
      <c r="CH3587" s="139" t="str">
        <f t="shared" si="168"/>
        <v>L8.SN</v>
      </c>
      <c r="CI3587" s="275" t="s">
        <v>5394</v>
      </c>
    </row>
    <row r="3588" spans="74:87" x14ac:dyDescent="0.3">
      <c r="BV3588" s="30"/>
      <c r="CH3588" s="139" t="str">
        <f t="shared" si="168"/>
        <v>L8.SP</v>
      </c>
      <c r="CI3588" s="275" t="s">
        <v>5395</v>
      </c>
    </row>
    <row r="3589" spans="74:87" x14ac:dyDescent="0.3">
      <c r="BV3589" s="30"/>
      <c r="CH3589" s="139" t="str">
        <f t="shared" si="168"/>
        <v>L8.1V</v>
      </c>
      <c r="CI3589" s="275" t="s">
        <v>5396</v>
      </c>
    </row>
    <row r="3590" spans="74:87" x14ac:dyDescent="0.3">
      <c r="BV3590" s="30"/>
      <c r="CH3590" s="139" t="str">
        <f t="shared" si="168"/>
        <v>L8.T5</v>
      </c>
      <c r="CI3590" s="275" t="s">
        <v>5397</v>
      </c>
    </row>
    <row r="3591" spans="74:87" x14ac:dyDescent="0.3">
      <c r="BV3591" s="30"/>
      <c r="CH3591" s="139" t="str">
        <f t="shared" si="168"/>
        <v>L8.0S</v>
      </c>
      <c r="CI3591" s="275" t="s">
        <v>5398</v>
      </c>
    </row>
    <row r="3592" spans="74:87" x14ac:dyDescent="0.3">
      <c r="BV3592" s="30"/>
      <c r="CH3592" s="139" t="str">
        <f t="shared" si="168"/>
        <v>L8.52</v>
      </c>
      <c r="CI3592" s="275" t="s">
        <v>5399</v>
      </c>
    </row>
    <row r="3593" spans="74:87" x14ac:dyDescent="0.3">
      <c r="BV3593" s="30"/>
      <c r="CH3593" s="139" t="str">
        <f t="shared" si="168"/>
        <v>L8.77</v>
      </c>
      <c r="CI3593" s="275" t="s">
        <v>5400</v>
      </c>
    </row>
    <row r="3594" spans="74:87" x14ac:dyDescent="0.3">
      <c r="BV3594" s="30"/>
      <c r="CH3594" s="139" t="str">
        <f t="shared" si="168"/>
        <v>L8.Z3</v>
      </c>
      <c r="CI3594" s="275" t="s">
        <v>5401</v>
      </c>
    </row>
    <row r="3595" spans="74:87" x14ac:dyDescent="0.3">
      <c r="BV3595" s="30"/>
      <c r="CH3595" s="139" t="str">
        <f t="shared" si="168"/>
        <v>L8.37</v>
      </c>
      <c r="CI3595" s="275" t="s">
        <v>5402</v>
      </c>
    </row>
    <row r="3596" spans="74:87" x14ac:dyDescent="0.3">
      <c r="BV3596" s="30"/>
      <c r="CH3596" s="139" t="str">
        <f t="shared" si="168"/>
        <v>L8.2A</v>
      </c>
      <c r="CI3596" s="275" t="s">
        <v>5403</v>
      </c>
    </row>
    <row r="3597" spans="74:87" x14ac:dyDescent="0.3">
      <c r="BV3597" s="30"/>
      <c r="CH3597" s="139" t="str">
        <f t="shared" si="168"/>
        <v>L8.T8</v>
      </c>
      <c r="CI3597" s="275" t="s">
        <v>5404</v>
      </c>
    </row>
    <row r="3598" spans="74:87" x14ac:dyDescent="0.3">
      <c r="BV3598" s="30"/>
      <c r="CH3598" s="139" t="str">
        <f t="shared" si="168"/>
        <v>L8.1Q</v>
      </c>
      <c r="CI3598" s="275" t="s">
        <v>5405</v>
      </c>
    </row>
    <row r="3599" spans="74:87" x14ac:dyDescent="0.3">
      <c r="BV3599" s="30"/>
      <c r="CH3599" s="139" t="str">
        <f t="shared" si="168"/>
        <v>L8.2Q</v>
      </c>
      <c r="CI3599" s="275" t="s">
        <v>5406</v>
      </c>
    </row>
    <row r="3600" spans="74:87" x14ac:dyDescent="0.3">
      <c r="BV3600" s="30"/>
      <c r="CH3600" s="139" t="str">
        <f t="shared" si="168"/>
        <v>L8.NM</v>
      </c>
      <c r="CI3600" s="275" t="s">
        <v>5407</v>
      </c>
    </row>
    <row r="3601" spans="74:87" x14ac:dyDescent="0.3">
      <c r="BV3601" s="30"/>
      <c r="CH3601" s="139" t="str">
        <f t="shared" si="168"/>
        <v>L8.0F</v>
      </c>
      <c r="CI3601" s="275" t="s">
        <v>5408</v>
      </c>
    </row>
    <row r="3602" spans="74:87" x14ac:dyDescent="0.3">
      <c r="BV3602" s="30"/>
      <c r="CH3602" s="139" t="str">
        <f t="shared" si="168"/>
        <v>L8.MC</v>
      </c>
      <c r="CI3602" s="275" t="s">
        <v>5409</v>
      </c>
    </row>
    <row r="3603" spans="74:87" x14ac:dyDescent="0.3">
      <c r="BV3603" s="30"/>
      <c r="CH3603" s="139" t="str">
        <f t="shared" si="168"/>
        <v>L8.0P</v>
      </c>
      <c r="CI3603" s="275" t="s">
        <v>5410</v>
      </c>
    </row>
    <row r="3604" spans="74:87" x14ac:dyDescent="0.3">
      <c r="BV3604" s="30"/>
      <c r="CH3604" s="139" t="str">
        <f t="shared" si="168"/>
        <v>L8.T9</v>
      </c>
      <c r="CI3604" s="275" t="s">
        <v>5411</v>
      </c>
    </row>
    <row r="3605" spans="74:87" x14ac:dyDescent="0.3">
      <c r="BV3605" s="30"/>
      <c r="CH3605" s="139" t="str">
        <f t="shared" si="168"/>
        <v>L8.ZZ</v>
      </c>
      <c r="CI3605" s="275" t="s">
        <v>5412</v>
      </c>
    </row>
    <row r="3606" spans="74:87" x14ac:dyDescent="0.3">
      <c r="BV3606" s="30"/>
      <c r="CH3606" s="139" t="str">
        <f t="shared" si="168"/>
        <v>L8.53</v>
      </c>
      <c r="CI3606" s="275" t="s">
        <v>5413</v>
      </c>
    </row>
    <row r="3607" spans="74:87" x14ac:dyDescent="0.3">
      <c r="BV3607" s="30"/>
      <c r="CH3607" s="139" t="str">
        <f t="shared" si="168"/>
        <v>L8.AO</v>
      </c>
      <c r="CI3607" s="275" t="s">
        <v>5414</v>
      </c>
    </row>
    <row r="3608" spans="74:87" x14ac:dyDescent="0.3">
      <c r="BV3608" s="30"/>
      <c r="CH3608" s="139" t="str">
        <f t="shared" si="168"/>
        <v>L8.AB</v>
      </c>
      <c r="CI3608" s="275" t="s">
        <v>5415</v>
      </c>
    </row>
    <row r="3609" spans="74:87" x14ac:dyDescent="0.3">
      <c r="BV3609" s="30"/>
      <c r="CH3609" s="139" t="str">
        <f t="shared" si="168"/>
        <v>L8.50</v>
      </c>
      <c r="CI3609" s="275" t="s">
        <v>5416</v>
      </c>
    </row>
    <row r="3610" spans="74:87" x14ac:dyDescent="0.3">
      <c r="BV3610" s="30"/>
      <c r="CH3610" s="139" t="str">
        <f t="shared" si="168"/>
        <v>L8.Z6</v>
      </c>
      <c r="CI3610" s="275" t="s">
        <v>5417</v>
      </c>
    </row>
    <row r="3611" spans="74:87" x14ac:dyDescent="0.3">
      <c r="BV3611" s="30"/>
      <c r="CH3611" s="139" t="str">
        <f t="shared" si="168"/>
        <v>L8.0G</v>
      </c>
      <c r="CI3611" s="275" t="s">
        <v>5418</v>
      </c>
    </row>
    <row r="3612" spans="74:87" x14ac:dyDescent="0.3">
      <c r="BV3612" s="30"/>
      <c r="CH3612" s="139" t="str">
        <f t="shared" si="168"/>
        <v>L8.BG</v>
      </c>
      <c r="CI3612" s="275" t="s">
        <v>5419</v>
      </c>
    </row>
    <row r="3613" spans="74:87" x14ac:dyDescent="0.3">
      <c r="BV3613" s="30"/>
      <c r="CH3613" s="139" t="str">
        <f t="shared" si="168"/>
        <v>L8.0R</v>
      </c>
      <c r="CI3613" s="275" t="s">
        <v>5420</v>
      </c>
    </row>
    <row r="3614" spans="74:87" x14ac:dyDescent="0.3">
      <c r="BV3614" s="30"/>
      <c r="CH3614" s="139" t="str">
        <f t="shared" si="168"/>
        <v>L8.89</v>
      </c>
      <c r="CI3614" s="275" t="s">
        <v>5421</v>
      </c>
    </row>
    <row r="3615" spans="74:87" x14ac:dyDescent="0.3">
      <c r="BV3615" s="30"/>
      <c r="CH3615" s="139" t="str">
        <f t="shared" si="168"/>
        <v>L8.2P</v>
      </c>
      <c r="CI3615" s="275" t="s">
        <v>15107</v>
      </c>
    </row>
    <row r="3616" spans="74:87" x14ac:dyDescent="0.3">
      <c r="BV3616" s="30"/>
      <c r="CH3616" s="139" t="str">
        <f t="shared" ref="CH3616:CH3679" si="169">CONCATENATE(LEFT(CI3616,2),".",RIGHT(CI3616,2))</f>
        <v>L8.32</v>
      </c>
      <c r="CI3616" s="275" t="s">
        <v>5422</v>
      </c>
    </row>
    <row r="3617" spans="74:87" x14ac:dyDescent="0.3">
      <c r="BV3617" s="30"/>
      <c r="CH3617" s="139" t="str">
        <f t="shared" si="169"/>
        <v>L8.80</v>
      </c>
      <c r="CI3617" s="275" t="s">
        <v>5423</v>
      </c>
    </row>
    <row r="3618" spans="74:87" x14ac:dyDescent="0.3">
      <c r="BV3618" s="30"/>
      <c r="CH3618" s="139" t="str">
        <f t="shared" si="169"/>
        <v>L8.46</v>
      </c>
      <c r="CI3618" s="275" t="s">
        <v>5424</v>
      </c>
    </row>
    <row r="3619" spans="74:87" x14ac:dyDescent="0.3">
      <c r="BV3619" s="30"/>
      <c r="CH3619" s="139" t="str">
        <f t="shared" si="169"/>
        <v>L8.45</v>
      </c>
      <c r="CI3619" s="275" t="s">
        <v>5425</v>
      </c>
    </row>
    <row r="3620" spans="74:87" x14ac:dyDescent="0.3">
      <c r="BV3620" s="30"/>
      <c r="CH3620" s="139" t="str">
        <f t="shared" si="169"/>
        <v>L8.B1</v>
      </c>
      <c r="CI3620" s="275" t="s">
        <v>5426</v>
      </c>
    </row>
    <row r="3621" spans="74:87" x14ac:dyDescent="0.3">
      <c r="BV3621" s="30"/>
      <c r="CH3621" s="139" t="str">
        <f t="shared" si="169"/>
        <v>L8.Z4</v>
      </c>
      <c r="CI3621" s="275" t="s">
        <v>5427</v>
      </c>
    </row>
    <row r="3622" spans="74:87" x14ac:dyDescent="0.3">
      <c r="BV3622" s="30"/>
      <c r="CH3622" s="139" t="str">
        <f t="shared" si="169"/>
        <v>L8.BN</v>
      </c>
      <c r="CI3622" s="275" t="s">
        <v>5428</v>
      </c>
    </row>
    <row r="3623" spans="74:87" x14ac:dyDescent="0.3">
      <c r="BV3623" s="30"/>
      <c r="CH3623" s="139" t="str">
        <f t="shared" si="169"/>
        <v>L8.0C</v>
      </c>
      <c r="CI3623" s="275" t="s">
        <v>5429</v>
      </c>
    </row>
    <row r="3624" spans="74:87" x14ac:dyDescent="0.3">
      <c r="BV3624" s="30"/>
      <c r="CH3624" s="139" t="str">
        <f t="shared" si="169"/>
        <v>L8.0Y</v>
      </c>
      <c r="CI3624" s="275" t="s">
        <v>5430</v>
      </c>
    </row>
    <row r="3625" spans="74:87" x14ac:dyDescent="0.3">
      <c r="BV3625" s="30"/>
      <c r="CH3625" s="139" t="str">
        <f t="shared" si="169"/>
        <v>L8.0L</v>
      </c>
      <c r="CI3625" s="275" t="s">
        <v>5431</v>
      </c>
    </row>
    <row r="3626" spans="74:87" x14ac:dyDescent="0.3">
      <c r="BV3626" s="30"/>
      <c r="CH3626" s="139" t="str">
        <f t="shared" si="169"/>
        <v>L8.87</v>
      </c>
      <c r="CI3626" s="275" t="s">
        <v>5432</v>
      </c>
    </row>
    <row r="3627" spans="74:87" x14ac:dyDescent="0.3">
      <c r="BV3627" s="30"/>
      <c r="CH3627" s="139" t="str">
        <f t="shared" si="169"/>
        <v>L8.CP</v>
      </c>
      <c r="CI3627" s="275" t="s">
        <v>5433</v>
      </c>
    </row>
    <row r="3628" spans="74:87" x14ac:dyDescent="0.3">
      <c r="BV3628" s="30"/>
      <c r="CH3628" s="139" t="str">
        <f t="shared" si="169"/>
        <v>L8.35</v>
      </c>
      <c r="CI3628" s="275" t="s">
        <v>5434</v>
      </c>
    </row>
    <row r="3629" spans="74:87" x14ac:dyDescent="0.3">
      <c r="BV3629" s="30"/>
      <c r="CH3629" s="139" t="str">
        <f t="shared" si="169"/>
        <v>L8.LK</v>
      </c>
      <c r="CI3629" s="275" t="s">
        <v>5435</v>
      </c>
    </row>
    <row r="3630" spans="74:87" x14ac:dyDescent="0.3">
      <c r="BV3630" s="30"/>
      <c r="CH3630" s="139" t="str">
        <f t="shared" si="169"/>
        <v>L8.LB</v>
      </c>
      <c r="CI3630" s="275" t="s">
        <v>5436</v>
      </c>
    </row>
    <row r="3631" spans="74:87" x14ac:dyDescent="0.3">
      <c r="BV3631" s="30"/>
      <c r="CH3631" s="139" t="str">
        <f t="shared" si="169"/>
        <v>L8.LG</v>
      </c>
      <c r="CI3631" s="275" t="s">
        <v>5437</v>
      </c>
    </row>
    <row r="3632" spans="74:87" x14ac:dyDescent="0.3">
      <c r="BV3632" s="30"/>
      <c r="CH3632" s="139" t="str">
        <f t="shared" si="169"/>
        <v>L8.LO</v>
      </c>
      <c r="CI3632" s="275" t="s">
        <v>5438</v>
      </c>
    </row>
    <row r="3633" spans="74:87" x14ac:dyDescent="0.3">
      <c r="BV3633" s="30"/>
      <c r="CH3633" s="139" t="str">
        <f t="shared" si="169"/>
        <v>L8.LC</v>
      </c>
      <c r="CI3633" s="275" t="s">
        <v>5439</v>
      </c>
    </row>
    <row r="3634" spans="74:87" x14ac:dyDescent="0.3">
      <c r="BV3634" s="30"/>
      <c r="CH3634" s="139" t="str">
        <f t="shared" si="169"/>
        <v>L8.LY</v>
      </c>
      <c r="CI3634" s="275" t="s">
        <v>5440</v>
      </c>
    </row>
    <row r="3635" spans="74:87" x14ac:dyDescent="0.3">
      <c r="BV3635" s="30"/>
      <c r="CH3635" s="139" t="str">
        <f t="shared" si="169"/>
        <v>L8.FE</v>
      </c>
      <c r="CI3635" s="275" t="s">
        <v>5441</v>
      </c>
    </row>
    <row r="3636" spans="74:87" x14ac:dyDescent="0.3">
      <c r="BV3636" s="30"/>
      <c r="CH3636" s="139" t="str">
        <f t="shared" si="169"/>
        <v>L8.Z5</v>
      </c>
      <c r="CI3636" s="275" t="s">
        <v>5442</v>
      </c>
    </row>
    <row r="3637" spans="74:87" x14ac:dyDescent="0.3">
      <c r="BV3637" s="30"/>
      <c r="CH3637" s="139" t="str">
        <f t="shared" si="169"/>
        <v>L8.33</v>
      </c>
      <c r="CI3637" s="275" t="s">
        <v>5443</v>
      </c>
    </row>
    <row r="3638" spans="74:87" x14ac:dyDescent="0.3">
      <c r="BV3638" s="30"/>
      <c r="CH3638" s="139" t="str">
        <f t="shared" si="169"/>
        <v>L8.RN</v>
      </c>
      <c r="CI3638" s="275" t="s">
        <v>5444</v>
      </c>
    </row>
    <row r="3639" spans="74:87" x14ac:dyDescent="0.3">
      <c r="BV3639" s="30"/>
      <c r="CH3639" s="139" t="str">
        <f t="shared" si="169"/>
        <v>L8.54</v>
      </c>
      <c r="CI3639" s="275" t="s">
        <v>5445</v>
      </c>
    </row>
    <row r="3640" spans="74:87" x14ac:dyDescent="0.3">
      <c r="BV3640" s="30"/>
      <c r="CH3640" s="139" t="str">
        <f t="shared" si="169"/>
        <v>L8.HB</v>
      </c>
      <c r="CI3640" s="275" t="s">
        <v>15108</v>
      </c>
    </row>
    <row r="3641" spans="74:87" x14ac:dyDescent="0.3">
      <c r="BV3641" s="30"/>
      <c r="CH3641" s="139" t="str">
        <f t="shared" si="169"/>
        <v>L8.HG</v>
      </c>
      <c r="CI3641" s="275" t="s">
        <v>15109</v>
      </c>
    </row>
    <row r="3642" spans="74:87" x14ac:dyDescent="0.3">
      <c r="BV3642" s="30"/>
      <c r="CH3642" s="139" t="str">
        <f t="shared" si="169"/>
        <v>L8.JB</v>
      </c>
      <c r="CI3642" s="275" t="s">
        <v>5446</v>
      </c>
    </row>
    <row r="3643" spans="74:87" x14ac:dyDescent="0.3">
      <c r="BV3643" s="30"/>
      <c r="CH3643" s="139" t="str">
        <f t="shared" si="169"/>
        <v>L8.JW</v>
      </c>
      <c r="CI3643" s="275" t="s">
        <v>15110</v>
      </c>
    </row>
    <row r="3644" spans="74:87" x14ac:dyDescent="0.3">
      <c r="BV3644" s="30"/>
      <c r="CH3644" s="139" t="str">
        <f t="shared" si="169"/>
        <v>L8.S2</v>
      </c>
      <c r="CI3644" s="275" t="s">
        <v>5447</v>
      </c>
    </row>
    <row r="3645" spans="74:87" x14ac:dyDescent="0.3">
      <c r="BV3645" s="30"/>
      <c r="CH3645" s="139" t="str">
        <f t="shared" si="169"/>
        <v>L8.S1</v>
      </c>
      <c r="CI3645" s="275" t="s">
        <v>5448</v>
      </c>
    </row>
    <row r="3646" spans="74:87" x14ac:dyDescent="0.3">
      <c r="BV3646" s="30"/>
      <c r="CH3646" s="139" t="str">
        <f t="shared" si="169"/>
        <v>L8.L2</v>
      </c>
      <c r="CI3646" s="275" t="s">
        <v>5449</v>
      </c>
    </row>
    <row r="3647" spans="74:87" x14ac:dyDescent="0.3">
      <c r="BV3647" s="30"/>
      <c r="CH3647" s="139" t="str">
        <f t="shared" si="169"/>
        <v>L8.L1</v>
      </c>
      <c r="CI3647" s="275" t="s">
        <v>5450</v>
      </c>
    </row>
    <row r="3648" spans="74:87" x14ac:dyDescent="0.3">
      <c r="BV3648" s="30"/>
      <c r="CH3648" s="139" t="str">
        <f t="shared" si="169"/>
        <v>L8.Z1</v>
      </c>
      <c r="CI3648" s="275" t="s">
        <v>5451</v>
      </c>
    </row>
    <row r="3649" spans="74:87" x14ac:dyDescent="0.3">
      <c r="BV3649" s="30"/>
      <c r="CH3649" s="139" t="str">
        <f t="shared" si="169"/>
        <v>L8.0M</v>
      </c>
      <c r="CI3649" s="275" t="s">
        <v>5452</v>
      </c>
    </row>
    <row r="3650" spans="74:87" x14ac:dyDescent="0.3">
      <c r="BV3650" s="30"/>
      <c r="CH3650" s="139" t="str">
        <f t="shared" si="169"/>
        <v>L8.Z2</v>
      </c>
      <c r="CI3650" s="275" t="s">
        <v>5453</v>
      </c>
    </row>
    <row r="3651" spans="74:87" x14ac:dyDescent="0.3">
      <c r="BV3651" s="30"/>
      <c r="CH3651" s="139" t="str">
        <f t="shared" si="169"/>
        <v>L8.51</v>
      </c>
      <c r="CI3651" s="275" t="s">
        <v>5454</v>
      </c>
    </row>
    <row r="3652" spans="74:87" x14ac:dyDescent="0.3">
      <c r="BV3652" s="30"/>
      <c r="CH3652" s="139" t="str">
        <f t="shared" si="169"/>
        <v>L8.0N</v>
      </c>
      <c r="CI3652" s="275" t="s">
        <v>5455</v>
      </c>
    </row>
    <row r="3653" spans="74:87" x14ac:dyDescent="0.3">
      <c r="BV3653" s="30"/>
      <c r="CH3653" s="139" t="str">
        <f t="shared" si="169"/>
        <v>L8.NS</v>
      </c>
      <c r="CI3653" s="275" t="s">
        <v>5456</v>
      </c>
    </row>
    <row r="3654" spans="74:87" x14ac:dyDescent="0.3">
      <c r="BV3654" s="30"/>
      <c r="CH3654" s="139" t="str">
        <f t="shared" si="169"/>
        <v>L8.86</v>
      </c>
      <c r="CI3654" s="275" t="s">
        <v>5457</v>
      </c>
    </row>
    <row r="3655" spans="74:87" x14ac:dyDescent="0.3">
      <c r="BV3655" s="30"/>
      <c r="CH3655" s="139" t="str">
        <f t="shared" si="169"/>
        <v>L8.36</v>
      </c>
      <c r="CI3655" s="275" t="s">
        <v>5458</v>
      </c>
    </row>
    <row r="3656" spans="74:87" x14ac:dyDescent="0.3">
      <c r="BV3656" s="30"/>
      <c r="CH3656" s="139" t="str">
        <f t="shared" si="169"/>
        <v>L8.2F</v>
      </c>
      <c r="CI3656" s="275" t="s">
        <v>5459</v>
      </c>
    </row>
    <row r="3657" spans="74:87" x14ac:dyDescent="0.3">
      <c r="BV3657" s="30"/>
      <c r="CH3657" s="139" t="str">
        <f t="shared" si="169"/>
        <v>L8.90</v>
      </c>
      <c r="CI3657" s="275" t="s">
        <v>5460</v>
      </c>
    </row>
    <row r="3658" spans="74:87" x14ac:dyDescent="0.3">
      <c r="BV3658" s="30"/>
      <c r="CH3658" s="139" t="str">
        <f t="shared" si="169"/>
        <v>L8.68</v>
      </c>
      <c r="CI3658" s="275" t="s">
        <v>5461</v>
      </c>
    </row>
    <row r="3659" spans="74:87" x14ac:dyDescent="0.3">
      <c r="BV3659" s="30"/>
      <c r="CH3659" s="139" t="str">
        <f t="shared" si="169"/>
        <v>L8.27</v>
      </c>
      <c r="CI3659" s="275" t="s">
        <v>5462</v>
      </c>
    </row>
    <row r="3660" spans="74:87" x14ac:dyDescent="0.3">
      <c r="BV3660" s="30"/>
      <c r="CH3660" s="139" t="str">
        <f t="shared" si="169"/>
        <v>L8.61</v>
      </c>
      <c r="CI3660" s="275" t="s">
        <v>5463</v>
      </c>
    </row>
    <row r="3661" spans="74:87" x14ac:dyDescent="0.3">
      <c r="BV3661" s="30"/>
      <c r="CH3661" s="139" t="str">
        <f t="shared" si="169"/>
        <v>L8.81</v>
      </c>
      <c r="CI3661" s="275" t="s">
        <v>5464</v>
      </c>
    </row>
    <row r="3662" spans="74:87" x14ac:dyDescent="0.3">
      <c r="BV3662" s="30"/>
      <c r="CH3662" s="139" t="str">
        <f t="shared" si="169"/>
        <v>L8.0T</v>
      </c>
      <c r="CI3662" s="275" t="s">
        <v>5465</v>
      </c>
    </row>
    <row r="3663" spans="74:87" x14ac:dyDescent="0.3">
      <c r="BV3663" s="30"/>
      <c r="CH3663" s="139" t="str">
        <f t="shared" si="169"/>
        <v>L8.SO</v>
      </c>
      <c r="CI3663" s="275" t="s">
        <v>5466</v>
      </c>
    </row>
    <row r="3664" spans="74:87" x14ac:dyDescent="0.3">
      <c r="BV3664" s="30"/>
      <c r="CH3664" s="139" t="str">
        <f t="shared" si="169"/>
        <v>L8.SY</v>
      </c>
      <c r="CI3664" s="275" t="s">
        <v>5467</v>
      </c>
    </row>
    <row r="3665" spans="74:87" x14ac:dyDescent="0.3">
      <c r="BV3665" s="30"/>
      <c r="CH3665" s="139" t="str">
        <f t="shared" si="169"/>
        <v>L8.SL</v>
      </c>
      <c r="CI3665" s="275" t="s">
        <v>5468</v>
      </c>
    </row>
    <row r="3666" spans="74:87" x14ac:dyDescent="0.3">
      <c r="BV3666" s="30"/>
      <c r="CH3666" s="139" t="str">
        <f t="shared" si="169"/>
        <v>L8.SM</v>
      </c>
      <c r="CI3666" s="275" t="s">
        <v>5469</v>
      </c>
    </row>
    <row r="3667" spans="74:87" x14ac:dyDescent="0.3">
      <c r="BV3667" s="30"/>
      <c r="CH3667" s="139" t="str">
        <f t="shared" si="169"/>
        <v>L8.SN</v>
      </c>
      <c r="CI3667" s="275" t="s">
        <v>5470</v>
      </c>
    </row>
    <row r="3668" spans="74:87" x14ac:dyDescent="0.3">
      <c r="BV3668" s="30"/>
      <c r="CH3668" s="139" t="str">
        <f t="shared" si="169"/>
        <v>L8.SP</v>
      </c>
      <c r="CI3668" s="275" t="s">
        <v>5471</v>
      </c>
    </row>
    <row r="3669" spans="74:87" x14ac:dyDescent="0.3">
      <c r="BV3669" s="30"/>
      <c r="CH3669" s="139" t="str">
        <f t="shared" si="169"/>
        <v>L8.1V</v>
      </c>
      <c r="CI3669" s="275" t="s">
        <v>5472</v>
      </c>
    </row>
    <row r="3670" spans="74:87" x14ac:dyDescent="0.3">
      <c r="BV3670" s="30"/>
      <c r="CH3670" s="139" t="str">
        <f t="shared" si="169"/>
        <v>L8.T5</v>
      </c>
      <c r="CI3670" s="275" t="s">
        <v>5473</v>
      </c>
    </row>
    <row r="3671" spans="74:87" x14ac:dyDescent="0.3">
      <c r="BV3671" s="30"/>
      <c r="CH3671" s="139" t="str">
        <f t="shared" si="169"/>
        <v>L8.0S</v>
      </c>
      <c r="CI3671" s="275" t="s">
        <v>5474</v>
      </c>
    </row>
    <row r="3672" spans="74:87" x14ac:dyDescent="0.3">
      <c r="BV3672" s="30"/>
      <c r="CH3672" s="139" t="str">
        <f t="shared" si="169"/>
        <v>L8.52</v>
      </c>
      <c r="CI3672" s="275" t="s">
        <v>5475</v>
      </c>
    </row>
    <row r="3673" spans="74:87" x14ac:dyDescent="0.3">
      <c r="BV3673" s="30"/>
      <c r="CH3673" s="139" t="str">
        <f t="shared" si="169"/>
        <v>L8.77</v>
      </c>
      <c r="CI3673" s="275" t="s">
        <v>5476</v>
      </c>
    </row>
    <row r="3674" spans="74:87" x14ac:dyDescent="0.3">
      <c r="BV3674" s="30"/>
      <c r="CH3674" s="139" t="str">
        <f t="shared" si="169"/>
        <v>L8.Z3</v>
      </c>
      <c r="CI3674" s="275" t="s">
        <v>5477</v>
      </c>
    </row>
    <row r="3675" spans="74:87" x14ac:dyDescent="0.3">
      <c r="BV3675" s="30"/>
      <c r="CH3675" s="139" t="str">
        <f t="shared" si="169"/>
        <v>L8.37</v>
      </c>
      <c r="CI3675" s="275" t="s">
        <v>5478</v>
      </c>
    </row>
    <row r="3676" spans="74:87" x14ac:dyDescent="0.3">
      <c r="BV3676" s="30"/>
      <c r="CH3676" s="139" t="str">
        <f t="shared" si="169"/>
        <v>L8.2A</v>
      </c>
      <c r="CI3676" s="275" t="s">
        <v>5479</v>
      </c>
    </row>
    <row r="3677" spans="74:87" x14ac:dyDescent="0.3">
      <c r="BV3677" s="30"/>
      <c r="CH3677" s="139" t="str">
        <f t="shared" si="169"/>
        <v>L8.T8</v>
      </c>
      <c r="CI3677" s="275" t="s">
        <v>5480</v>
      </c>
    </row>
    <row r="3678" spans="74:87" x14ac:dyDescent="0.3">
      <c r="BV3678" s="30"/>
      <c r="CH3678" s="139" t="str">
        <f t="shared" si="169"/>
        <v>L8.1Q</v>
      </c>
      <c r="CI3678" s="275" t="s">
        <v>5481</v>
      </c>
    </row>
    <row r="3679" spans="74:87" x14ac:dyDescent="0.3">
      <c r="BV3679" s="30"/>
      <c r="CH3679" s="139" t="str">
        <f t="shared" si="169"/>
        <v>L8.2Q</v>
      </c>
      <c r="CI3679" s="275" t="s">
        <v>5482</v>
      </c>
    </row>
    <row r="3680" spans="74:87" x14ac:dyDescent="0.3">
      <c r="BV3680" s="30"/>
      <c r="CH3680" s="139" t="str">
        <f t="shared" ref="CH3680:CH3743" si="170">CONCATENATE(LEFT(CI3680,2),".",RIGHT(CI3680,2))</f>
        <v>L8.NM</v>
      </c>
      <c r="CI3680" s="275" t="s">
        <v>5483</v>
      </c>
    </row>
    <row r="3681" spans="74:87" x14ac:dyDescent="0.3">
      <c r="BV3681" s="30"/>
      <c r="CH3681" s="139" t="str">
        <f t="shared" si="170"/>
        <v>L8.0F</v>
      </c>
      <c r="CI3681" s="275" t="s">
        <v>5484</v>
      </c>
    </row>
    <row r="3682" spans="74:87" x14ac:dyDescent="0.3">
      <c r="BV3682" s="30"/>
      <c r="CH3682" s="139" t="str">
        <f t="shared" si="170"/>
        <v>L8.MC</v>
      </c>
      <c r="CI3682" s="275" t="s">
        <v>5485</v>
      </c>
    </row>
    <row r="3683" spans="74:87" x14ac:dyDescent="0.3">
      <c r="BV3683" s="30"/>
      <c r="CH3683" s="139" t="str">
        <f t="shared" si="170"/>
        <v>L8.0P</v>
      </c>
      <c r="CI3683" s="275" t="s">
        <v>5486</v>
      </c>
    </row>
    <row r="3684" spans="74:87" x14ac:dyDescent="0.3">
      <c r="BV3684" s="30"/>
      <c r="CH3684" s="139" t="str">
        <f t="shared" si="170"/>
        <v>L8.T9</v>
      </c>
      <c r="CI3684" s="275" t="s">
        <v>5487</v>
      </c>
    </row>
    <row r="3685" spans="74:87" x14ac:dyDescent="0.3">
      <c r="BV3685" s="30"/>
      <c r="CH3685" s="139" t="str">
        <f t="shared" si="170"/>
        <v>L8.ZZ</v>
      </c>
      <c r="CI3685" s="275" t="s">
        <v>5488</v>
      </c>
    </row>
    <row r="3686" spans="74:87" x14ac:dyDescent="0.3">
      <c r="BV3686" s="30"/>
      <c r="CH3686" s="139" t="str">
        <f t="shared" si="170"/>
        <v>L8.AO</v>
      </c>
      <c r="CI3686" s="275" t="s">
        <v>5489</v>
      </c>
    </row>
    <row r="3687" spans="74:87" x14ac:dyDescent="0.3">
      <c r="BV3687" s="30"/>
      <c r="CH3687" s="139" t="str">
        <f t="shared" si="170"/>
        <v>L8.50</v>
      </c>
      <c r="CI3687" s="275" t="s">
        <v>5490</v>
      </c>
    </row>
    <row r="3688" spans="74:87" x14ac:dyDescent="0.3">
      <c r="BV3688" s="30"/>
      <c r="CH3688" s="139" t="str">
        <f t="shared" si="170"/>
        <v>L8.Z6</v>
      </c>
      <c r="CI3688" s="275" t="s">
        <v>5491</v>
      </c>
    </row>
    <row r="3689" spans="74:87" x14ac:dyDescent="0.3">
      <c r="BV3689" s="30"/>
      <c r="CH3689" s="139" t="str">
        <f t="shared" si="170"/>
        <v>L8.0G</v>
      </c>
      <c r="CI3689" s="275" t="s">
        <v>5492</v>
      </c>
    </row>
    <row r="3690" spans="74:87" x14ac:dyDescent="0.3">
      <c r="BV3690" s="30"/>
      <c r="CH3690" s="139" t="str">
        <f t="shared" si="170"/>
        <v>L8.BG</v>
      </c>
      <c r="CI3690" s="275" t="s">
        <v>5493</v>
      </c>
    </row>
    <row r="3691" spans="74:87" x14ac:dyDescent="0.3">
      <c r="BV3691" s="30"/>
      <c r="CH3691" s="139" t="str">
        <f t="shared" si="170"/>
        <v>L8.0R</v>
      </c>
      <c r="CI3691" s="275" t="s">
        <v>5494</v>
      </c>
    </row>
    <row r="3692" spans="74:87" x14ac:dyDescent="0.3">
      <c r="BV3692" s="30"/>
      <c r="CH3692" s="139" t="str">
        <f t="shared" si="170"/>
        <v>L8.89</v>
      </c>
      <c r="CI3692" s="275" t="s">
        <v>5495</v>
      </c>
    </row>
    <row r="3693" spans="74:87" x14ac:dyDescent="0.3">
      <c r="BV3693" s="30"/>
      <c r="CH3693" s="139" t="str">
        <f t="shared" si="170"/>
        <v>L8.2P</v>
      </c>
      <c r="CI3693" s="275" t="s">
        <v>15111</v>
      </c>
    </row>
    <row r="3694" spans="74:87" x14ac:dyDescent="0.3">
      <c r="BV3694" s="30"/>
      <c r="CH3694" s="139" t="str">
        <f t="shared" si="170"/>
        <v>L8.32</v>
      </c>
      <c r="CI3694" s="275" t="s">
        <v>5496</v>
      </c>
    </row>
    <row r="3695" spans="74:87" x14ac:dyDescent="0.3">
      <c r="BV3695" s="30"/>
      <c r="CH3695" s="139" t="str">
        <f t="shared" si="170"/>
        <v>L8.80</v>
      </c>
      <c r="CI3695" s="275" t="s">
        <v>5497</v>
      </c>
    </row>
    <row r="3696" spans="74:87" x14ac:dyDescent="0.3">
      <c r="BV3696" s="30"/>
      <c r="CH3696" s="139" t="str">
        <f t="shared" si="170"/>
        <v>L8.46</v>
      </c>
      <c r="CI3696" s="275" t="s">
        <v>5498</v>
      </c>
    </row>
    <row r="3697" spans="74:87" x14ac:dyDescent="0.3">
      <c r="BV3697" s="30"/>
      <c r="CH3697" s="139" t="str">
        <f t="shared" si="170"/>
        <v>L8.45</v>
      </c>
      <c r="CI3697" s="275" t="s">
        <v>5499</v>
      </c>
    </row>
    <row r="3698" spans="74:87" x14ac:dyDescent="0.3">
      <c r="BV3698" s="30"/>
      <c r="CH3698" s="139" t="str">
        <f t="shared" si="170"/>
        <v>L8.B1</v>
      </c>
      <c r="CI3698" s="275" t="s">
        <v>5500</v>
      </c>
    </row>
    <row r="3699" spans="74:87" x14ac:dyDescent="0.3">
      <c r="BV3699" s="30"/>
      <c r="CH3699" s="139" t="str">
        <f t="shared" si="170"/>
        <v>L8.Z4</v>
      </c>
      <c r="CI3699" s="275" t="s">
        <v>5501</v>
      </c>
    </row>
    <row r="3700" spans="74:87" x14ac:dyDescent="0.3">
      <c r="BV3700" s="30"/>
      <c r="CH3700" s="139" t="str">
        <f t="shared" si="170"/>
        <v>L8.0C</v>
      </c>
      <c r="CI3700" s="275" t="s">
        <v>5502</v>
      </c>
    </row>
    <row r="3701" spans="74:87" x14ac:dyDescent="0.3">
      <c r="BV3701" s="30"/>
      <c r="CH3701" s="139" t="str">
        <f t="shared" si="170"/>
        <v>L8.0Y</v>
      </c>
      <c r="CI3701" s="275" t="s">
        <v>5503</v>
      </c>
    </row>
    <row r="3702" spans="74:87" x14ac:dyDescent="0.3">
      <c r="BV3702" s="30"/>
      <c r="CH3702" s="139" t="str">
        <f t="shared" si="170"/>
        <v>L8.0L</v>
      </c>
      <c r="CI3702" s="275" t="s">
        <v>5504</v>
      </c>
    </row>
    <row r="3703" spans="74:87" x14ac:dyDescent="0.3">
      <c r="BV3703" s="30"/>
      <c r="CH3703" s="139" t="str">
        <f t="shared" si="170"/>
        <v>L8.87</v>
      </c>
      <c r="CI3703" s="275" t="s">
        <v>5505</v>
      </c>
    </row>
    <row r="3704" spans="74:87" x14ac:dyDescent="0.3">
      <c r="BV3704" s="30"/>
      <c r="CH3704" s="139" t="str">
        <f t="shared" si="170"/>
        <v>L8.CP</v>
      </c>
      <c r="CI3704" s="275" t="s">
        <v>5506</v>
      </c>
    </row>
    <row r="3705" spans="74:87" x14ac:dyDescent="0.3">
      <c r="BV3705" s="30"/>
      <c r="CH3705" s="139" t="str">
        <f t="shared" si="170"/>
        <v>L8.35</v>
      </c>
      <c r="CI3705" s="275" t="s">
        <v>5507</v>
      </c>
    </row>
    <row r="3706" spans="74:87" x14ac:dyDescent="0.3">
      <c r="BV3706" s="30"/>
      <c r="CH3706" s="139" t="str">
        <f t="shared" si="170"/>
        <v>L8.LK</v>
      </c>
      <c r="CI3706" s="275" t="s">
        <v>5508</v>
      </c>
    </row>
    <row r="3707" spans="74:87" x14ac:dyDescent="0.3">
      <c r="BV3707" s="30"/>
      <c r="CH3707" s="139" t="str">
        <f t="shared" si="170"/>
        <v>L8.LB</v>
      </c>
      <c r="CI3707" s="275" t="s">
        <v>5509</v>
      </c>
    </row>
    <row r="3708" spans="74:87" x14ac:dyDescent="0.3">
      <c r="BV3708" s="30"/>
      <c r="CH3708" s="139" t="str">
        <f t="shared" si="170"/>
        <v>L8.LG</v>
      </c>
      <c r="CI3708" s="275" t="s">
        <v>5510</v>
      </c>
    </row>
    <row r="3709" spans="74:87" x14ac:dyDescent="0.3">
      <c r="BV3709" s="30"/>
      <c r="CH3709" s="139" t="str">
        <f t="shared" si="170"/>
        <v>L8.LO</v>
      </c>
      <c r="CI3709" s="275" t="s">
        <v>5511</v>
      </c>
    </row>
    <row r="3710" spans="74:87" x14ac:dyDescent="0.3">
      <c r="BV3710" s="30"/>
      <c r="CH3710" s="139" t="str">
        <f t="shared" si="170"/>
        <v>L8.LC</v>
      </c>
      <c r="CI3710" s="275" t="s">
        <v>5512</v>
      </c>
    </row>
    <row r="3711" spans="74:87" x14ac:dyDescent="0.3">
      <c r="BV3711" s="30"/>
      <c r="CH3711" s="139" t="str">
        <f t="shared" si="170"/>
        <v>L8.LY</v>
      </c>
      <c r="CI3711" s="275" t="s">
        <v>5513</v>
      </c>
    </row>
    <row r="3712" spans="74:87" x14ac:dyDescent="0.3">
      <c r="BV3712" s="30"/>
      <c r="CH3712" s="139" t="str">
        <f t="shared" si="170"/>
        <v>L8.Z5</v>
      </c>
      <c r="CI3712" s="275" t="s">
        <v>5514</v>
      </c>
    </row>
    <row r="3713" spans="74:87" x14ac:dyDescent="0.3">
      <c r="BV3713" s="30"/>
      <c r="CH3713" s="139" t="str">
        <f t="shared" si="170"/>
        <v>L8.33</v>
      </c>
      <c r="CI3713" s="275" t="s">
        <v>5515</v>
      </c>
    </row>
    <row r="3714" spans="74:87" x14ac:dyDescent="0.3">
      <c r="BV3714" s="30"/>
      <c r="CH3714" s="139" t="str">
        <f t="shared" si="170"/>
        <v>L8.54</v>
      </c>
      <c r="CI3714" s="275" t="s">
        <v>5516</v>
      </c>
    </row>
    <row r="3715" spans="74:87" x14ac:dyDescent="0.3">
      <c r="BV3715" s="30"/>
      <c r="CH3715" s="139" t="str">
        <f t="shared" si="170"/>
        <v>L8.HB</v>
      </c>
      <c r="CI3715" s="275" t="s">
        <v>15112</v>
      </c>
    </row>
    <row r="3716" spans="74:87" x14ac:dyDescent="0.3">
      <c r="BV3716" s="30"/>
      <c r="CH3716" s="139" t="str">
        <f t="shared" si="170"/>
        <v>L8.HG</v>
      </c>
      <c r="CI3716" s="275" t="s">
        <v>15113</v>
      </c>
    </row>
    <row r="3717" spans="74:87" x14ac:dyDescent="0.3">
      <c r="BV3717" s="30"/>
      <c r="CH3717" s="139" t="str">
        <f t="shared" si="170"/>
        <v>L8.JB</v>
      </c>
      <c r="CI3717" s="275" t="s">
        <v>5517</v>
      </c>
    </row>
    <row r="3718" spans="74:87" x14ac:dyDescent="0.3">
      <c r="BV3718" s="30"/>
      <c r="CH3718" s="139" t="str">
        <f t="shared" si="170"/>
        <v>L8.JW</v>
      </c>
      <c r="CI3718" s="275" t="s">
        <v>15114</v>
      </c>
    </row>
    <row r="3719" spans="74:87" x14ac:dyDescent="0.3">
      <c r="BV3719" s="30"/>
      <c r="CH3719" s="139" t="str">
        <f t="shared" si="170"/>
        <v>L8.S2</v>
      </c>
      <c r="CI3719" s="275" t="s">
        <v>5518</v>
      </c>
    </row>
    <row r="3720" spans="74:87" x14ac:dyDescent="0.3">
      <c r="BV3720" s="30"/>
      <c r="CH3720" s="139" t="str">
        <f t="shared" si="170"/>
        <v>L8.S1</v>
      </c>
      <c r="CI3720" s="275" t="s">
        <v>5519</v>
      </c>
    </row>
    <row r="3721" spans="74:87" x14ac:dyDescent="0.3">
      <c r="BV3721" s="30"/>
      <c r="CH3721" s="139" t="str">
        <f t="shared" si="170"/>
        <v>L8.L2</v>
      </c>
      <c r="CI3721" s="275" t="s">
        <v>5520</v>
      </c>
    </row>
    <row r="3722" spans="74:87" x14ac:dyDescent="0.3">
      <c r="BV3722" s="30"/>
      <c r="CH3722" s="139" t="str">
        <f t="shared" si="170"/>
        <v>L8.L1</v>
      </c>
      <c r="CI3722" s="275" t="s">
        <v>5521</v>
      </c>
    </row>
    <row r="3723" spans="74:87" x14ac:dyDescent="0.3">
      <c r="BV3723" s="30"/>
      <c r="CH3723" s="139" t="str">
        <f t="shared" si="170"/>
        <v>L8.Z1</v>
      </c>
      <c r="CI3723" s="275" t="s">
        <v>5522</v>
      </c>
    </row>
    <row r="3724" spans="74:87" x14ac:dyDescent="0.3">
      <c r="BV3724" s="30"/>
      <c r="CH3724" s="139" t="str">
        <f t="shared" si="170"/>
        <v>L8.0M</v>
      </c>
      <c r="CI3724" s="275" t="s">
        <v>5523</v>
      </c>
    </row>
    <row r="3725" spans="74:87" x14ac:dyDescent="0.3">
      <c r="BV3725" s="30"/>
      <c r="CH3725" s="139" t="str">
        <f t="shared" si="170"/>
        <v>L8.Z2</v>
      </c>
      <c r="CI3725" s="275" t="s">
        <v>5524</v>
      </c>
    </row>
    <row r="3726" spans="74:87" x14ac:dyDescent="0.3">
      <c r="BV3726" s="30"/>
      <c r="CH3726" s="139" t="str">
        <f t="shared" si="170"/>
        <v>L8.51</v>
      </c>
      <c r="CI3726" s="275" t="s">
        <v>5525</v>
      </c>
    </row>
    <row r="3727" spans="74:87" x14ac:dyDescent="0.3">
      <c r="BV3727" s="30"/>
      <c r="CH3727" s="139" t="str">
        <f t="shared" si="170"/>
        <v>L8.0N</v>
      </c>
      <c r="CI3727" s="275" t="s">
        <v>5526</v>
      </c>
    </row>
    <row r="3728" spans="74:87" x14ac:dyDescent="0.3">
      <c r="BV3728" s="30"/>
      <c r="CH3728" s="139" t="str">
        <f t="shared" si="170"/>
        <v>L8.NS</v>
      </c>
      <c r="CI3728" s="275" t="s">
        <v>5527</v>
      </c>
    </row>
    <row r="3729" spans="74:87" x14ac:dyDescent="0.3">
      <c r="BV3729" s="30"/>
      <c r="CH3729" s="139" t="str">
        <f t="shared" si="170"/>
        <v>L8.86</v>
      </c>
      <c r="CI3729" s="275" t="s">
        <v>5528</v>
      </c>
    </row>
    <row r="3730" spans="74:87" x14ac:dyDescent="0.3">
      <c r="BV3730" s="30"/>
      <c r="CH3730" s="139" t="str">
        <f t="shared" si="170"/>
        <v>L8.36</v>
      </c>
      <c r="CI3730" s="275" t="s">
        <v>5529</v>
      </c>
    </row>
    <row r="3731" spans="74:87" x14ac:dyDescent="0.3">
      <c r="BV3731" s="30"/>
      <c r="CH3731" s="139" t="str">
        <f t="shared" si="170"/>
        <v>L8.2F</v>
      </c>
      <c r="CI3731" s="275" t="s">
        <v>5530</v>
      </c>
    </row>
    <row r="3732" spans="74:87" x14ac:dyDescent="0.3">
      <c r="BV3732" s="30"/>
      <c r="CH3732" s="139" t="str">
        <f t="shared" si="170"/>
        <v>L8.90</v>
      </c>
      <c r="CI3732" s="275" t="s">
        <v>5531</v>
      </c>
    </row>
    <row r="3733" spans="74:87" x14ac:dyDescent="0.3">
      <c r="BV3733" s="30"/>
      <c r="CH3733" s="139" t="str">
        <f t="shared" si="170"/>
        <v>L8.27</v>
      </c>
      <c r="CI3733" s="275" t="s">
        <v>5532</v>
      </c>
    </row>
    <row r="3734" spans="74:87" x14ac:dyDescent="0.3">
      <c r="BV3734" s="30"/>
      <c r="CH3734" s="139" t="str">
        <f t="shared" si="170"/>
        <v>L8.61</v>
      </c>
      <c r="CI3734" s="275" t="s">
        <v>5533</v>
      </c>
    </row>
    <row r="3735" spans="74:87" x14ac:dyDescent="0.3">
      <c r="BV3735" s="30"/>
      <c r="CH3735" s="139" t="str">
        <f t="shared" si="170"/>
        <v>L8.81</v>
      </c>
      <c r="CI3735" s="275" t="s">
        <v>5534</v>
      </c>
    </row>
    <row r="3736" spans="74:87" x14ac:dyDescent="0.3">
      <c r="BV3736" s="30"/>
      <c r="CH3736" s="139" t="str">
        <f t="shared" si="170"/>
        <v>L8.0T</v>
      </c>
      <c r="CI3736" s="275" t="s">
        <v>5535</v>
      </c>
    </row>
    <row r="3737" spans="74:87" x14ac:dyDescent="0.3">
      <c r="BV3737" s="30"/>
      <c r="CH3737" s="139" t="str">
        <f t="shared" si="170"/>
        <v>L8.SO</v>
      </c>
      <c r="CI3737" s="275" t="s">
        <v>5536</v>
      </c>
    </row>
    <row r="3738" spans="74:87" x14ac:dyDescent="0.3">
      <c r="BV3738" s="30"/>
      <c r="CH3738" s="139" t="str">
        <f t="shared" si="170"/>
        <v>L8.SY</v>
      </c>
      <c r="CI3738" s="275" t="s">
        <v>5537</v>
      </c>
    </row>
    <row r="3739" spans="74:87" x14ac:dyDescent="0.3">
      <c r="BV3739" s="30"/>
      <c r="CH3739" s="139" t="str">
        <f t="shared" si="170"/>
        <v>L8.SL</v>
      </c>
      <c r="CI3739" s="275" t="s">
        <v>5538</v>
      </c>
    </row>
    <row r="3740" spans="74:87" x14ac:dyDescent="0.3">
      <c r="BV3740" s="30"/>
      <c r="CH3740" s="139" t="str">
        <f t="shared" si="170"/>
        <v>L8.SM</v>
      </c>
      <c r="CI3740" s="275" t="s">
        <v>5539</v>
      </c>
    </row>
    <row r="3741" spans="74:87" x14ac:dyDescent="0.3">
      <c r="BV3741" s="30"/>
      <c r="CH3741" s="139" t="str">
        <f t="shared" si="170"/>
        <v>L8.SN</v>
      </c>
      <c r="CI3741" s="275" t="s">
        <v>5540</v>
      </c>
    </row>
    <row r="3742" spans="74:87" x14ac:dyDescent="0.3">
      <c r="BV3742" s="30"/>
      <c r="CH3742" s="139" t="str">
        <f t="shared" si="170"/>
        <v>L8.SP</v>
      </c>
      <c r="CI3742" s="275" t="s">
        <v>5541</v>
      </c>
    </row>
    <row r="3743" spans="74:87" x14ac:dyDescent="0.3">
      <c r="BV3743" s="30"/>
      <c r="CH3743" s="139" t="str">
        <f t="shared" si="170"/>
        <v>L8.T5</v>
      </c>
      <c r="CI3743" s="275" t="s">
        <v>5542</v>
      </c>
    </row>
    <row r="3744" spans="74:87" x14ac:dyDescent="0.3">
      <c r="BV3744" s="30"/>
      <c r="CH3744" s="139" t="str">
        <f t="shared" ref="CH3744:CH3807" si="171">CONCATENATE(LEFT(CI3744,2),".",RIGHT(CI3744,2))</f>
        <v>L8.0S</v>
      </c>
      <c r="CI3744" s="275" t="s">
        <v>5543</v>
      </c>
    </row>
    <row r="3745" spans="74:87" x14ac:dyDescent="0.3">
      <c r="BV3745" s="30"/>
      <c r="CH3745" s="139" t="str">
        <f t="shared" si="171"/>
        <v>L8.52</v>
      </c>
      <c r="CI3745" s="275" t="s">
        <v>5544</v>
      </c>
    </row>
    <row r="3746" spans="74:87" x14ac:dyDescent="0.3">
      <c r="BV3746" s="30"/>
      <c r="CH3746" s="139" t="str">
        <f t="shared" si="171"/>
        <v>L8.77</v>
      </c>
      <c r="CI3746" s="275" t="s">
        <v>5545</v>
      </c>
    </row>
    <row r="3747" spans="74:87" x14ac:dyDescent="0.3">
      <c r="BV3747" s="30"/>
      <c r="CH3747" s="139" t="str">
        <f t="shared" si="171"/>
        <v>L8.Z3</v>
      </c>
      <c r="CI3747" s="275" t="s">
        <v>5546</v>
      </c>
    </row>
    <row r="3748" spans="74:87" x14ac:dyDescent="0.3">
      <c r="BV3748" s="30"/>
      <c r="CH3748" s="139" t="str">
        <f t="shared" si="171"/>
        <v>L8.37</v>
      </c>
      <c r="CI3748" s="275" t="s">
        <v>5547</v>
      </c>
    </row>
    <row r="3749" spans="74:87" x14ac:dyDescent="0.3">
      <c r="BV3749" s="30"/>
      <c r="CH3749" s="139" t="str">
        <f t="shared" si="171"/>
        <v>L8.2A</v>
      </c>
      <c r="CI3749" s="275" t="s">
        <v>5548</v>
      </c>
    </row>
    <row r="3750" spans="74:87" x14ac:dyDescent="0.3">
      <c r="BV3750" s="30"/>
      <c r="CH3750" s="139" t="str">
        <f t="shared" si="171"/>
        <v>L8.T8</v>
      </c>
      <c r="CI3750" s="275" t="s">
        <v>5549</v>
      </c>
    </row>
    <row r="3751" spans="74:87" x14ac:dyDescent="0.3">
      <c r="BV3751" s="30"/>
      <c r="CH3751" s="139" t="str">
        <f t="shared" si="171"/>
        <v>L8.1Q</v>
      </c>
      <c r="CI3751" s="275" t="s">
        <v>5550</v>
      </c>
    </row>
    <row r="3752" spans="74:87" x14ac:dyDescent="0.3">
      <c r="BV3752" s="30"/>
      <c r="CH3752" s="139" t="str">
        <f t="shared" si="171"/>
        <v>L8.2Q</v>
      </c>
      <c r="CI3752" s="275" t="s">
        <v>5551</v>
      </c>
    </row>
    <row r="3753" spans="74:87" x14ac:dyDescent="0.3">
      <c r="BV3753" s="30"/>
      <c r="CH3753" s="139" t="str">
        <f t="shared" si="171"/>
        <v>L8.NM</v>
      </c>
      <c r="CI3753" s="275" t="s">
        <v>5552</v>
      </c>
    </row>
    <row r="3754" spans="74:87" x14ac:dyDescent="0.3">
      <c r="BV3754" s="30"/>
      <c r="CH3754" s="139" t="str">
        <f t="shared" si="171"/>
        <v>L8.0F</v>
      </c>
      <c r="CI3754" s="275" t="s">
        <v>5553</v>
      </c>
    </row>
    <row r="3755" spans="74:87" x14ac:dyDescent="0.3">
      <c r="BV3755" s="30"/>
      <c r="CH3755" s="139" t="str">
        <f t="shared" si="171"/>
        <v>L8.MC</v>
      </c>
      <c r="CI3755" s="275" t="s">
        <v>5554</v>
      </c>
    </row>
    <row r="3756" spans="74:87" x14ac:dyDescent="0.3">
      <c r="BV3756" s="30"/>
      <c r="CH3756" s="139" t="str">
        <f t="shared" si="171"/>
        <v>L8.0P</v>
      </c>
      <c r="CI3756" s="275" t="s">
        <v>5555</v>
      </c>
    </row>
    <row r="3757" spans="74:87" x14ac:dyDescent="0.3">
      <c r="BV3757" s="30"/>
      <c r="CH3757" s="139" t="str">
        <f t="shared" si="171"/>
        <v>L8.T9</v>
      </c>
      <c r="CI3757" s="275" t="s">
        <v>5556</v>
      </c>
    </row>
    <row r="3758" spans="74:87" x14ac:dyDescent="0.3">
      <c r="BV3758" s="30"/>
      <c r="CH3758" s="139" t="str">
        <f t="shared" si="171"/>
        <v>L8.ZZ</v>
      </c>
      <c r="CI3758" s="275" t="s">
        <v>5557</v>
      </c>
    </row>
    <row r="3759" spans="74:87" x14ac:dyDescent="0.3">
      <c r="BV3759" s="30"/>
      <c r="CH3759" s="139" t="str">
        <f t="shared" si="171"/>
        <v>L8.53</v>
      </c>
      <c r="CI3759" s="275" t="s">
        <v>5558</v>
      </c>
    </row>
    <row r="3760" spans="74:87" x14ac:dyDescent="0.3">
      <c r="BV3760" s="30"/>
      <c r="CH3760" s="139" t="str">
        <f t="shared" si="171"/>
        <v>L8.AO</v>
      </c>
      <c r="CI3760" s="275" t="s">
        <v>5559</v>
      </c>
    </row>
    <row r="3761" spans="74:87" x14ac:dyDescent="0.3">
      <c r="BV3761" s="30"/>
      <c r="CH3761" s="139" t="str">
        <f t="shared" si="171"/>
        <v>L8.AB</v>
      </c>
      <c r="CI3761" s="275" t="s">
        <v>5560</v>
      </c>
    </row>
    <row r="3762" spans="74:87" x14ac:dyDescent="0.3">
      <c r="BV3762" s="30"/>
      <c r="CH3762" s="139" t="str">
        <f t="shared" si="171"/>
        <v>L8.50</v>
      </c>
      <c r="CI3762" s="275" t="s">
        <v>5561</v>
      </c>
    </row>
    <row r="3763" spans="74:87" x14ac:dyDescent="0.3">
      <c r="BV3763" s="30"/>
      <c r="CH3763" s="139" t="str">
        <f t="shared" si="171"/>
        <v>L8.Z6</v>
      </c>
      <c r="CI3763" s="275" t="s">
        <v>5562</v>
      </c>
    </row>
    <row r="3764" spans="74:87" x14ac:dyDescent="0.3">
      <c r="BV3764" s="30"/>
      <c r="CH3764" s="139" t="str">
        <f t="shared" si="171"/>
        <v>L8.0G</v>
      </c>
      <c r="CI3764" s="275" t="s">
        <v>5563</v>
      </c>
    </row>
    <row r="3765" spans="74:87" x14ac:dyDescent="0.3">
      <c r="BV3765" s="30"/>
      <c r="CH3765" s="139" t="str">
        <f t="shared" si="171"/>
        <v>L8.BG</v>
      </c>
      <c r="CI3765" s="275" t="s">
        <v>5564</v>
      </c>
    </row>
    <row r="3766" spans="74:87" x14ac:dyDescent="0.3">
      <c r="BV3766" s="30"/>
      <c r="CH3766" s="139" t="str">
        <f t="shared" si="171"/>
        <v>L8.0R</v>
      </c>
      <c r="CI3766" s="275" t="s">
        <v>5565</v>
      </c>
    </row>
    <row r="3767" spans="74:87" x14ac:dyDescent="0.3">
      <c r="BV3767" s="30"/>
      <c r="CH3767" s="139" t="str">
        <f t="shared" si="171"/>
        <v>L8.89</v>
      </c>
      <c r="CI3767" s="275" t="s">
        <v>5566</v>
      </c>
    </row>
    <row r="3768" spans="74:87" x14ac:dyDescent="0.3">
      <c r="BV3768" s="30"/>
      <c r="CH3768" s="139" t="str">
        <f t="shared" si="171"/>
        <v>L8.2P</v>
      </c>
      <c r="CI3768" s="275" t="s">
        <v>15115</v>
      </c>
    </row>
    <row r="3769" spans="74:87" x14ac:dyDescent="0.3">
      <c r="BV3769" s="30"/>
      <c r="CH3769" s="139" t="str">
        <f t="shared" si="171"/>
        <v>L8.32</v>
      </c>
      <c r="CI3769" s="275" t="s">
        <v>5567</v>
      </c>
    </row>
    <row r="3770" spans="74:87" x14ac:dyDescent="0.3">
      <c r="BV3770" s="30"/>
      <c r="CH3770" s="139" t="str">
        <f t="shared" si="171"/>
        <v>L8.80</v>
      </c>
      <c r="CI3770" s="275" t="s">
        <v>5568</v>
      </c>
    </row>
    <row r="3771" spans="74:87" x14ac:dyDescent="0.3">
      <c r="BV3771" s="30"/>
      <c r="CH3771" s="139" t="str">
        <f t="shared" si="171"/>
        <v>L8.46</v>
      </c>
      <c r="CI3771" s="275" t="s">
        <v>5569</v>
      </c>
    </row>
    <row r="3772" spans="74:87" x14ac:dyDescent="0.3">
      <c r="BV3772" s="30"/>
      <c r="CH3772" s="139" t="str">
        <f t="shared" si="171"/>
        <v>L8.45</v>
      </c>
      <c r="CI3772" s="275" t="s">
        <v>5570</v>
      </c>
    </row>
    <row r="3773" spans="74:87" x14ac:dyDescent="0.3">
      <c r="BV3773" s="30"/>
      <c r="CH3773" s="139" t="str">
        <f t="shared" si="171"/>
        <v>L8.B1</v>
      </c>
      <c r="CI3773" s="275" t="s">
        <v>5571</v>
      </c>
    </row>
    <row r="3774" spans="74:87" x14ac:dyDescent="0.3">
      <c r="BV3774" s="30"/>
      <c r="CH3774" s="139" t="str">
        <f t="shared" si="171"/>
        <v>L8.Z4</v>
      </c>
      <c r="CI3774" s="275" t="s">
        <v>5572</v>
      </c>
    </row>
    <row r="3775" spans="74:87" x14ac:dyDescent="0.3">
      <c r="BV3775" s="30"/>
      <c r="CH3775" s="139" t="str">
        <f t="shared" si="171"/>
        <v>L8.BN</v>
      </c>
      <c r="CI3775" s="275" t="s">
        <v>5573</v>
      </c>
    </row>
    <row r="3776" spans="74:87" x14ac:dyDescent="0.3">
      <c r="BV3776" s="30"/>
      <c r="CH3776" s="139" t="str">
        <f t="shared" si="171"/>
        <v>L8.0C</v>
      </c>
      <c r="CI3776" s="275" t="s">
        <v>5574</v>
      </c>
    </row>
    <row r="3777" spans="74:87" x14ac:dyDescent="0.3">
      <c r="BV3777" s="30"/>
      <c r="CH3777" s="139" t="str">
        <f t="shared" si="171"/>
        <v>L8.0Y</v>
      </c>
      <c r="CI3777" s="275" t="s">
        <v>5575</v>
      </c>
    </row>
    <row r="3778" spans="74:87" x14ac:dyDescent="0.3">
      <c r="BV3778" s="30"/>
      <c r="CH3778" s="139" t="str">
        <f t="shared" si="171"/>
        <v>L8.0L</v>
      </c>
      <c r="CI3778" s="275" t="s">
        <v>5576</v>
      </c>
    </row>
    <row r="3779" spans="74:87" x14ac:dyDescent="0.3">
      <c r="BV3779" s="30"/>
      <c r="CH3779" s="139" t="str">
        <f t="shared" si="171"/>
        <v>L8.87</v>
      </c>
      <c r="CI3779" s="275" t="s">
        <v>5577</v>
      </c>
    </row>
    <row r="3780" spans="74:87" x14ac:dyDescent="0.3">
      <c r="BV3780" s="30"/>
      <c r="CH3780" s="139" t="str">
        <f t="shared" si="171"/>
        <v>L8.CP</v>
      </c>
      <c r="CI3780" s="275" t="s">
        <v>5578</v>
      </c>
    </row>
    <row r="3781" spans="74:87" x14ac:dyDescent="0.3">
      <c r="BV3781" s="30"/>
      <c r="CH3781" s="139" t="str">
        <f t="shared" si="171"/>
        <v>L8.35</v>
      </c>
      <c r="CI3781" s="275" t="s">
        <v>5579</v>
      </c>
    </row>
    <row r="3782" spans="74:87" x14ac:dyDescent="0.3">
      <c r="BV3782" s="30"/>
      <c r="CH3782" s="139" t="str">
        <f t="shared" si="171"/>
        <v>L8.LK</v>
      </c>
      <c r="CI3782" s="275" t="s">
        <v>5580</v>
      </c>
    </row>
    <row r="3783" spans="74:87" x14ac:dyDescent="0.3">
      <c r="BV3783" s="30"/>
      <c r="CH3783" s="139" t="str">
        <f t="shared" si="171"/>
        <v>L8.LB</v>
      </c>
      <c r="CI3783" s="275" t="s">
        <v>5581</v>
      </c>
    </row>
    <row r="3784" spans="74:87" x14ac:dyDescent="0.3">
      <c r="BV3784" s="30"/>
      <c r="CH3784" s="139" t="str">
        <f t="shared" si="171"/>
        <v>L8.LG</v>
      </c>
      <c r="CI3784" s="275" t="s">
        <v>5582</v>
      </c>
    </row>
    <row r="3785" spans="74:87" x14ac:dyDescent="0.3">
      <c r="BV3785" s="30"/>
      <c r="CH3785" s="139" t="str">
        <f t="shared" si="171"/>
        <v>L8.LO</v>
      </c>
      <c r="CI3785" s="275" t="s">
        <v>5583</v>
      </c>
    </row>
    <row r="3786" spans="74:87" x14ac:dyDescent="0.3">
      <c r="BV3786" s="30"/>
      <c r="CH3786" s="139" t="str">
        <f t="shared" si="171"/>
        <v>L8.LC</v>
      </c>
      <c r="CI3786" s="275" t="s">
        <v>5584</v>
      </c>
    </row>
    <row r="3787" spans="74:87" x14ac:dyDescent="0.3">
      <c r="BV3787" s="30"/>
      <c r="CH3787" s="139" t="str">
        <f t="shared" si="171"/>
        <v>L8.LY</v>
      </c>
      <c r="CI3787" s="275" t="s">
        <v>5585</v>
      </c>
    </row>
    <row r="3788" spans="74:87" x14ac:dyDescent="0.3">
      <c r="BV3788" s="30"/>
      <c r="CH3788" s="139" t="str">
        <f t="shared" si="171"/>
        <v>L8.FE</v>
      </c>
      <c r="CI3788" s="275" t="s">
        <v>5586</v>
      </c>
    </row>
    <row r="3789" spans="74:87" x14ac:dyDescent="0.3">
      <c r="BV3789" s="30"/>
      <c r="CH3789" s="139" t="str">
        <f t="shared" si="171"/>
        <v>L8.Z5</v>
      </c>
      <c r="CI3789" s="275" t="s">
        <v>5587</v>
      </c>
    </row>
    <row r="3790" spans="74:87" x14ac:dyDescent="0.3">
      <c r="BV3790" s="30"/>
      <c r="CH3790" s="139" t="str">
        <f t="shared" si="171"/>
        <v>L8.33</v>
      </c>
      <c r="CI3790" s="275" t="s">
        <v>5588</v>
      </c>
    </row>
    <row r="3791" spans="74:87" x14ac:dyDescent="0.3">
      <c r="BV3791" s="30"/>
      <c r="CH3791" s="139" t="str">
        <f t="shared" si="171"/>
        <v>L8.RN</v>
      </c>
      <c r="CI3791" s="275" t="s">
        <v>5589</v>
      </c>
    </row>
    <row r="3792" spans="74:87" x14ac:dyDescent="0.3">
      <c r="BV3792" s="30"/>
      <c r="CH3792" s="139" t="str">
        <f t="shared" si="171"/>
        <v>L8.54</v>
      </c>
      <c r="CI3792" s="275" t="s">
        <v>5590</v>
      </c>
    </row>
    <row r="3793" spans="74:87" x14ac:dyDescent="0.3">
      <c r="BV3793" s="30"/>
      <c r="CH3793" s="139" t="str">
        <f t="shared" si="171"/>
        <v>L8.HB</v>
      </c>
      <c r="CI3793" s="275" t="s">
        <v>15116</v>
      </c>
    </row>
    <row r="3794" spans="74:87" x14ac:dyDescent="0.3">
      <c r="BV3794" s="30"/>
      <c r="CH3794" s="139" t="str">
        <f t="shared" si="171"/>
        <v>L8.HG</v>
      </c>
      <c r="CI3794" s="275" t="s">
        <v>15117</v>
      </c>
    </row>
    <row r="3795" spans="74:87" x14ac:dyDescent="0.3">
      <c r="BV3795" s="30"/>
      <c r="CH3795" s="139" t="str">
        <f t="shared" si="171"/>
        <v>L8.JB</v>
      </c>
      <c r="CI3795" s="275" t="s">
        <v>5591</v>
      </c>
    </row>
    <row r="3796" spans="74:87" x14ac:dyDescent="0.3">
      <c r="BV3796" s="30"/>
      <c r="CH3796" s="139" t="str">
        <f t="shared" si="171"/>
        <v>L8.JW</v>
      </c>
      <c r="CI3796" s="275" t="s">
        <v>15118</v>
      </c>
    </row>
    <row r="3797" spans="74:87" x14ac:dyDescent="0.3">
      <c r="BV3797" s="30"/>
      <c r="CH3797" s="139" t="str">
        <f t="shared" si="171"/>
        <v>L8.S2</v>
      </c>
      <c r="CI3797" s="275" t="s">
        <v>5592</v>
      </c>
    </row>
    <row r="3798" spans="74:87" x14ac:dyDescent="0.3">
      <c r="BV3798" s="30"/>
      <c r="CH3798" s="139" t="str">
        <f t="shared" si="171"/>
        <v>L8.S1</v>
      </c>
      <c r="CI3798" s="275" t="s">
        <v>5593</v>
      </c>
    </row>
    <row r="3799" spans="74:87" x14ac:dyDescent="0.3">
      <c r="BV3799" s="30"/>
      <c r="CH3799" s="139" t="str">
        <f t="shared" si="171"/>
        <v>L8.L2</v>
      </c>
      <c r="CI3799" s="275" t="s">
        <v>5594</v>
      </c>
    </row>
    <row r="3800" spans="74:87" x14ac:dyDescent="0.3">
      <c r="BV3800" s="30"/>
      <c r="CH3800" s="139" t="str">
        <f t="shared" si="171"/>
        <v>L8.L1</v>
      </c>
      <c r="CI3800" s="275" t="s">
        <v>5595</v>
      </c>
    </row>
    <row r="3801" spans="74:87" x14ac:dyDescent="0.3">
      <c r="BV3801" s="30"/>
      <c r="CH3801" s="139" t="str">
        <f t="shared" si="171"/>
        <v>L8.Z1</v>
      </c>
      <c r="CI3801" s="275" t="s">
        <v>5596</v>
      </c>
    </row>
    <row r="3802" spans="74:87" x14ac:dyDescent="0.3">
      <c r="BV3802" s="30"/>
      <c r="CH3802" s="139" t="str">
        <f t="shared" si="171"/>
        <v>L8.0M</v>
      </c>
      <c r="CI3802" s="275" t="s">
        <v>5597</v>
      </c>
    </row>
    <row r="3803" spans="74:87" x14ac:dyDescent="0.3">
      <c r="BV3803" s="30"/>
      <c r="CH3803" s="139" t="str">
        <f t="shared" si="171"/>
        <v>L8.Z2</v>
      </c>
      <c r="CI3803" s="275" t="s">
        <v>5598</v>
      </c>
    </row>
    <row r="3804" spans="74:87" x14ac:dyDescent="0.3">
      <c r="BV3804" s="30"/>
      <c r="CH3804" s="139" t="str">
        <f t="shared" si="171"/>
        <v>L8.51</v>
      </c>
      <c r="CI3804" s="275" t="s">
        <v>5599</v>
      </c>
    </row>
    <row r="3805" spans="74:87" x14ac:dyDescent="0.3">
      <c r="BV3805" s="30"/>
      <c r="CH3805" s="139" t="str">
        <f t="shared" si="171"/>
        <v>L8.0N</v>
      </c>
      <c r="CI3805" s="275" t="s">
        <v>5600</v>
      </c>
    </row>
    <row r="3806" spans="74:87" x14ac:dyDescent="0.3">
      <c r="BV3806" s="30"/>
      <c r="CH3806" s="139" t="str">
        <f t="shared" si="171"/>
        <v>L8.NS</v>
      </c>
      <c r="CI3806" s="275" t="s">
        <v>5601</v>
      </c>
    </row>
    <row r="3807" spans="74:87" x14ac:dyDescent="0.3">
      <c r="BV3807" s="30"/>
      <c r="CH3807" s="139" t="str">
        <f t="shared" si="171"/>
        <v>L8.86</v>
      </c>
      <c r="CI3807" s="275" t="s">
        <v>5602</v>
      </c>
    </row>
    <row r="3808" spans="74:87" x14ac:dyDescent="0.3">
      <c r="BV3808" s="30"/>
      <c r="CH3808" s="139" t="str">
        <f t="shared" ref="CH3808:CH3871" si="172">CONCATENATE(LEFT(CI3808,2),".",RIGHT(CI3808,2))</f>
        <v>L8.36</v>
      </c>
      <c r="CI3808" s="275" t="s">
        <v>5603</v>
      </c>
    </row>
    <row r="3809" spans="74:87" x14ac:dyDescent="0.3">
      <c r="BV3809" s="30"/>
      <c r="CH3809" s="139" t="str">
        <f t="shared" si="172"/>
        <v>L8.2F</v>
      </c>
      <c r="CI3809" s="275" t="s">
        <v>5604</v>
      </c>
    </row>
    <row r="3810" spans="74:87" x14ac:dyDescent="0.3">
      <c r="BV3810" s="30"/>
      <c r="CH3810" s="139" t="str">
        <f t="shared" si="172"/>
        <v>L8.90</v>
      </c>
      <c r="CI3810" s="275" t="s">
        <v>5605</v>
      </c>
    </row>
    <row r="3811" spans="74:87" x14ac:dyDescent="0.3">
      <c r="BV3811" s="30"/>
      <c r="CH3811" s="139" t="str">
        <f t="shared" si="172"/>
        <v>L8.68</v>
      </c>
      <c r="CI3811" s="275" t="s">
        <v>5606</v>
      </c>
    </row>
    <row r="3812" spans="74:87" x14ac:dyDescent="0.3">
      <c r="BV3812" s="30"/>
      <c r="CH3812" s="139" t="str">
        <f t="shared" si="172"/>
        <v>L8.27</v>
      </c>
      <c r="CI3812" s="275" t="s">
        <v>5607</v>
      </c>
    </row>
    <row r="3813" spans="74:87" x14ac:dyDescent="0.3">
      <c r="BV3813" s="30"/>
      <c r="CH3813" s="139" t="str">
        <f t="shared" si="172"/>
        <v>L8.61</v>
      </c>
      <c r="CI3813" s="275" t="s">
        <v>5608</v>
      </c>
    </row>
    <row r="3814" spans="74:87" x14ac:dyDescent="0.3">
      <c r="BV3814" s="30"/>
      <c r="CH3814" s="139" t="str">
        <f t="shared" si="172"/>
        <v>L8.81</v>
      </c>
      <c r="CI3814" s="275" t="s">
        <v>5609</v>
      </c>
    </row>
    <row r="3815" spans="74:87" x14ac:dyDescent="0.3">
      <c r="BV3815" s="30"/>
      <c r="CH3815" s="139" t="str">
        <f t="shared" si="172"/>
        <v>L8.0T</v>
      </c>
      <c r="CI3815" s="275" t="s">
        <v>5610</v>
      </c>
    </row>
    <row r="3816" spans="74:87" x14ac:dyDescent="0.3">
      <c r="BV3816" s="30"/>
      <c r="CH3816" s="139" t="str">
        <f t="shared" si="172"/>
        <v>L8.SO</v>
      </c>
      <c r="CI3816" s="275" t="s">
        <v>5611</v>
      </c>
    </row>
    <row r="3817" spans="74:87" x14ac:dyDescent="0.3">
      <c r="BV3817" s="30"/>
      <c r="CH3817" s="139" t="str">
        <f t="shared" si="172"/>
        <v>L8.SY</v>
      </c>
      <c r="CI3817" s="275" t="s">
        <v>5612</v>
      </c>
    </row>
    <row r="3818" spans="74:87" x14ac:dyDescent="0.3">
      <c r="BV3818" s="30"/>
      <c r="CH3818" s="139" t="str">
        <f t="shared" si="172"/>
        <v>L8.SL</v>
      </c>
      <c r="CI3818" s="275" t="s">
        <v>5613</v>
      </c>
    </row>
    <row r="3819" spans="74:87" x14ac:dyDescent="0.3">
      <c r="BV3819" s="30"/>
      <c r="CH3819" s="139" t="str">
        <f t="shared" si="172"/>
        <v>L8.SM</v>
      </c>
      <c r="CI3819" s="275" t="s">
        <v>5614</v>
      </c>
    </row>
    <row r="3820" spans="74:87" x14ac:dyDescent="0.3">
      <c r="BV3820" s="30"/>
      <c r="CH3820" s="139" t="str">
        <f t="shared" si="172"/>
        <v>L8.SN</v>
      </c>
      <c r="CI3820" s="275" t="s">
        <v>5615</v>
      </c>
    </row>
    <row r="3821" spans="74:87" x14ac:dyDescent="0.3">
      <c r="BV3821" s="30"/>
      <c r="CH3821" s="139" t="str">
        <f t="shared" si="172"/>
        <v>L8.SP</v>
      </c>
      <c r="CI3821" s="275" t="s">
        <v>5616</v>
      </c>
    </row>
    <row r="3822" spans="74:87" x14ac:dyDescent="0.3">
      <c r="BV3822" s="30"/>
      <c r="CH3822" s="139" t="str">
        <f t="shared" si="172"/>
        <v>L8.1V</v>
      </c>
      <c r="CI3822" s="275" t="s">
        <v>5617</v>
      </c>
    </row>
    <row r="3823" spans="74:87" x14ac:dyDescent="0.3">
      <c r="BV3823" s="30"/>
      <c r="CH3823" s="139" t="str">
        <f t="shared" si="172"/>
        <v>L8.T5</v>
      </c>
      <c r="CI3823" s="275" t="s">
        <v>5618</v>
      </c>
    </row>
    <row r="3824" spans="74:87" x14ac:dyDescent="0.3">
      <c r="BV3824" s="30"/>
      <c r="CH3824" s="139" t="str">
        <f t="shared" si="172"/>
        <v>L8.0S</v>
      </c>
      <c r="CI3824" s="275" t="s">
        <v>5619</v>
      </c>
    </row>
    <row r="3825" spans="74:87" x14ac:dyDescent="0.3">
      <c r="BV3825" s="30"/>
      <c r="CH3825" s="139" t="str">
        <f t="shared" si="172"/>
        <v>L8.52</v>
      </c>
      <c r="CI3825" s="275" t="s">
        <v>5620</v>
      </c>
    </row>
    <row r="3826" spans="74:87" x14ac:dyDescent="0.3">
      <c r="BV3826" s="30"/>
      <c r="CH3826" s="139" t="str">
        <f t="shared" si="172"/>
        <v>L8.77</v>
      </c>
      <c r="CI3826" s="275" t="s">
        <v>5621</v>
      </c>
    </row>
    <row r="3827" spans="74:87" x14ac:dyDescent="0.3">
      <c r="BV3827" s="30"/>
      <c r="CH3827" s="139" t="str">
        <f t="shared" si="172"/>
        <v>L8.Z3</v>
      </c>
      <c r="CI3827" s="275" t="s">
        <v>5622</v>
      </c>
    </row>
    <row r="3828" spans="74:87" x14ac:dyDescent="0.3">
      <c r="BV3828" s="30"/>
      <c r="CH3828" s="139" t="str">
        <f t="shared" si="172"/>
        <v>L8.37</v>
      </c>
      <c r="CI3828" s="275" t="s">
        <v>5623</v>
      </c>
    </row>
    <row r="3829" spans="74:87" x14ac:dyDescent="0.3">
      <c r="BV3829" s="30"/>
      <c r="CH3829" s="139" t="str">
        <f t="shared" si="172"/>
        <v>L8.2A</v>
      </c>
      <c r="CI3829" s="275" t="s">
        <v>5624</v>
      </c>
    </row>
    <row r="3830" spans="74:87" x14ac:dyDescent="0.3">
      <c r="BV3830" s="30"/>
      <c r="CH3830" s="139" t="str">
        <f t="shared" si="172"/>
        <v>L8.T8</v>
      </c>
      <c r="CI3830" s="275" t="s">
        <v>5625</v>
      </c>
    </row>
    <row r="3831" spans="74:87" x14ac:dyDescent="0.3">
      <c r="BV3831" s="30"/>
      <c r="CH3831" s="139" t="str">
        <f t="shared" si="172"/>
        <v>L8.1Q</v>
      </c>
      <c r="CI3831" s="275" t="s">
        <v>5626</v>
      </c>
    </row>
    <row r="3832" spans="74:87" x14ac:dyDescent="0.3">
      <c r="BV3832" s="30"/>
      <c r="CH3832" s="139" t="str">
        <f t="shared" si="172"/>
        <v>L8.2Q</v>
      </c>
      <c r="CI3832" s="275" t="s">
        <v>5627</v>
      </c>
    </row>
    <row r="3833" spans="74:87" x14ac:dyDescent="0.3">
      <c r="BV3833" s="30"/>
      <c r="CH3833" s="139" t="str">
        <f t="shared" si="172"/>
        <v>L8.NM</v>
      </c>
      <c r="CI3833" s="275" t="s">
        <v>5628</v>
      </c>
    </row>
    <row r="3834" spans="74:87" x14ac:dyDescent="0.3">
      <c r="BV3834" s="30"/>
      <c r="CH3834" s="139" t="str">
        <f t="shared" si="172"/>
        <v>L8.0F</v>
      </c>
      <c r="CI3834" s="275" t="s">
        <v>5629</v>
      </c>
    </row>
    <row r="3835" spans="74:87" x14ac:dyDescent="0.3">
      <c r="BV3835" s="30"/>
      <c r="CH3835" s="139" t="str">
        <f t="shared" si="172"/>
        <v>L8.MC</v>
      </c>
      <c r="CI3835" s="275" t="s">
        <v>5630</v>
      </c>
    </row>
    <row r="3836" spans="74:87" x14ac:dyDescent="0.3">
      <c r="BV3836" s="30"/>
      <c r="CH3836" s="139" t="str">
        <f t="shared" si="172"/>
        <v>L8.0P</v>
      </c>
      <c r="CI3836" s="275" t="s">
        <v>5631</v>
      </c>
    </row>
    <row r="3837" spans="74:87" x14ac:dyDescent="0.3">
      <c r="BV3837" s="30"/>
      <c r="CH3837" s="139" t="str">
        <f t="shared" si="172"/>
        <v>L8.T9</v>
      </c>
      <c r="CI3837" s="275" t="s">
        <v>5632</v>
      </c>
    </row>
    <row r="3838" spans="74:87" x14ac:dyDescent="0.3">
      <c r="BV3838" s="30"/>
      <c r="CH3838" s="139" t="str">
        <f t="shared" si="172"/>
        <v>L8.ZZ</v>
      </c>
      <c r="CI3838" s="275" t="s">
        <v>5633</v>
      </c>
    </row>
    <row r="3839" spans="74:87" x14ac:dyDescent="0.3">
      <c r="BV3839" s="30"/>
      <c r="CH3839" s="139" t="str">
        <f t="shared" si="172"/>
        <v>L8.53</v>
      </c>
      <c r="CI3839" s="275" t="s">
        <v>5634</v>
      </c>
    </row>
    <row r="3840" spans="74:87" x14ac:dyDescent="0.3">
      <c r="BV3840" s="30"/>
      <c r="CH3840" s="139" t="str">
        <f t="shared" si="172"/>
        <v>L8.AO</v>
      </c>
      <c r="CI3840" s="275" t="s">
        <v>5635</v>
      </c>
    </row>
    <row r="3841" spans="74:87" x14ac:dyDescent="0.3">
      <c r="BV3841" s="30"/>
      <c r="CH3841" s="139" t="str">
        <f t="shared" si="172"/>
        <v>L8.AB</v>
      </c>
      <c r="CI3841" s="275" t="s">
        <v>5636</v>
      </c>
    </row>
    <row r="3842" spans="74:87" x14ac:dyDescent="0.3">
      <c r="BV3842" s="30"/>
      <c r="CH3842" s="139" t="str">
        <f t="shared" si="172"/>
        <v>L8.50</v>
      </c>
      <c r="CI3842" s="275" t="s">
        <v>5637</v>
      </c>
    </row>
    <row r="3843" spans="74:87" x14ac:dyDescent="0.3">
      <c r="BV3843" s="30"/>
      <c r="CH3843" s="139" t="str">
        <f t="shared" si="172"/>
        <v>L8.Z6</v>
      </c>
      <c r="CI3843" s="275" t="s">
        <v>5638</v>
      </c>
    </row>
    <row r="3844" spans="74:87" x14ac:dyDescent="0.3">
      <c r="BV3844" s="30"/>
      <c r="CH3844" s="139" t="str">
        <f t="shared" si="172"/>
        <v>L8.0G</v>
      </c>
      <c r="CI3844" s="275" t="s">
        <v>5639</v>
      </c>
    </row>
    <row r="3845" spans="74:87" x14ac:dyDescent="0.3">
      <c r="BV3845" s="30"/>
      <c r="CH3845" s="139" t="str">
        <f t="shared" si="172"/>
        <v>L8.BG</v>
      </c>
      <c r="CI3845" s="275" t="s">
        <v>5640</v>
      </c>
    </row>
    <row r="3846" spans="74:87" x14ac:dyDescent="0.3">
      <c r="BV3846" s="30"/>
      <c r="CH3846" s="139" t="str">
        <f t="shared" si="172"/>
        <v>L8.0R</v>
      </c>
      <c r="CI3846" s="275" t="s">
        <v>5641</v>
      </c>
    </row>
    <row r="3847" spans="74:87" x14ac:dyDescent="0.3">
      <c r="BV3847" s="30"/>
      <c r="CH3847" s="139" t="str">
        <f t="shared" si="172"/>
        <v>L8.89</v>
      </c>
      <c r="CI3847" s="275" t="s">
        <v>5642</v>
      </c>
    </row>
    <row r="3848" spans="74:87" x14ac:dyDescent="0.3">
      <c r="BV3848" s="30"/>
      <c r="CH3848" s="139" t="str">
        <f t="shared" si="172"/>
        <v>L8.2P</v>
      </c>
      <c r="CI3848" s="275" t="s">
        <v>15119</v>
      </c>
    </row>
    <row r="3849" spans="74:87" x14ac:dyDescent="0.3">
      <c r="BV3849" s="30"/>
      <c r="CH3849" s="139" t="str">
        <f t="shared" si="172"/>
        <v>L8.32</v>
      </c>
      <c r="CI3849" s="275" t="s">
        <v>5643</v>
      </c>
    </row>
    <row r="3850" spans="74:87" x14ac:dyDescent="0.3">
      <c r="BV3850" s="30"/>
      <c r="CH3850" s="139" t="str">
        <f t="shared" si="172"/>
        <v>L8.80</v>
      </c>
      <c r="CI3850" s="275" t="s">
        <v>5644</v>
      </c>
    </row>
    <row r="3851" spans="74:87" x14ac:dyDescent="0.3">
      <c r="BV3851" s="30"/>
      <c r="CH3851" s="139" t="str">
        <f t="shared" si="172"/>
        <v>L8.46</v>
      </c>
      <c r="CI3851" s="275" t="s">
        <v>5645</v>
      </c>
    </row>
    <row r="3852" spans="74:87" x14ac:dyDescent="0.3">
      <c r="BV3852" s="30"/>
      <c r="CH3852" s="139" t="str">
        <f t="shared" si="172"/>
        <v>L8.45</v>
      </c>
      <c r="CI3852" s="275" t="s">
        <v>5646</v>
      </c>
    </row>
    <row r="3853" spans="74:87" x14ac:dyDescent="0.3">
      <c r="BV3853" s="30"/>
      <c r="CH3853" s="139" t="str">
        <f t="shared" si="172"/>
        <v>L8.B1</v>
      </c>
      <c r="CI3853" s="275" t="s">
        <v>5647</v>
      </c>
    </row>
    <row r="3854" spans="74:87" x14ac:dyDescent="0.3">
      <c r="BV3854" s="30"/>
      <c r="CH3854" s="139" t="str">
        <f t="shared" si="172"/>
        <v>L8.Z4</v>
      </c>
      <c r="CI3854" s="275" t="s">
        <v>5648</v>
      </c>
    </row>
    <row r="3855" spans="74:87" x14ac:dyDescent="0.3">
      <c r="BV3855" s="30"/>
      <c r="CH3855" s="139" t="str">
        <f t="shared" si="172"/>
        <v>L8.BN</v>
      </c>
      <c r="CI3855" s="275" t="s">
        <v>5649</v>
      </c>
    </row>
    <row r="3856" spans="74:87" x14ac:dyDescent="0.3">
      <c r="BV3856" s="30"/>
      <c r="CH3856" s="139" t="str">
        <f t="shared" si="172"/>
        <v>L8.0C</v>
      </c>
      <c r="CI3856" s="275" t="s">
        <v>5650</v>
      </c>
    </row>
    <row r="3857" spans="74:87" x14ac:dyDescent="0.3">
      <c r="BV3857" s="30"/>
      <c r="CH3857" s="139" t="str">
        <f t="shared" si="172"/>
        <v>L8.0Y</v>
      </c>
      <c r="CI3857" s="275" t="s">
        <v>5651</v>
      </c>
    </row>
    <row r="3858" spans="74:87" x14ac:dyDescent="0.3">
      <c r="BV3858" s="30"/>
      <c r="CH3858" s="139" t="str">
        <f t="shared" si="172"/>
        <v>L8.0L</v>
      </c>
      <c r="CI3858" s="275" t="s">
        <v>5652</v>
      </c>
    </row>
    <row r="3859" spans="74:87" x14ac:dyDescent="0.3">
      <c r="BV3859" s="30"/>
      <c r="CH3859" s="139" t="str">
        <f t="shared" si="172"/>
        <v>L8.87</v>
      </c>
      <c r="CI3859" s="275" t="s">
        <v>5653</v>
      </c>
    </row>
    <row r="3860" spans="74:87" x14ac:dyDescent="0.3">
      <c r="BV3860" s="30"/>
      <c r="CH3860" s="139" t="str">
        <f t="shared" si="172"/>
        <v>L8.CP</v>
      </c>
      <c r="CI3860" s="275" t="s">
        <v>5654</v>
      </c>
    </row>
    <row r="3861" spans="74:87" x14ac:dyDescent="0.3">
      <c r="BV3861" s="30"/>
      <c r="CH3861" s="139" t="str">
        <f t="shared" si="172"/>
        <v>L8.35</v>
      </c>
      <c r="CI3861" s="275" t="s">
        <v>5655</v>
      </c>
    </row>
    <row r="3862" spans="74:87" x14ac:dyDescent="0.3">
      <c r="BV3862" s="30"/>
      <c r="CH3862" s="139" t="str">
        <f t="shared" si="172"/>
        <v>L8.LK</v>
      </c>
      <c r="CI3862" s="275" t="s">
        <v>5656</v>
      </c>
    </row>
    <row r="3863" spans="74:87" x14ac:dyDescent="0.3">
      <c r="BV3863" s="30"/>
      <c r="CH3863" s="139" t="str">
        <f t="shared" si="172"/>
        <v>L8.LB</v>
      </c>
      <c r="CI3863" s="275" t="s">
        <v>5657</v>
      </c>
    </row>
    <row r="3864" spans="74:87" x14ac:dyDescent="0.3">
      <c r="BV3864" s="30"/>
      <c r="CH3864" s="139" t="str">
        <f t="shared" si="172"/>
        <v>L8.LG</v>
      </c>
      <c r="CI3864" s="275" t="s">
        <v>5658</v>
      </c>
    </row>
    <row r="3865" spans="74:87" x14ac:dyDescent="0.3">
      <c r="BV3865" s="30"/>
      <c r="CH3865" s="139" t="str">
        <f t="shared" si="172"/>
        <v>L8.LO</v>
      </c>
      <c r="CI3865" s="275" t="s">
        <v>5659</v>
      </c>
    </row>
    <row r="3866" spans="74:87" x14ac:dyDescent="0.3">
      <c r="BV3866" s="30"/>
      <c r="CH3866" s="139" t="str">
        <f t="shared" si="172"/>
        <v>L8.LC</v>
      </c>
      <c r="CI3866" s="275" t="s">
        <v>5660</v>
      </c>
    </row>
    <row r="3867" spans="74:87" x14ac:dyDescent="0.3">
      <c r="BV3867" s="30"/>
      <c r="CH3867" s="139" t="str">
        <f t="shared" si="172"/>
        <v>L8.LY</v>
      </c>
      <c r="CI3867" s="275" t="s">
        <v>5661</v>
      </c>
    </row>
    <row r="3868" spans="74:87" x14ac:dyDescent="0.3">
      <c r="BV3868" s="30"/>
      <c r="CH3868" s="139" t="str">
        <f t="shared" si="172"/>
        <v>L8.FE</v>
      </c>
      <c r="CI3868" s="275" t="s">
        <v>5662</v>
      </c>
    </row>
    <row r="3869" spans="74:87" x14ac:dyDescent="0.3">
      <c r="BV3869" s="30"/>
      <c r="CH3869" s="139" t="str">
        <f t="shared" si="172"/>
        <v>L8.Z5</v>
      </c>
      <c r="CI3869" s="275" t="s">
        <v>5663</v>
      </c>
    </row>
    <row r="3870" spans="74:87" x14ac:dyDescent="0.3">
      <c r="BV3870" s="30"/>
      <c r="CH3870" s="139" t="str">
        <f t="shared" si="172"/>
        <v>L8.33</v>
      </c>
      <c r="CI3870" s="275" t="s">
        <v>5664</v>
      </c>
    </row>
    <row r="3871" spans="74:87" x14ac:dyDescent="0.3">
      <c r="BV3871" s="30"/>
      <c r="CH3871" s="139" t="str">
        <f t="shared" si="172"/>
        <v>L8.RN</v>
      </c>
      <c r="CI3871" s="275" t="s">
        <v>5665</v>
      </c>
    </row>
    <row r="3872" spans="74:87" x14ac:dyDescent="0.3">
      <c r="BV3872" s="30"/>
      <c r="CH3872" s="139" t="str">
        <f t="shared" ref="CH3872:CH3935" si="173">CONCATENATE(LEFT(CI3872,2),".",RIGHT(CI3872,2))</f>
        <v>L8.54</v>
      </c>
      <c r="CI3872" s="275" t="s">
        <v>5666</v>
      </c>
    </row>
    <row r="3873" spans="74:87" x14ac:dyDescent="0.3">
      <c r="BV3873" s="30"/>
      <c r="CH3873" s="139" t="str">
        <f t="shared" si="173"/>
        <v>L8.HB</v>
      </c>
      <c r="CI3873" s="275" t="s">
        <v>15120</v>
      </c>
    </row>
    <row r="3874" spans="74:87" x14ac:dyDescent="0.3">
      <c r="BV3874" s="30"/>
      <c r="CH3874" s="139" t="str">
        <f t="shared" si="173"/>
        <v>L8.HG</v>
      </c>
      <c r="CI3874" s="275" t="s">
        <v>15121</v>
      </c>
    </row>
    <row r="3875" spans="74:87" x14ac:dyDescent="0.3">
      <c r="BV3875" s="30"/>
      <c r="CH3875" s="139" t="str">
        <f t="shared" si="173"/>
        <v>L8.JB</v>
      </c>
      <c r="CI3875" s="275" t="s">
        <v>5667</v>
      </c>
    </row>
    <row r="3876" spans="74:87" x14ac:dyDescent="0.3">
      <c r="BV3876" s="30"/>
      <c r="CH3876" s="139" t="str">
        <f t="shared" si="173"/>
        <v>L8.JW</v>
      </c>
      <c r="CI3876" s="275" t="s">
        <v>15122</v>
      </c>
    </row>
    <row r="3877" spans="74:87" x14ac:dyDescent="0.3">
      <c r="BV3877" s="30"/>
      <c r="CH3877" s="139" t="str">
        <f t="shared" si="173"/>
        <v>L8.S2</v>
      </c>
      <c r="CI3877" s="275" t="s">
        <v>5668</v>
      </c>
    </row>
    <row r="3878" spans="74:87" x14ac:dyDescent="0.3">
      <c r="BV3878" s="30"/>
      <c r="CH3878" s="139" t="str">
        <f t="shared" si="173"/>
        <v>L8.S1</v>
      </c>
      <c r="CI3878" s="275" t="s">
        <v>5669</v>
      </c>
    </row>
    <row r="3879" spans="74:87" x14ac:dyDescent="0.3">
      <c r="BV3879" s="30"/>
      <c r="CH3879" s="139" t="str">
        <f t="shared" si="173"/>
        <v>L8.L2</v>
      </c>
      <c r="CI3879" s="275" t="s">
        <v>5670</v>
      </c>
    </row>
    <row r="3880" spans="74:87" x14ac:dyDescent="0.3">
      <c r="BV3880" s="30"/>
      <c r="CH3880" s="139" t="str">
        <f t="shared" si="173"/>
        <v>L8.L1</v>
      </c>
      <c r="CI3880" s="275" t="s">
        <v>5671</v>
      </c>
    </row>
    <row r="3881" spans="74:87" x14ac:dyDescent="0.3">
      <c r="BV3881" s="30"/>
      <c r="CH3881" s="139" t="str">
        <f t="shared" si="173"/>
        <v>L8.Z1</v>
      </c>
      <c r="CI3881" s="275" t="s">
        <v>5672</v>
      </c>
    </row>
    <row r="3882" spans="74:87" x14ac:dyDescent="0.3">
      <c r="BV3882" s="30"/>
      <c r="CH3882" s="139" t="str">
        <f t="shared" si="173"/>
        <v>L8.0M</v>
      </c>
      <c r="CI3882" s="275" t="s">
        <v>5673</v>
      </c>
    </row>
    <row r="3883" spans="74:87" x14ac:dyDescent="0.3">
      <c r="BV3883" s="30"/>
      <c r="CH3883" s="139" t="str">
        <f t="shared" si="173"/>
        <v>L8.Z2</v>
      </c>
      <c r="CI3883" s="275" t="s">
        <v>5674</v>
      </c>
    </row>
    <row r="3884" spans="74:87" x14ac:dyDescent="0.3">
      <c r="BV3884" s="30"/>
      <c r="CH3884" s="139" t="str">
        <f t="shared" si="173"/>
        <v>L8.51</v>
      </c>
      <c r="CI3884" s="275" t="s">
        <v>5675</v>
      </c>
    </row>
    <row r="3885" spans="74:87" x14ac:dyDescent="0.3">
      <c r="BV3885" s="30"/>
      <c r="CH3885" s="139" t="str">
        <f t="shared" si="173"/>
        <v>L8.0N</v>
      </c>
      <c r="CI3885" s="275" t="s">
        <v>5676</v>
      </c>
    </row>
    <row r="3886" spans="74:87" x14ac:dyDescent="0.3">
      <c r="BV3886" s="30"/>
      <c r="CH3886" s="139" t="str">
        <f t="shared" si="173"/>
        <v>L8.NS</v>
      </c>
      <c r="CI3886" s="275" t="s">
        <v>5677</v>
      </c>
    </row>
    <row r="3887" spans="74:87" x14ac:dyDescent="0.3">
      <c r="BV3887" s="30"/>
      <c r="CH3887" s="139" t="str">
        <f t="shared" si="173"/>
        <v>L8.86</v>
      </c>
      <c r="CI3887" s="275" t="s">
        <v>5678</v>
      </c>
    </row>
    <row r="3888" spans="74:87" x14ac:dyDescent="0.3">
      <c r="BV3888" s="30"/>
      <c r="CH3888" s="139" t="str">
        <f t="shared" si="173"/>
        <v>L8.36</v>
      </c>
      <c r="CI3888" s="275" t="s">
        <v>5679</v>
      </c>
    </row>
    <row r="3889" spans="74:87" x14ac:dyDescent="0.3">
      <c r="BV3889" s="30"/>
      <c r="CH3889" s="139" t="str">
        <f t="shared" si="173"/>
        <v>L8.2F</v>
      </c>
      <c r="CI3889" s="275" t="s">
        <v>5680</v>
      </c>
    </row>
    <row r="3890" spans="74:87" x14ac:dyDescent="0.3">
      <c r="BV3890" s="30"/>
      <c r="CH3890" s="139" t="str">
        <f t="shared" si="173"/>
        <v>L8.90</v>
      </c>
      <c r="CI3890" s="275" t="s">
        <v>5681</v>
      </c>
    </row>
    <row r="3891" spans="74:87" x14ac:dyDescent="0.3">
      <c r="BV3891" s="30"/>
      <c r="CH3891" s="139" t="str">
        <f t="shared" si="173"/>
        <v>L8.68</v>
      </c>
      <c r="CI3891" s="275" t="s">
        <v>5682</v>
      </c>
    </row>
    <row r="3892" spans="74:87" x14ac:dyDescent="0.3">
      <c r="BV3892" s="30"/>
      <c r="CH3892" s="139" t="str">
        <f t="shared" si="173"/>
        <v>L8.27</v>
      </c>
      <c r="CI3892" s="275" t="s">
        <v>5683</v>
      </c>
    </row>
    <row r="3893" spans="74:87" x14ac:dyDescent="0.3">
      <c r="BV3893" s="30"/>
      <c r="CH3893" s="139" t="str">
        <f t="shared" si="173"/>
        <v>L8.61</v>
      </c>
      <c r="CI3893" s="275" t="s">
        <v>5684</v>
      </c>
    </row>
    <row r="3894" spans="74:87" x14ac:dyDescent="0.3">
      <c r="BV3894" s="30"/>
      <c r="CH3894" s="139" t="str">
        <f t="shared" si="173"/>
        <v>L8.81</v>
      </c>
      <c r="CI3894" s="275" t="s">
        <v>5685</v>
      </c>
    </row>
    <row r="3895" spans="74:87" x14ac:dyDescent="0.3">
      <c r="BV3895" s="30"/>
      <c r="CH3895" s="139" t="str">
        <f t="shared" si="173"/>
        <v>L8.0T</v>
      </c>
      <c r="CI3895" s="275" t="s">
        <v>5686</v>
      </c>
    </row>
    <row r="3896" spans="74:87" x14ac:dyDescent="0.3">
      <c r="BV3896" s="30"/>
      <c r="CH3896" s="139" t="str">
        <f t="shared" si="173"/>
        <v>L8.SO</v>
      </c>
      <c r="CI3896" s="275" t="s">
        <v>5687</v>
      </c>
    </row>
    <row r="3897" spans="74:87" x14ac:dyDescent="0.3">
      <c r="BV3897" s="30"/>
      <c r="CH3897" s="139" t="str">
        <f t="shared" si="173"/>
        <v>L8.SY</v>
      </c>
      <c r="CI3897" s="275" t="s">
        <v>5688</v>
      </c>
    </row>
    <row r="3898" spans="74:87" x14ac:dyDescent="0.3">
      <c r="BV3898" s="30"/>
      <c r="CH3898" s="139" t="str">
        <f t="shared" si="173"/>
        <v>L8.SL</v>
      </c>
      <c r="CI3898" s="275" t="s">
        <v>5689</v>
      </c>
    </row>
    <row r="3899" spans="74:87" x14ac:dyDescent="0.3">
      <c r="BV3899" s="30"/>
      <c r="CH3899" s="139" t="str">
        <f t="shared" si="173"/>
        <v>L8.SM</v>
      </c>
      <c r="CI3899" s="275" t="s">
        <v>5690</v>
      </c>
    </row>
    <row r="3900" spans="74:87" x14ac:dyDescent="0.3">
      <c r="BV3900" s="30"/>
      <c r="CH3900" s="139" t="str">
        <f t="shared" si="173"/>
        <v>L8.SN</v>
      </c>
      <c r="CI3900" s="275" t="s">
        <v>5691</v>
      </c>
    </row>
    <row r="3901" spans="74:87" x14ac:dyDescent="0.3">
      <c r="BV3901" s="30"/>
      <c r="CH3901" s="139" t="str">
        <f t="shared" si="173"/>
        <v>L8.SP</v>
      </c>
      <c r="CI3901" s="275" t="s">
        <v>5692</v>
      </c>
    </row>
    <row r="3902" spans="74:87" x14ac:dyDescent="0.3">
      <c r="BV3902" s="30"/>
      <c r="CH3902" s="139" t="str">
        <f t="shared" si="173"/>
        <v>L8.1V</v>
      </c>
      <c r="CI3902" s="275" t="s">
        <v>5693</v>
      </c>
    </row>
    <row r="3903" spans="74:87" x14ac:dyDescent="0.3">
      <c r="BV3903" s="30"/>
      <c r="CH3903" s="139" t="str">
        <f t="shared" si="173"/>
        <v>L8.T5</v>
      </c>
      <c r="CI3903" s="275" t="s">
        <v>5694</v>
      </c>
    </row>
    <row r="3904" spans="74:87" x14ac:dyDescent="0.3">
      <c r="BV3904" s="30"/>
      <c r="CH3904" s="139" t="str">
        <f t="shared" si="173"/>
        <v>L8.0S</v>
      </c>
      <c r="CI3904" s="275" t="s">
        <v>5695</v>
      </c>
    </row>
    <row r="3905" spans="74:87" x14ac:dyDescent="0.3">
      <c r="BV3905" s="30"/>
      <c r="CH3905" s="139" t="str">
        <f t="shared" si="173"/>
        <v>L8.52</v>
      </c>
      <c r="CI3905" s="275" t="s">
        <v>5696</v>
      </c>
    </row>
    <row r="3906" spans="74:87" x14ac:dyDescent="0.3">
      <c r="BV3906" s="30"/>
      <c r="CH3906" s="139" t="str">
        <f t="shared" si="173"/>
        <v>L8.77</v>
      </c>
      <c r="CI3906" s="275" t="s">
        <v>5697</v>
      </c>
    </row>
    <row r="3907" spans="74:87" x14ac:dyDescent="0.3">
      <c r="BV3907" s="30"/>
      <c r="CH3907" s="139" t="str">
        <f t="shared" si="173"/>
        <v>L8.Z3</v>
      </c>
      <c r="CI3907" s="275" t="s">
        <v>5698</v>
      </c>
    </row>
    <row r="3908" spans="74:87" x14ac:dyDescent="0.3">
      <c r="BV3908" s="30"/>
      <c r="CH3908" s="139" t="str">
        <f t="shared" si="173"/>
        <v>L8.37</v>
      </c>
      <c r="CI3908" s="275" t="s">
        <v>5699</v>
      </c>
    </row>
    <row r="3909" spans="74:87" x14ac:dyDescent="0.3">
      <c r="BV3909" s="30"/>
      <c r="CH3909" s="139" t="str">
        <f t="shared" si="173"/>
        <v>L8.2A</v>
      </c>
      <c r="CI3909" s="275" t="s">
        <v>5700</v>
      </c>
    </row>
    <row r="3910" spans="74:87" x14ac:dyDescent="0.3">
      <c r="BV3910" s="30"/>
      <c r="CH3910" s="139" t="str">
        <f t="shared" si="173"/>
        <v>L8.T8</v>
      </c>
      <c r="CI3910" s="275" t="s">
        <v>5701</v>
      </c>
    </row>
    <row r="3911" spans="74:87" x14ac:dyDescent="0.3">
      <c r="BV3911" s="30"/>
      <c r="CH3911" s="139" t="str">
        <f t="shared" si="173"/>
        <v>L8.1Q</v>
      </c>
      <c r="CI3911" s="275" t="s">
        <v>5702</v>
      </c>
    </row>
    <row r="3912" spans="74:87" x14ac:dyDescent="0.3">
      <c r="BV3912" s="30"/>
      <c r="CH3912" s="139" t="str">
        <f t="shared" si="173"/>
        <v>L8.2Q</v>
      </c>
      <c r="CI3912" s="275" t="s">
        <v>5703</v>
      </c>
    </row>
    <row r="3913" spans="74:87" x14ac:dyDescent="0.3">
      <c r="BV3913" s="30"/>
      <c r="CH3913" s="139" t="str">
        <f t="shared" si="173"/>
        <v>L8.NM</v>
      </c>
      <c r="CI3913" s="275" t="s">
        <v>5704</v>
      </c>
    </row>
    <row r="3914" spans="74:87" x14ac:dyDescent="0.3">
      <c r="BV3914" s="30"/>
      <c r="CH3914" s="139" t="str">
        <f t="shared" si="173"/>
        <v>L8.0F</v>
      </c>
      <c r="CI3914" s="275" t="s">
        <v>5705</v>
      </c>
    </row>
    <row r="3915" spans="74:87" x14ac:dyDescent="0.3">
      <c r="BV3915" s="30"/>
      <c r="CH3915" s="139" t="str">
        <f t="shared" si="173"/>
        <v>L8.MC</v>
      </c>
      <c r="CI3915" s="275" t="s">
        <v>5706</v>
      </c>
    </row>
    <row r="3916" spans="74:87" x14ac:dyDescent="0.3">
      <c r="BV3916" s="30"/>
      <c r="CH3916" s="139" t="str">
        <f t="shared" si="173"/>
        <v>L8.0P</v>
      </c>
      <c r="CI3916" s="275" t="s">
        <v>5707</v>
      </c>
    </row>
    <row r="3917" spans="74:87" x14ac:dyDescent="0.3">
      <c r="BV3917" s="30"/>
      <c r="CH3917" s="139" t="str">
        <f t="shared" si="173"/>
        <v>L8.T9</v>
      </c>
      <c r="CI3917" s="275" t="s">
        <v>5708</v>
      </c>
    </row>
    <row r="3918" spans="74:87" x14ac:dyDescent="0.3">
      <c r="BV3918" s="30"/>
      <c r="CH3918" s="139" t="str">
        <f t="shared" si="173"/>
        <v>L8.ZZ</v>
      </c>
      <c r="CI3918" s="275" t="s">
        <v>5709</v>
      </c>
    </row>
    <row r="3919" spans="74:87" x14ac:dyDescent="0.3">
      <c r="BV3919" s="30"/>
      <c r="CH3919" s="139" t="str">
        <f t="shared" si="173"/>
        <v>L8.53</v>
      </c>
      <c r="CI3919" s="275" t="s">
        <v>5710</v>
      </c>
    </row>
    <row r="3920" spans="74:87" x14ac:dyDescent="0.3">
      <c r="BV3920" s="30"/>
      <c r="CH3920" s="139" t="str">
        <f t="shared" si="173"/>
        <v>L8.AO</v>
      </c>
      <c r="CI3920" s="275" t="s">
        <v>5711</v>
      </c>
    </row>
    <row r="3921" spans="74:87" x14ac:dyDescent="0.3">
      <c r="BV3921" s="30"/>
      <c r="CH3921" s="139" t="str">
        <f t="shared" si="173"/>
        <v>L8.AB</v>
      </c>
      <c r="CI3921" s="275" t="s">
        <v>5712</v>
      </c>
    </row>
    <row r="3922" spans="74:87" x14ac:dyDescent="0.3">
      <c r="BV3922" s="30"/>
      <c r="CH3922" s="139" t="str">
        <f t="shared" si="173"/>
        <v>L8.50</v>
      </c>
      <c r="CI3922" s="275" t="s">
        <v>5713</v>
      </c>
    </row>
    <row r="3923" spans="74:87" x14ac:dyDescent="0.3">
      <c r="BV3923" s="30"/>
      <c r="CH3923" s="139" t="str">
        <f t="shared" si="173"/>
        <v>L8.Z6</v>
      </c>
      <c r="CI3923" s="275" t="s">
        <v>5714</v>
      </c>
    </row>
    <row r="3924" spans="74:87" x14ac:dyDescent="0.3">
      <c r="BV3924" s="30"/>
      <c r="CH3924" s="139" t="str">
        <f t="shared" si="173"/>
        <v>L8.0G</v>
      </c>
      <c r="CI3924" s="275" t="s">
        <v>5715</v>
      </c>
    </row>
    <row r="3925" spans="74:87" x14ac:dyDescent="0.3">
      <c r="BV3925" s="30"/>
      <c r="CH3925" s="139" t="str">
        <f t="shared" si="173"/>
        <v>L8.BG</v>
      </c>
      <c r="CI3925" s="275" t="s">
        <v>5716</v>
      </c>
    </row>
    <row r="3926" spans="74:87" x14ac:dyDescent="0.3">
      <c r="BV3926" s="30"/>
      <c r="CH3926" s="139" t="str">
        <f t="shared" si="173"/>
        <v>L8.0R</v>
      </c>
      <c r="CI3926" s="275" t="s">
        <v>5717</v>
      </c>
    </row>
    <row r="3927" spans="74:87" x14ac:dyDescent="0.3">
      <c r="BV3927" s="30"/>
      <c r="CH3927" s="139" t="str">
        <f t="shared" si="173"/>
        <v>L8.89</v>
      </c>
      <c r="CI3927" s="275" t="s">
        <v>5718</v>
      </c>
    </row>
    <row r="3928" spans="74:87" x14ac:dyDescent="0.3">
      <c r="BV3928" s="30"/>
      <c r="CH3928" s="139" t="str">
        <f t="shared" si="173"/>
        <v>L8.2P</v>
      </c>
      <c r="CI3928" s="275" t="s">
        <v>15123</v>
      </c>
    </row>
    <row r="3929" spans="74:87" x14ac:dyDescent="0.3">
      <c r="BV3929" s="30"/>
      <c r="CH3929" s="139" t="str">
        <f t="shared" si="173"/>
        <v>L8.32</v>
      </c>
      <c r="CI3929" s="275" t="s">
        <v>5719</v>
      </c>
    </row>
    <row r="3930" spans="74:87" x14ac:dyDescent="0.3">
      <c r="BV3930" s="30"/>
      <c r="CH3930" s="139" t="str">
        <f t="shared" si="173"/>
        <v>L8.80</v>
      </c>
      <c r="CI3930" s="275" t="s">
        <v>5720</v>
      </c>
    </row>
    <row r="3931" spans="74:87" x14ac:dyDescent="0.3">
      <c r="BV3931" s="30"/>
      <c r="CH3931" s="139" t="str">
        <f t="shared" si="173"/>
        <v>L8.46</v>
      </c>
      <c r="CI3931" s="275" t="s">
        <v>5721</v>
      </c>
    </row>
    <row r="3932" spans="74:87" x14ac:dyDescent="0.3">
      <c r="BV3932" s="30"/>
      <c r="CH3932" s="139" t="str">
        <f t="shared" si="173"/>
        <v>L8.45</v>
      </c>
      <c r="CI3932" s="275" t="s">
        <v>5722</v>
      </c>
    </row>
    <row r="3933" spans="74:87" x14ac:dyDescent="0.3">
      <c r="BV3933" s="30"/>
      <c r="CH3933" s="139" t="str">
        <f t="shared" si="173"/>
        <v>L8.B1</v>
      </c>
      <c r="CI3933" s="275" t="s">
        <v>5723</v>
      </c>
    </row>
    <row r="3934" spans="74:87" x14ac:dyDescent="0.3">
      <c r="BV3934" s="30"/>
      <c r="CH3934" s="139" t="str">
        <f t="shared" si="173"/>
        <v>L8.Z4</v>
      </c>
      <c r="CI3934" s="275" t="s">
        <v>5724</v>
      </c>
    </row>
    <row r="3935" spans="74:87" x14ac:dyDescent="0.3">
      <c r="BV3935" s="30"/>
      <c r="CH3935" s="139" t="str">
        <f t="shared" si="173"/>
        <v>L8.BN</v>
      </c>
      <c r="CI3935" s="275" t="s">
        <v>5725</v>
      </c>
    </row>
    <row r="3936" spans="74:87" x14ac:dyDescent="0.3">
      <c r="BV3936" s="30"/>
      <c r="CH3936" s="139" t="str">
        <f t="shared" ref="CH3936:CH3999" si="174">CONCATENATE(LEFT(CI3936,2),".",RIGHT(CI3936,2))</f>
        <v>L8.0C</v>
      </c>
      <c r="CI3936" s="275" t="s">
        <v>5726</v>
      </c>
    </row>
    <row r="3937" spans="74:87" x14ac:dyDescent="0.3">
      <c r="BV3937" s="30"/>
      <c r="CH3937" s="139" t="str">
        <f t="shared" si="174"/>
        <v>L8.0Y</v>
      </c>
      <c r="CI3937" s="275" t="s">
        <v>5727</v>
      </c>
    </row>
    <row r="3938" spans="74:87" x14ac:dyDescent="0.3">
      <c r="BV3938" s="30"/>
      <c r="CH3938" s="139" t="str">
        <f t="shared" si="174"/>
        <v>L8.0L</v>
      </c>
      <c r="CI3938" s="275" t="s">
        <v>5728</v>
      </c>
    </row>
    <row r="3939" spans="74:87" x14ac:dyDescent="0.3">
      <c r="BV3939" s="30"/>
      <c r="CH3939" s="139" t="str">
        <f t="shared" si="174"/>
        <v>L8.87</v>
      </c>
      <c r="CI3939" s="275" t="s">
        <v>5729</v>
      </c>
    </row>
    <row r="3940" spans="74:87" x14ac:dyDescent="0.3">
      <c r="BV3940" s="30"/>
      <c r="CH3940" s="139" t="str">
        <f t="shared" si="174"/>
        <v>L8.CP</v>
      </c>
      <c r="CI3940" s="275" t="s">
        <v>5730</v>
      </c>
    </row>
    <row r="3941" spans="74:87" x14ac:dyDescent="0.3">
      <c r="BV3941" s="30"/>
      <c r="CH3941" s="139" t="str">
        <f t="shared" si="174"/>
        <v>L8.35</v>
      </c>
      <c r="CI3941" s="275" t="s">
        <v>5731</v>
      </c>
    </row>
    <row r="3942" spans="74:87" x14ac:dyDescent="0.3">
      <c r="BV3942" s="30"/>
      <c r="CH3942" s="139" t="str">
        <f t="shared" si="174"/>
        <v>L8.LK</v>
      </c>
      <c r="CI3942" s="275" t="s">
        <v>5732</v>
      </c>
    </row>
    <row r="3943" spans="74:87" x14ac:dyDescent="0.3">
      <c r="BV3943" s="30"/>
      <c r="CH3943" s="139" t="str">
        <f t="shared" si="174"/>
        <v>L8.LB</v>
      </c>
      <c r="CI3943" s="275" t="s">
        <v>5733</v>
      </c>
    </row>
    <row r="3944" spans="74:87" x14ac:dyDescent="0.3">
      <c r="BV3944" s="30"/>
      <c r="CH3944" s="139" t="str">
        <f t="shared" si="174"/>
        <v>L8.LG</v>
      </c>
      <c r="CI3944" s="275" t="s">
        <v>5734</v>
      </c>
    </row>
    <row r="3945" spans="74:87" x14ac:dyDescent="0.3">
      <c r="BV3945" s="30"/>
      <c r="CH3945" s="139" t="str">
        <f t="shared" si="174"/>
        <v>L8.LO</v>
      </c>
      <c r="CI3945" s="275" t="s">
        <v>5735</v>
      </c>
    </row>
    <row r="3946" spans="74:87" x14ac:dyDescent="0.3">
      <c r="BV3946" s="30"/>
      <c r="CH3946" s="139" t="str">
        <f t="shared" si="174"/>
        <v>L8.LC</v>
      </c>
      <c r="CI3946" s="275" t="s">
        <v>5736</v>
      </c>
    </row>
    <row r="3947" spans="74:87" x14ac:dyDescent="0.3">
      <c r="BV3947" s="30"/>
      <c r="CH3947" s="139" t="str">
        <f t="shared" si="174"/>
        <v>L8.LY</v>
      </c>
      <c r="CI3947" s="275" t="s">
        <v>5737</v>
      </c>
    </row>
    <row r="3948" spans="74:87" x14ac:dyDescent="0.3">
      <c r="BV3948" s="30"/>
      <c r="CH3948" s="139" t="str">
        <f t="shared" si="174"/>
        <v>L8.FE</v>
      </c>
      <c r="CI3948" s="275" t="s">
        <v>5738</v>
      </c>
    </row>
    <row r="3949" spans="74:87" x14ac:dyDescent="0.3">
      <c r="BV3949" s="30"/>
      <c r="CH3949" s="139" t="str">
        <f t="shared" si="174"/>
        <v>L8.Z5</v>
      </c>
      <c r="CI3949" s="275" t="s">
        <v>5739</v>
      </c>
    </row>
    <row r="3950" spans="74:87" x14ac:dyDescent="0.3">
      <c r="BV3950" s="30"/>
      <c r="CH3950" s="139" t="str">
        <f t="shared" si="174"/>
        <v>L8.33</v>
      </c>
      <c r="CI3950" s="275" t="s">
        <v>5740</v>
      </c>
    </row>
    <row r="3951" spans="74:87" x14ac:dyDescent="0.3">
      <c r="BV3951" s="30"/>
      <c r="CH3951" s="139" t="str">
        <f t="shared" si="174"/>
        <v>L8.RN</v>
      </c>
      <c r="CI3951" s="275" t="s">
        <v>5741</v>
      </c>
    </row>
    <row r="3952" spans="74:87" x14ac:dyDescent="0.3">
      <c r="BV3952" s="30"/>
      <c r="CH3952" s="139" t="str">
        <f t="shared" si="174"/>
        <v>L8.54</v>
      </c>
      <c r="CI3952" s="275" t="s">
        <v>5742</v>
      </c>
    </row>
    <row r="3953" spans="74:87" x14ac:dyDescent="0.3">
      <c r="BV3953" s="30"/>
      <c r="CH3953" s="139" t="str">
        <f t="shared" si="174"/>
        <v>L8.HB</v>
      </c>
      <c r="CI3953" s="275" t="s">
        <v>15124</v>
      </c>
    </row>
    <row r="3954" spans="74:87" x14ac:dyDescent="0.3">
      <c r="BV3954" s="30"/>
      <c r="CH3954" s="139" t="str">
        <f t="shared" si="174"/>
        <v>L8.HG</v>
      </c>
      <c r="CI3954" s="275" t="s">
        <v>15125</v>
      </c>
    </row>
    <row r="3955" spans="74:87" x14ac:dyDescent="0.3">
      <c r="BV3955" s="30"/>
      <c r="CH3955" s="139" t="str">
        <f t="shared" si="174"/>
        <v>L8.JB</v>
      </c>
      <c r="CI3955" s="275" t="s">
        <v>5743</v>
      </c>
    </row>
    <row r="3956" spans="74:87" x14ac:dyDescent="0.3">
      <c r="BV3956" s="30"/>
      <c r="CH3956" s="139" t="str">
        <f t="shared" si="174"/>
        <v>L8.JW</v>
      </c>
      <c r="CI3956" s="275" t="s">
        <v>15126</v>
      </c>
    </row>
    <row r="3957" spans="74:87" x14ac:dyDescent="0.3">
      <c r="BV3957" s="30"/>
      <c r="CH3957" s="139" t="str">
        <f t="shared" si="174"/>
        <v>L8.S2</v>
      </c>
      <c r="CI3957" s="275" t="s">
        <v>5744</v>
      </c>
    </row>
    <row r="3958" spans="74:87" x14ac:dyDescent="0.3">
      <c r="BV3958" s="30"/>
      <c r="CH3958" s="139" t="str">
        <f t="shared" si="174"/>
        <v>L8.S1</v>
      </c>
      <c r="CI3958" s="275" t="s">
        <v>5745</v>
      </c>
    </row>
    <row r="3959" spans="74:87" x14ac:dyDescent="0.3">
      <c r="BV3959" s="30"/>
      <c r="CH3959" s="139" t="str">
        <f t="shared" si="174"/>
        <v>L8.L2</v>
      </c>
      <c r="CI3959" s="275" t="s">
        <v>5746</v>
      </c>
    </row>
    <row r="3960" spans="74:87" x14ac:dyDescent="0.3">
      <c r="BV3960" s="30"/>
      <c r="CH3960" s="139" t="str">
        <f t="shared" si="174"/>
        <v>L8.L1</v>
      </c>
      <c r="CI3960" s="275" t="s">
        <v>5747</v>
      </c>
    </row>
    <row r="3961" spans="74:87" x14ac:dyDescent="0.3">
      <c r="BV3961" s="30"/>
      <c r="CH3961" s="139" t="str">
        <f t="shared" si="174"/>
        <v>L8.Z1</v>
      </c>
      <c r="CI3961" s="275" t="s">
        <v>5748</v>
      </c>
    </row>
    <row r="3962" spans="74:87" x14ac:dyDescent="0.3">
      <c r="BV3962" s="30"/>
      <c r="CH3962" s="139" t="str">
        <f t="shared" si="174"/>
        <v>L8.0M</v>
      </c>
      <c r="CI3962" s="275" t="s">
        <v>5749</v>
      </c>
    </row>
    <row r="3963" spans="74:87" x14ac:dyDescent="0.3">
      <c r="BV3963" s="30"/>
      <c r="CH3963" s="139" t="str">
        <f t="shared" si="174"/>
        <v>L8.Z2</v>
      </c>
      <c r="CI3963" s="275" t="s">
        <v>5750</v>
      </c>
    </row>
    <row r="3964" spans="74:87" x14ac:dyDescent="0.3">
      <c r="BV3964" s="30"/>
      <c r="CH3964" s="139" t="str">
        <f t="shared" si="174"/>
        <v>L8.51</v>
      </c>
      <c r="CI3964" s="275" t="s">
        <v>5751</v>
      </c>
    </row>
    <row r="3965" spans="74:87" x14ac:dyDescent="0.3">
      <c r="BV3965" s="30"/>
      <c r="CH3965" s="139" t="str">
        <f t="shared" si="174"/>
        <v>L8.0N</v>
      </c>
      <c r="CI3965" s="275" t="s">
        <v>5752</v>
      </c>
    </row>
    <row r="3966" spans="74:87" x14ac:dyDescent="0.3">
      <c r="BV3966" s="30"/>
      <c r="CH3966" s="139" t="str">
        <f t="shared" si="174"/>
        <v>L8.NS</v>
      </c>
      <c r="CI3966" s="275" t="s">
        <v>5753</v>
      </c>
    </row>
    <row r="3967" spans="74:87" x14ac:dyDescent="0.3">
      <c r="BV3967" s="30"/>
      <c r="CH3967" s="139" t="str">
        <f t="shared" si="174"/>
        <v>L8.86</v>
      </c>
      <c r="CI3967" s="275" t="s">
        <v>5754</v>
      </c>
    </row>
    <row r="3968" spans="74:87" x14ac:dyDescent="0.3">
      <c r="BV3968" s="30"/>
      <c r="CH3968" s="139" t="str">
        <f t="shared" si="174"/>
        <v>L8.36</v>
      </c>
      <c r="CI3968" s="275" t="s">
        <v>5755</v>
      </c>
    </row>
    <row r="3969" spans="74:87" x14ac:dyDescent="0.3">
      <c r="BV3969" s="30"/>
      <c r="CH3969" s="139" t="str">
        <f t="shared" si="174"/>
        <v>L8.2F</v>
      </c>
      <c r="CI3969" s="275" t="s">
        <v>5756</v>
      </c>
    </row>
    <row r="3970" spans="74:87" x14ac:dyDescent="0.3">
      <c r="BV3970" s="30"/>
      <c r="CH3970" s="139" t="str">
        <f t="shared" si="174"/>
        <v>L8.90</v>
      </c>
      <c r="CI3970" s="275" t="s">
        <v>5757</v>
      </c>
    </row>
    <row r="3971" spans="74:87" x14ac:dyDescent="0.3">
      <c r="BV3971" s="30"/>
      <c r="CH3971" s="139" t="str">
        <f t="shared" si="174"/>
        <v>L8.68</v>
      </c>
      <c r="CI3971" s="275" t="s">
        <v>5758</v>
      </c>
    </row>
    <row r="3972" spans="74:87" x14ac:dyDescent="0.3">
      <c r="BV3972" s="30"/>
      <c r="CH3972" s="139" t="str">
        <f t="shared" si="174"/>
        <v>L8.27</v>
      </c>
      <c r="CI3972" s="275" t="s">
        <v>5759</v>
      </c>
    </row>
    <row r="3973" spans="74:87" x14ac:dyDescent="0.3">
      <c r="BV3973" s="30"/>
      <c r="CH3973" s="139" t="str">
        <f t="shared" si="174"/>
        <v>L8.61</v>
      </c>
      <c r="CI3973" s="275" t="s">
        <v>5760</v>
      </c>
    </row>
    <row r="3974" spans="74:87" x14ac:dyDescent="0.3">
      <c r="BV3974" s="30"/>
      <c r="CH3974" s="139" t="str">
        <f t="shared" si="174"/>
        <v>L8.81</v>
      </c>
      <c r="CI3974" s="275" t="s">
        <v>5761</v>
      </c>
    </row>
    <row r="3975" spans="74:87" x14ac:dyDescent="0.3">
      <c r="BV3975" s="30"/>
      <c r="CH3975" s="139" t="str">
        <f t="shared" si="174"/>
        <v>L8.0T</v>
      </c>
      <c r="CI3975" s="275" t="s">
        <v>5762</v>
      </c>
    </row>
    <row r="3976" spans="74:87" x14ac:dyDescent="0.3">
      <c r="BV3976" s="30"/>
      <c r="CH3976" s="139" t="str">
        <f t="shared" si="174"/>
        <v>L8.SO</v>
      </c>
      <c r="CI3976" s="275" t="s">
        <v>5763</v>
      </c>
    </row>
    <row r="3977" spans="74:87" x14ac:dyDescent="0.3">
      <c r="BV3977" s="30"/>
      <c r="CH3977" s="139" t="str">
        <f t="shared" si="174"/>
        <v>L8.SY</v>
      </c>
      <c r="CI3977" s="275" t="s">
        <v>5764</v>
      </c>
    </row>
    <row r="3978" spans="74:87" x14ac:dyDescent="0.3">
      <c r="BV3978" s="30"/>
      <c r="CH3978" s="139" t="str">
        <f t="shared" si="174"/>
        <v>L8.SL</v>
      </c>
      <c r="CI3978" s="275" t="s">
        <v>5765</v>
      </c>
    </row>
    <row r="3979" spans="74:87" x14ac:dyDescent="0.3">
      <c r="BV3979" s="30"/>
      <c r="CH3979" s="139" t="str">
        <f t="shared" si="174"/>
        <v>L8.SM</v>
      </c>
      <c r="CI3979" s="275" t="s">
        <v>5766</v>
      </c>
    </row>
    <row r="3980" spans="74:87" x14ac:dyDescent="0.3">
      <c r="BV3980" s="30"/>
      <c r="CH3980" s="139" t="str">
        <f t="shared" si="174"/>
        <v>L8.SN</v>
      </c>
      <c r="CI3980" s="275" t="s">
        <v>5767</v>
      </c>
    </row>
    <row r="3981" spans="74:87" x14ac:dyDescent="0.3">
      <c r="BV3981" s="30"/>
      <c r="CH3981" s="139" t="str">
        <f t="shared" si="174"/>
        <v>L8.SP</v>
      </c>
      <c r="CI3981" s="275" t="s">
        <v>5768</v>
      </c>
    </row>
    <row r="3982" spans="74:87" x14ac:dyDescent="0.3">
      <c r="BV3982" s="30"/>
      <c r="CH3982" s="139" t="str">
        <f t="shared" si="174"/>
        <v>L8.1V</v>
      </c>
      <c r="CI3982" s="275" t="s">
        <v>5769</v>
      </c>
    </row>
    <row r="3983" spans="74:87" x14ac:dyDescent="0.3">
      <c r="BV3983" s="30"/>
      <c r="CH3983" s="139" t="str">
        <f t="shared" si="174"/>
        <v>L8.T5</v>
      </c>
      <c r="CI3983" s="275" t="s">
        <v>5770</v>
      </c>
    </row>
    <row r="3984" spans="74:87" x14ac:dyDescent="0.3">
      <c r="BV3984" s="30"/>
      <c r="CH3984" s="139" t="str">
        <f t="shared" si="174"/>
        <v>L8.0S</v>
      </c>
      <c r="CI3984" s="275" t="s">
        <v>5771</v>
      </c>
    </row>
    <row r="3985" spans="74:87" x14ac:dyDescent="0.3">
      <c r="BV3985" s="30"/>
      <c r="CH3985" s="139" t="str">
        <f t="shared" si="174"/>
        <v>L8.52</v>
      </c>
      <c r="CI3985" s="275" t="s">
        <v>5772</v>
      </c>
    </row>
    <row r="3986" spans="74:87" x14ac:dyDescent="0.3">
      <c r="BV3986" s="30"/>
      <c r="CH3986" s="139" t="str">
        <f t="shared" si="174"/>
        <v>L8.77</v>
      </c>
      <c r="CI3986" s="275" t="s">
        <v>5773</v>
      </c>
    </row>
    <row r="3987" spans="74:87" x14ac:dyDescent="0.3">
      <c r="BV3987" s="30"/>
      <c r="CH3987" s="139" t="str">
        <f t="shared" si="174"/>
        <v>L8.Z3</v>
      </c>
      <c r="CI3987" s="275" t="s">
        <v>5774</v>
      </c>
    </row>
    <row r="3988" spans="74:87" x14ac:dyDescent="0.3">
      <c r="BV3988" s="30"/>
      <c r="CH3988" s="139" t="str">
        <f t="shared" si="174"/>
        <v>L8.37</v>
      </c>
      <c r="CI3988" s="275" t="s">
        <v>5775</v>
      </c>
    </row>
    <row r="3989" spans="74:87" x14ac:dyDescent="0.3">
      <c r="BV3989" s="30"/>
      <c r="CH3989" s="139" t="str">
        <f t="shared" si="174"/>
        <v>L8.2A</v>
      </c>
      <c r="CI3989" s="275" t="s">
        <v>5776</v>
      </c>
    </row>
    <row r="3990" spans="74:87" x14ac:dyDescent="0.3">
      <c r="BV3990" s="30"/>
      <c r="CH3990" s="139" t="str">
        <f t="shared" si="174"/>
        <v>L8.T8</v>
      </c>
      <c r="CI3990" s="275" t="s">
        <v>5777</v>
      </c>
    </row>
    <row r="3991" spans="74:87" x14ac:dyDescent="0.3">
      <c r="BV3991" s="30"/>
      <c r="CH3991" s="139" t="str">
        <f t="shared" si="174"/>
        <v>L8.1Q</v>
      </c>
      <c r="CI3991" s="275" t="s">
        <v>5778</v>
      </c>
    </row>
    <row r="3992" spans="74:87" x14ac:dyDescent="0.3">
      <c r="BV3992" s="30"/>
      <c r="CH3992" s="139" t="str">
        <f t="shared" si="174"/>
        <v>L8.2Q</v>
      </c>
      <c r="CI3992" s="275" t="s">
        <v>5779</v>
      </c>
    </row>
    <row r="3993" spans="74:87" x14ac:dyDescent="0.3">
      <c r="BV3993" s="30"/>
      <c r="CH3993" s="139" t="str">
        <f t="shared" si="174"/>
        <v>L8.NM</v>
      </c>
      <c r="CI3993" s="275" t="s">
        <v>5780</v>
      </c>
    </row>
    <row r="3994" spans="74:87" x14ac:dyDescent="0.3">
      <c r="BV3994" s="30"/>
      <c r="CH3994" s="139" t="str">
        <f t="shared" si="174"/>
        <v>L8.0F</v>
      </c>
      <c r="CI3994" s="275" t="s">
        <v>5781</v>
      </c>
    </row>
    <row r="3995" spans="74:87" x14ac:dyDescent="0.3">
      <c r="BV3995" s="30"/>
      <c r="CH3995" s="139" t="str">
        <f t="shared" si="174"/>
        <v>L8.MC</v>
      </c>
      <c r="CI3995" s="275" t="s">
        <v>5782</v>
      </c>
    </row>
    <row r="3996" spans="74:87" x14ac:dyDescent="0.3">
      <c r="BV3996" s="30"/>
      <c r="CH3996" s="139" t="str">
        <f t="shared" si="174"/>
        <v>L8.0P</v>
      </c>
      <c r="CI3996" s="275" t="s">
        <v>5783</v>
      </c>
    </row>
    <row r="3997" spans="74:87" x14ac:dyDescent="0.3">
      <c r="BV3997" s="30"/>
      <c r="CH3997" s="139" t="str">
        <f t="shared" si="174"/>
        <v>L8.T9</v>
      </c>
      <c r="CI3997" s="275" t="s">
        <v>5784</v>
      </c>
    </row>
    <row r="3998" spans="74:87" x14ac:dyDescent="0.3">
      <c r="BV3998" s="30"/>
      <c r="CH3998" s="139" t="str">
        <f t="shared" si="174"/>
        <v>L8.ZZ</v>
      </c>
      <c r="CI3998" s="275" t="s">
        <v>5785</v>
      </c>
    </row>
    <row r="3999" spans="74:87" x14ac:dyDescent="0.3">
      <c r="BV3999" s="30"/>
      <c r="CH3999" s="139" t="str">
        <f t="shared" si="174"/>
        <v>L8.AO</v>
      </c>
      <c r="CI3999" s="275" t="s">
        <v>5786</v>
      </c>
    </row>
    <row r="4000" spans="74:87" x14ac:dyDescent="0.3">
      <c r="BV4000" s="30"/>
      <c r="CH4000" s="139" t="str">
        <f t="shared" ref="CH4000:CH4063" si="175">CONCATENATE(LEFT(CI4000,2),".",RIGHT(CI4000,2))</f>
        <v>L8.46</v>
      </c>
      <c r="CI4000" s="275" t="s">
        <v>5787</v>
      </c>
    </row>
    <row r="4001" spans="74:87" x14ac:dyDescent="0.3">
      <c r="BV4001" s="30"/>
      <c r="CH4001" s="139" t="str">
        <f t="shared" si="175"/>
        <v>L8.45</v>
      </c>
      <c r="CI4001" s="275" t="s">
        <v>5788</v>
      </c>
    </row>
    <row r="4002" spans="74:87" x14ac:dyDescent="0.3">
      <c r="BV4002" s="30"/>
      <c r="CH4002" s="139" t="str">
        <f t="shared" si="175"/>
        <v>L8.AO</v>
      </c>
      <c r="CI4002" s="275" t="s">
        <v>5789</v>
      </c>
    </row>
    <row r="4003" spans="74:87" x14ac:dyDescent="0.3">
      <c r="BV4003" s="30"/>
      <c r="CH4003" s="139" t="str">
        <f t="shared" si="175"/>
        <v>L8.AB</v>
      </c>
      <c r="CI4003" s="275" t="s">
        <v>5790</v>
      </c>
    </row>
    <row r="4004" spans="74:87" x14ac:dyDescent="0.3">
      <c r="BV4004" s="30"/>
      <c r="CH4004" s="139" t="str">
        <f t="shared" si="175"/>
        <v>L8.0G</v>
      </c>
      <c r="CI4004" s="275" t="s">
        <v>5791</v>
      </c>
    </row>
    <row r="4005" spans="74:87" x14ac:dyDescent="0.3">
      <c r="BV4005" s="30"/>
      <c r="CH4005" s="139" t="str">
        <f t="shared" si="175"/>
        <v>L8.BG</v>
      </c>
      <c r="CI4005" s="275" t="s">
        <v>5792</v>
      </c>
    </row>
    <row r="4006" spans="74:87" x14ac:dyDescent="0.3">
      <c r="BV4006" s="30"/>
      <c r="CH4006" s="139" t="str">
        <f t="shared" si="175"/>
        <v>L8.0R</v>
      </c>
      <c r="CI4006" s="275" t="s">
        <v>5793</v>
      </c>
    </row>
    <row r="4007" spans="74:87" x14ac:dyDescent="0.3">
      <c r="BV4007" s="30"/>
      <c r="CH4007" s="139" t="str">
        <f t="shared" si="175"/>
        <v>L8.89</v>
      </c>
      <c r="CI4007" s="275" t="s">
        <v>5794</v>
      </c>
    </row>
    <row r="4008" spans="74:87" x14ac:dyDescent="0.3">
      <c r="BV4008" s="30"/>
      <c r="CH4008" s="139" t="str">
        <f t="shared" si="175"/>
        <v>L8.2P</v>
      </c>
      <c r="CI4008" s="275" t="s">
        <v>15127</v>
      </c>
    </row>
    <row r="4009" spans="74:87" x14ac:dyDescent="0.3">
      <c r="BV4009" s="30"/>
      <c r="CH4009" s="139" t="str">
        <f t="shared" si="175"/>
        <v>L8.32</v>
      </c>
      <c r="CI4009" s="275" t="s">
        <v>5795</v>
      </c>
    </row>
    <row r="4010" spans="74:87" x14ac:dyDescent="0.3">
      <c r="BV4010" s="30"/>
      <c r="CH4010" s="139" t="str">
        <f t="shared" si="175"/>
        <v>L8.80</v>
      </c>
      <c r="CI4010" s="275" t="s">
        <v>5796</v>
      </c>
    </row>
    <row r="4011" spans="74:87" x14ac:dyDescent="0.3">
      <c r="BV4011" s="30"/>
      <c r="CH4011" s="139" t="str">
        <f t="shared" si="175"/>
        <v>L8.46</v>
      </c>
      <c r="CI4011" s="275" t="s">
        <v>5797</v>
      </c>
    </row>
    <row r="4012" spans="74:87" x14ac:dyDescent="0.3">
      <c r="BV4012" s="30"/>
      <c r="CH4012" s="139" t="str">
        <f t="shared" si="175"/>
        <v>L8.45</v>
      </c>
      <c r="CI4012" s="275" t="s">
        <v>5798</v>
      </c>
    </row>
    <row r="4013" spans="74:87" x14ac:dyDescent="0.3">
      <c r="BV4013" s="30"/>
      <c r="CH4013" s="139" t="str">
        <f t="shared" si="175"/>
        <v>L8.BN</v>
      </c>
      <c r="CI4013" s="275" t="s">
        <v>5799</v>
      </c>
    </row>
    <row r="4014" spans="74:87" x14ac:dyDescent="0.3">
      <c r="BV4014" s="30"/>
      <c r="CH4014" s="139" t="str">
        <f t="shared" si="175"/>
        <v>L8.0C</v>
      </c>
      <c r="CI4014" s="275" t="s">
        <v>5800</v>
      </c>
    </row>
    <row r="4015" spans="74:87" x14ac:dyDescent="0.3">
      <c r="BV4015" s="30"/>
      <c r="CH4015" s="139" t="str">
        <f t="shared" si="175"/>
        <v>L8.0Y</v>
      </c>
      <c r="CI4015" s="275" t="s">
        <v>5801</v>
      </c>
    </row>
    <row r="4016" spans="74:87" x14ac:dyDescent="0.3">
      <c r="BV4016" s="30"/>
      <c r="CH4016" s="139" t="str">
        <f t="shared" si="175"/>
        <v>L8.0L</v>
      </c>
      <c r="CI4016" s="275" t="s">
        <v>5802</v>
      </c>
    </row>
    <row r="4017" spans="74:87" x14ac:dyDescent="0.3">
      <c r="BV4017" s="30"/>
      <c r="CH4017" s="139" t="str">
        <f t="shared" si="175"/>
        <v>L8.87</v>
      </c>
      <c r="CI4017" s="275" t="s">
        <v>5803</v>
      </c>
    </row>
    <row r="4018" spans="74:87" x14ac:dyDescent="0.3">
      <c r="BV4018" s="30"/>
      <c r="CH4018" s="139" t="str">
        <f t="shared" si="175"/>
        <v>L8.CP</v>
      </c>
      <c r="CI4018" s="275" t="s">
        <v>5804</v>
      </c>
    </row>
    <row r="4019" spans="74:87" x14ac:dyDescent="0.3">
      <c r="BV4019" s="30"/>
      <c r="CH4019" s="139" t="str">
        <f t="shared" si="175"/>
        <v>L8.35</v>
      </c>
      <c r="CI4019" s="275" t="s">
        <v>5805</v>
      </c>
    </row>
    <row r="4020" spans="74:87" x14ac:dyDescent="0.3">
      <c r="BV4020" s="30"/>
      <c r="CH4020" s="139" t="str">
        <f t="shared" si="175"/>
        <v>L8.LK</v>
      </c>
      <c r="CI4020" s="275" t="s">
        <v>5806</v>
      </c>
    </row>
    <row r="4021" spans="74:87" x14ac:dyDescent="0.3">
      <c r="BV4021" s="30"/>
      <c r="CH4021" s="139" t="str">
        <f t="shared" si="175"/>
        <v>L8.LB</v>
      </c>
      <c r="CI4021" s="275" t="s">
        <v>5807</v>
      </c>
    </row>
    <row r="4022" spans="74:87" x14ac:dyDescent="0.3">
      <c r="BV4022" s="30"/>
      <c r="CH4022" s="139" t="str">
        <f t="shared" si="175"/>
        <v>L8.LG</v>
      </c>
      <c r="CI4022" s="275" t="s">
        <v>5808</v>
      </c>
    </row>
    <row r="4023" spans="74:87" x14ac:dyDescent="0.3">
      <c r="BV4023" s="30"/>
      <c r="CH4023" s="139" t="str">
        <f t="shared" si="175"/>
        <v>L8.LO</v>
      </c>
      <c r="CI4023" s="275" t="s">
        <v>5809</v>
      </c>
    </row>
    <row r="4024" spans="74:87" x14ac:dyDescent="0.3">
      <c r="BV4024" s="30"/>
      <c r="CH4024" s="139" t="str">
        <f t="shared" si="175"/>
        <v>L8.LC</v>
      </c>
      <c r="CI4024" s="275" t="s">
        <v>5810</v>
      </c>
    </row>
    <row r="4025" spans="74:87" x14ac:dyDescent="0.3">
      <c r="BV4025" s="30"/>
      <c r="CH4025" s="139" t="str">
        <f t="shared" si="175"/>
        <v>L8.LY</v>
      </c>
      <c r="CI4025" s="275" t="s">
        <v>5811</v>
      </c>
    </row>
    <row r="4026" spans="74:87" x14ac:dyDescent="0.3">
      <c r="BV4026" s="30"/>
      <c r="CH4026" s="139" t="str">
        <f t="shared" si="175"/>
        <v>L8.33</v>
      </c>
      <c r="CI4026" s="275" t="s">
        <v>5812</v>
      </c>
    </row>
    <row r="4027" spans="74:87" x14ac:dyDescent="0.3">
      <c r="BV4027" s="30"/>
      <c r="CH4027" s="139" t="str">
        <f t="shared" si="175"/>
        <v>L8.RN</v>
      </c>
      <c r="CI4027" s="275" t="s">
        <v>5813</v>
      </c>
    </row>
    <row r="4028" spans="74:87" x14ac:dyDescent="0.3">
      <c r="BV4028" s="30"/>
      <c r="CH4028" s="139" t="str">
        <f t="shared" si="175"/>
        <v>L8.54</v>
      </c>
      <c r="CI4028" s="275" t="s">
        <v>5814</v>
      </c>
    </row>
    <row r="4029" spans="74:87" x14ac:dyDescent="0.3">
      <c r="BV4029" s="30"/>
      <c r="CH4029" s="139" t="str">
        <f t="shared" si="175"/>
        <v>L8.HB</v>
      </c>
      <c r="CI4029" s="275" t="s">
        <v>15128</v>
      </c>
    </row>
    <row r="4030" spans="74:87" x14ac:dyDescent="0.3">
      <c r="BV4030" s="30"/>
      <c r="CH4030" s="139" t="str">
        <f t="shared" si="175"/>
        <v>L8.HG</v>
      </c>
      <c r="CI4030" s="275" t="s">
        <v>15129</v>
      </c>
    </row>
    <row r="4031" spans="74:87" x14ac:dyDescent="0.3">
      <c r="BV4031" s="30"/>
      <c r="CH4031" s="139" t="str">
        <f t="shared" si="175"/>
        <v>L8.JB</v>
      </c>
      <c r="CI4031" s="275" t="s">
        <v>5815</v>
      </c>
    </row>
    <row r="4032" spans="74:87" x14ac:dyDescent="0.3">
      <c r="BV4032" s="30"/>
      <c r="CH4032" s="139" t="str">
        <f t="shared" si="175"/>
        <v>L8.JW</v>
      </c>
      <c r="CI4032" s="275" t="s">
        <v>15130</v>
      </c>
    </row>
    <row r="4033" spans="74:87" x14ac:dyDescent="0.3">
      <c r="BV4033" s="30"/>
      <c r="CH4033" s="139" t="str">
        <f t="shared" si="175"/>
        <v>L8.S1</v>
      </c>
      <c r="CI4033" s="275" t="s">
        <v>14832</v>
      </c>
    </row>
    <row r="4034" spans="74:87" x14ac:dyDescent="0.3">
      <c r="BV4034" s="30"/>
      <c r="CH4034" s="139" t="str">
        <f t="shared" si="175"/>
        <v>L8.S2</v>
      </c>
      <c r="CI4034" s="275" t="s">
        <v>14833</v>
      </c>
    </row>
    <row r="4035" spans="74:87" x14ac:dyDescent="0.3">
      <c r="BV4035" s="30"/>
      <c r="CH4035" s="139" t="str">
        <f t="shared" si="175"/>
        <v>L8.L1</v>
      </c>
      <c r="CI4035" s="275" t="s">
        <v>14834</v>
      </c>
    </row>
    <row r="4036" spans="74:87" x14ac:dyDescent="0.3">
      <c r="BV4036" s="30"/>
      <c r="CH4036" s="139" t="str">
        <f t="shared" si="175"/>
        <v>L8.L2</v>
      </c>
      <c r="CI4036" s="275" t="s">
        <v>14835</v>
      </c>
    </row>
    <row r="4037" spans="74:87" x14ac:dyDescent="0.3">
      <c r="BV4037" s="30"/>
      <c r="CH4037" s="139" t="str">
        <f t="shared" si="175"/>
        <v>L8.Z1</v>
      </c>
      <c r="CI4037" s="275" t="s">
        <v>5816</v>
      </c>
    </row>
    <row r="4038" spans="74:87" x14ac:dyDescent="0.3">
      <c r="BV4038" s="30"/>
      <c r="CH4038" s="139" t="str">
        <f t="shared" si="175"/>
        <v>L8.0M</v>
      </c>
      <c r="CI4038" s="275" t="s">
        <v>5817</v>
      </c>
    </row>
    <row r="4039" spans="74:87" x14ac:dyDescent="0.3">
      <c r="BV4039" s="30"/>
      <c r="CH4039" s="139" t="str">
        <f t="shared" si="175"/>
        <v>L8.51</v>
      </c>
      <c r="CI4039" s="275" t="s">
        <v>5818</v>
      </c>
    </row>
    <row r="4040" spans="74:87" x14ac:dyDescent="0.3">
      <c r="BV4040" s="30"/>
      <c r="CH4040" s="139" t="str">
        <f t="shared" si="175"/>
        <v>L8.0N</v>
      </c>
      <c r="CI4040" s="275" t="s">
        <v>5819</v>
      </c>
    </row>
    <row r="4041" spans="74:87" x14ac:dyDescent="0.3">
      <c r="BV4041" s="30"/>
      <c r="CH4041" s="139" t="str">
        <f t="shared" si="175"/>
        <v>L8.NS</v>
      </c>
      <c r="CI4041" s="275" t="s">
        <v>5820</v>
      </c>
    </row>
    <row r="4042" spans="74:87" x14ac:dyDescent="0.3">
      <c r="BV4042" s="30"/>
      <c r="CH4042" s="139" t="str">
        <f t="shared" si="175"/>
        <v>L8.86</v>
      </c>
      <c r="CI4042" s="275" t="s">
        <v>5821</v>
      </c>
    </row>
    <row r="4043" spans="74:87" x14ac:dyDescent="0.3">
      <c r="BV4043" s="30"/>
      <c r="CH4043" s="139" t="str">
        <f t="shared" si="175"/>
        <v>L8.36</v>
      </c>
      <c r="CI4043" s="275" t="s">
        <v>5822</v>
      </c>
    </row>
    <row r="4044" spans="74:87" x14ac:dyDescent="0.3">
      <c r="BV4044" s="30"/>
      <c r="CH4044" s="139" t="str">
        <f t="shared" si="175"/>
        <v>L8.2F</v>
      </c>
      <c r="CI4044" s="275" t="s">
        <v>5823</v>
      </c>
    </row>
    <row r="4045" spans="74:87" x14ac:dyDescent="0.3">
      <c r="BV4045" s="30"/>
      <c r="CH4045" s="139" t="str">
        <f t="shared" si="175"/>
        <v>L8.90</v>
      </c>
      <c r="CI4045" s="275" t="s">
        <v>5824</v>
      </c>
    </row>
    <row r="4046" spans="74:87" x14ac:dyDescent="0.3">
      <c r="BV4046" s="30"/>
      <c r="CH4046" s="139" t="str">
        <f t="shared" si="175"/>
        <v>L8.27</v>
      </c>
      <c r="CI4046" s="275" t="s">
        <v>5825</v>
      </c>
    </row>
    <row r="4047" spans="74:87" x14ac:dyDescent="0.3">
      <c r="BV4047" s="30"/>
      <c r="CH4047" s="139" t="str">
        <f t="shared" si="175"/>
        <v>L8.61</v>
      </c>
      <c r="CI4047" s="275" t="s">
        <v>5826</v>
      </c>
    </row>
    <row r="4048" spans="74:87" x14ac:dyDescent="0.3">
      <c r="BV4048" s="30"/>
      <c r="CH4048" s="139" t="str">
        <f t="shared" si="175"/>
        <v>L8.81</v>
      </c>
      <c r="CI4048" s="275" t="s">
        <v>5827</v>
      </c>
    </row>
    <row r="4049" spans="74:87" x14ac:dyDescent="0.3">
      <c r="BV4049" s="30"/>
      <c r="CH4049" s="139" t="str">
        <f t="shared" si="175"/>
        <v>L8.0T</v>
      </c>
      <c r="CI4049" s="275" t="s">
        <v>5828</v>
      </c>
    </row>
    <row r="4050" spans="74:87" x14ac:dyDescent="0.3">
      <c r="BV4050" s="30"/>
      <c r="CH4050" s="139" t="str">
        <f t="shared" si="175"/>
        <v>L8.SO</v>
      </c>
      <c r="CI4050" s="275" t="s">
        <v>5829</v>
      </c>
    </row>
    <row r="4051" spans="74:87" x14ac:dyDescent="0.3">
      <c r="BV4051" s="30"/>
      <c r="CH4051" s="139" t="str">
        <f t="shared" si="175"/>
        <v>L8.SY</v>
      </c>
      <c r="CI4051" s="275" t="s">
        <v>5830</v>
      </c>
    </row>
    <row r="4052" spans="74:87" x14ac:dyDescent="0.3">
      <c r="BV4052" s="30"/>
      <c r="CH4052" s="139" t="str">
        <f t="shared" si="175"/>
        <v>L8.SL</v>
      </c>
      <c r="CI4052" s="275" t="s">
        <v>5831</v>
      </c>
    </row>
    <row r="4053" spans="74:87" x14ac:dyDescent="0.3">
      <c r="BV4053" s="30"/>
      <c r="CH4053" s="139" t="str">
        <f t="shared" si="175"/>
        <v>L8.SM</v>
      </c>
      <c r="CI4053" s="275" t="s">
        <v>5832</v>
      </c>
    </row>
    <row r="4054" spans="74:87" x14ac:dyDescent="0.3">
      <c r="BV4054" s="30"/>
      <c r="CH4054" s="139" t="str">
        <f t="shared" si="175"/>
        <v>L8.SN</v>
      </c>
      <c r="CI4054" s="275" t="s">
        <v>5833</v>
      </c>
    </row>
    <row r="4055" spans="74:87" x14ac:dyDescent="0.3">
      <c r="BV4055" s="30"/>
      <c r="CH4055" s="139" t="str">
        <f t="shared" si="175"/>
        <v>L8.SP</v>
      </c>
      <c r="CI4055" s="275" t="s">
        <v>5834</v>
      </c>
    </row>
    <row r="4056" spans="74:87" x14ac:dyDescent="0.3">
      <c r="BV4056" s="30"/>
      <c r="CH4056" s="139" t="str">
        <f t="shared" si="175"/>
        <v>L8.1V</v>
      </c>
      <c r="CI4056" s="275" t="s">
        <v>5835</v>
      </c>
    </row>
    <row r="4057" spans="74:87" x14ac:dyDescent="0.3">
      <c r="BV4057" s="30"/>
      <c r="CH4057" s="139" t="str">
        <f t="shared" si="175"/>
        <v>L8.T5</v>
      </c>
      <c r="CI4057" s="275" t="s">
        <v>5836</v>
      </c>
    </row>
    <row r="4058" spans="74:87" x14ac:dyDescent="0.3">
      <c r="BV4058" s="30"/>
      <c r="CH4058" s="139" t="str">
        <f t="shared" si="175"/>
        <v>L8.0S</v>
      </c>
      <c r="CI4058" s="275" t="s">
        <v>5837</v>
      </c>
    </row>
    <row r="4059" spans="74:87" x14ac:dyDescent="0.3">
      <c r="BV4059" s="30"/>
      <c r="CH4059" s="139" t="str">
        <f t="shared" si="175"/>
        <v>L8.52</v>
      </c>
      <c r="CI4059" s="275" t="s">
        <v>5838</v>
      </c>
    </row>
    <row r="4060" spans="74:87" x14ac:dyDescent="0.3">
      <c r="BV4060" s="30"/>
      <c r="CH4060" s="139" t="str">
        <f t="shared" si="175"/>
        <v>L8.77</v>
      </c>
      <c r="CI4060" s="275" t="s">
        <v>5839</v>
      </c>
    </row>
    <row r="4061" spans="74:87" x14ac:dyDescent="0.3">
      <c r="BV4061" s="30"/>
      <c r="CH4061" s="139" t="str">
        <f t="shared" si="175"/>
        <v>L8.Z3</v>
      </c>
      <c r="CI4061" s="275" t="s">
        <v>5840</v>
      </c>
    </row>
    <row r="4062" spans="74:87" x14ac:dyDescent="0.3">
      <c r="BV4062" s="30"/>
      <c r="CH4062" s="139" t="str">
        <f t="shared" si="175"/>
        <v>L8.37</v>
      </c>
      <c r="CI4062" s="275" t="s">
        <v>5841</v>
      </c>
    </row>
    <row r="4063" spans="74:87" x14ac:dyDescent="0.3">
      <c r="BV4063" s="30"/>
      <c r="CH4063" s="139" t="str">
        <f t="shared" si="175"/>
        <v>L8.2A</v>
      </c>
      <c r="CI4063" s="275" t="s">
        <v>5842</v>
      </c>
    </row>
    <row r="4064" spans="74:87" x14ac:dyDescent="0.3">
      <c r="BV4064" s="30"/>
      <c r="CH4064" s="139" t="str">
        <f t="shared" ref="CH4064:CH4127" si="176">CONCATENATE(LEFT(CI4064,2),".",RIGHT(CI4064,2))</f>
        <v>L8.T8</v>
      </c>
      <c r="CI4064" s="275" t="s">
        <v>5843</v>
      </c>
    </row>
    <row r="4065" spans="74:87" x14ac:dyDescent="0.3">
      <c r="BV4065" s="30"/>
      <c r="CH4065" s="139" t="str">
        <f t="shared" si="176"/>
        <v>L8.1Q</v>
      </c>
      <c r="CI4065" s="275" t="s">
        <v>5844</v>
      </c>
    </row>
    <row r="4066" spans="74:87" x14ac:dyDescent="0.3">
      <c r="BV4066" s="30"/>
      <c r="CH4066" s="139" t="str">
        <f t="shared" si="176"/>
        <v>L8.2Q</v>
      </c>
      <c r="CI4066" s="275" t="s">
        <v>5845</v>
      </c>
    </row>
    <row r="4067" spans="74:87" x14ac:dyDescent="0.3">
      <c r="BV4067" s="30"/>
      <c r="CH4067" s="139" t="str">
        <f t="shared" si="176"/>
        <v>L8.NM</v>
      </c>
      <c r="CI4067" s="275" t="s">
        <v>5846</v>
      </c>
    </row>
    <row r="4068" spans="74:87" x14ac:dyDescent="0.3">
      <c r="BV4068" s="30"/>
      <c r="CH4068" s="139" t="str">
        <f t="shared" si="176"/>
        <v>L8.0F</v>
      </c>
      <c r="CI4068" s="275" t="s">
        <v>5847</v>
      </c>
    </row>
    <row r="4069" spans="74:87" x14ac:dyDescent="0.3">
      <c r="BV4069" s="30"/>
      <c r="CH4069" s="139" t="str">
        <f t="shared" si="176"/>
        <v>L8.MC</v>
      </c>
      <c r="CI4069" s="275" t="s">
        <v>5848</v>
      </c>
    </row>
    <row r="4070" spans="74:87" x14ac:dyDescent="0.3">
      <c r="BV4070" s="30"/>
      <c r="CH4070" s="139" t="str">
        <f t="shared" si="176"/>
        <v>L8.0P</v>
      </c>
      <c r="CI4070" s="275" t="s">
        <v>5849</v>
      </c>
    </row>
    <row r="4071" spans="74:87" x14ac:dyDescent="0.3">
      <c r="BV4071" s="30"/>
      <c r="CH4071" s="139" t="str">
        <f t="shared" si="176"/>
        <v>L8.T9</v>
      </c>
      <c r="CI4071" s="275" t="s">
        <v>5850</v>
      </c>
    </row>
    <row r="4072" spans="74:87" x14ac:dyDescent="0.3">
      <c r="BV4072" s="30"/>
      <c r="CH4072" s="139" t="str">
        <f t="shared" si="176"/>
        <v>L8.ZZ</v>
      </c>
      <c r="CI4072" s="275" t="s">
        <v>14836</v>
      </c>
    </row>
    <row r="4073" spans="74:87" x14ac:dyDescent="0.3">
      <c r="BV4073" s="30"/>
      <c r="CH4073" s="139" t="str">
        <f t="shared" si="176"/>
        <v>L8.AO</v>
      </c>
      <c r="CI4073" s="275" t="s">
        <v>5851</v>
      </c>
    </row>
    <row r="4074" spans="74:87" x14ac:dyDescent="0.3">
      <c r="BV4074" s="30"/>
      <c r="CH4074" s="139" t="str">
        <f t="shared" si="176"/>
        <v>L8.AB</v>
      </c>
      <c r="CI4074" s="275" t="s">
        <v>5852</v>
      </c>
    </row>
    <row r="4075" spans="74:87" x14ac:dyDescent="0.3">
      <c r="BV4075" s="30"/>
      <c r="CH4075" s="139" t="str">
        <f t="shared" si="176"/>
        <v>L8.0G</v>
      </c>
      <c r="CI4075" s="275" t="s">
        <v>5853</v>
      </c>
    </row>
    <row r="4076" spans="74:87" x14ac:dyDescent="0.3">
      <c r="BV4076" s="30"/>
      <c r="CH4076" s="139" t="str">
        <f t="shared" si="176"/>
        <v>L8.BG</v>
      </c>
      <c r="CI4076" s="275" t="s">
        <v>5854</v>
      </c>
    </row>
    <row r="4077" spans="74:87" x14ac:dyDescent="0.3">
      <c r="BV4077" s="30"/>
      <c r="CH4077" s="139" t="str">
        <f t="shared" si="176"/>
        <v>L8.0R</v>
      </c>
      <c r="CI4077" s="275" t="s">
        <v>5855</v>
      </c>
    </row>
    <row r="4078" spans="74:87" x14ac:dyDescent="0.3">
      <c r="BV4078" s="30"/>
      <c r="CH4078" s="139" t="str">
        <f t="shared" si="176"/>
        <v>L8.89</v>
      </c>
      <c r="CI4078" s="275" t="s">
        <v>5856</v>
      </c>
    </row>
    <row r="4079" spans="74:87" x14ac:dyDescent="0.3">
      <c r="BV4079" s="30"/>
      <c r="CH4079" s="139" t="str">
        <f t="shared" si="176"/>
        <v>L8.2P</v>
      </c>
      <c r="CI4079" s="275" t="s">
        <v>15131</v>
      </c>
    </row>
    <row r="4080" spans="74:87" x14ac:dyDescent="0.3">
      <c r="BV4080" s="30"/>
      <c r="CH4080" s="139" t="str">
        <f t="shared" si="176"/>
        <v>L8.32</v>
      </c>
      <c r="CI4080" s="275" t="s">
        <v>5857</v>
      </c>
    </row>
    <row r="4081" spans="74:87" x14ac:dyDescent="0.3">
      <c r="BV4081" s="30"/>
      <c r="CH4081" s="139" t="str">
        <f t="shared" si="176"/>
        <v>L8.80</v>
      </c>
      <c r="CI4081" s="275" t="s">
        <v>5858</v>
      </c>
    </row>
    <row r="4082" spans="74:87" x14ac:dyDescent="0.3">
      <c r="BV4082" s="30"/>
      <c r="CH4082" s="139" t="str">
        <f t="shared" si="176"/>
        <v>L8.46</v>
      </c>
      <c r="CI4082" s="275" t="s">
        <v>5859</v>
      </c>
    </row>
    <row r="4083" spans="74:87" x14ac:dyDescent="0.3">
      <c r="BV4083" s="30"/>
      <c r="CH4083" s="139" t="str">
        <f t="shared" si="176"/>
        <v>L8.45</v>
      </c>
      <c r="CI4083" s="275" t="s">
        <v>5860</v>
      </c>
    </row>
    <row r="4084" spans="74:87" x14ac:dyDescent="0.3">
      <c r="BV4084" s="30"/>
      <c r="CH4084" s="139" t="str">
        <f t="shared" si="176"/>
        <v>L8.BN</v>
      </c>
      <c r="CI4084" s="275" t="s">
        <v>5861</v>
      </c>
    </row>
    <row r="4085" spans="74:87" x14ac:dyDescent="0.3">
      <c r="BV4085" s="30"/>
      <c r="CH4085" s="139" t="str">
        <f t="shared" si="176"/>
        <v>L8.0C</v>
      </c>
      <c r="CI4085" s="275" t="s">
        <v>5862</v>
      </c>
    </row>
    <row r="4086" spans="74:87" x14ac:dyDescent="0.3">
      <c r="BV4086" s="30"/>
      <c r="CH4086" s="139" t="str">
        <f t="shared" si="176"/>
        <v>L8.0Y</v>
      </c>
      <c r="CI4086" s="275" t="s">
        <v>5863</v>
      </c>
    </row>
    <row r="4087" spans="74:87" x14ac:dyDescent="0.3">
      <c r="BV4087" s="30"/>
      <c r="CH4087" s="139" t="str">
        <f t="shared" si="176"/>
        <v>L8.0L</v>
      </c>
      <c r="CI4087" s="275" t="s">
        <v>5864</v>
      </c>
    </row>
    <row r="4088" spans="74:87" x14ac:dyDescent="0.3">
      <c r="BV4088" s="30"/>
      <c r="CH4088" s="139" t="str">
        <f t="shared" si="176"/>
        <v>L8.87</v>
      </c>
      <c r="CI4088" s="275" t="s">
        <v>5865</v>
      </c>
    </row>
    <row r="4089" spans="74:87" x14ac:dyDescent="0.3">
      <c r="BV4089" s="30"/>
      <c r="CH4089" s="139" t="str">
        <f t="shared" si="176"/>
        <v>L8.CP</v>
      </c>
      <c r="CI4089" s="275" t="s">
        <v>5866</v>
      </c>
    </row>
    <row r="4090" spans="74:87" x14ac:dyDescent="0.3">
      <c r="BV4090" s="30"/>
      <c r="CH4090" s="139" t="str">
        <f t="shared" si="176"/>
        <v>L8.35</v>
      </c>
      <c r="CI4090" s="275" t="s">
        <v>5867</v>
      </c>
    </row>
    <row r="4091" spans="74:87" x14ac:dyDescent="0.3">
      <c r="BV4091" s="30"/>
      <c r="CH4091" s="139" t="str">
        <f t="shared" si="176"/>
        <v>L8.LK</v>
      </c>
      <c r="CI4091" s="275" t="s">
        <v>5868</v>
      </c>
    </row>
    <row r="4092" spans="74:87" x14ac:dyDescent="0.3">
      <c r="BV4092" s="30"/>
      <c r="CH4092" s="139" t="str">
        <f t="shared" si="176"/>
        <v>L8.LB</v>
      </c>
      <c r="CI4092" s="275" t="s">
        <v>5869</v>
      </c>
    </row>
    <row r="4093" spans="74:87" x14ac:dyDescent="0.3">
      <c r="BV4093" s="30"/>
      <c r="CH4093" s="139" t="str">
        <f t="shared" si="176"/>
        <v>L8.LG</v>
      </c>
      <c r="CI4093" s="275" t="s">
        <v>5870</v>
      </c>
    </row>
    <row r="4094" spans="74:87" x14ac:dyDescent="0.3">
      <c r="BV4094" s="30"/>
      <c r="CH4094" s="139" t="str">
        <f t="shared" si="176"/>
        <v>L8.LO</v>
      </c>
      <c r="CI4094" s="275" t="s">
        <v>5871</v>
      </c>
    </row>
    <row r="4095" spans="74:87" x14ac:dyDescent="0.3">
      <c r="BV4095" s="30"/>
      <c r="CH4095" s="139" t="str">
        <f t="shared" si="176"/>
        <v>L8.LC</v>
      </c>
      <c r="CI4095" s="275" t="s">
        <v>5872</v>
      </c>
    </row>
    <row r="4096" spans="74:87" x14ac:dyDescent="0.3">
      <c r="BV4096" s="30"/>
      <c r="CH4096" s="139" t="str">
        <f t="shared" si="176"/>
        <v>L8.LY</v>
      </c>
      <c r="CI4096" s="275" t="s">
        <v>5873</v>
      </c>
    </row>
    <row r="4097" spans="74:87" x14ac:dyDescent="0.3">
      <c r="BV4097" s="30"/>
      <c r="CH4097" s="139" t="str">
        <f t="shared" si="176"/>
        <v>L8.33</v>
      </c>
      <c r="CI4097" s="275" t="s">
        <v>5874</v>
      </c>
    </row>
    <row r="4098" spans="74:87" x14ac:dyDescent="0.3">
      <c r="BV4098" s="30"/>
      <c r="CH4098" s="139" t="str">
        <f t="shared" si="176"/>
        <v>L8.RN</v>
      </c>
      <c r="CI4098" s="275" t="s">
        <v>5875</v>
      </c>
    </row>
    <row r="4099" spans="74:87" x14ac:dyDescent="0.3">
      <c r="BV4099" s="30"/>
      <c r="CH4099" s="139" t="str">
        <f t="shared" si="176"/>
        <v>L8.54</v>
      </c>
      <c r="CI4099" s="275" t="s">
        <v>5876</v>
      </c>
    </row>
    <row r="4100" spans="74:87" x14ac:dyDescent="0.3">
      <c r="BV4100" s="30"/>
      <c r="CH4100" s="139" t="str">
        <f t="shared" si="176"/>
        <v>L8.HB</v>
      </c>
      <c r="CI4100" s="275" t="s">
        <v>15132</v>
      </c>
    </row>
    <row r="4101" spans="74:87" x14ac:dyDescent="0.3">
      <c r="BV4101" s="30"/>
      <c r="CH4101" s="139" t="str">
        <f t="shared" si="176"/>
        <v>L8.HG</v>
      </c>
      <c r="CI4101" s="275" t="s">
        <v>15133</v>
      </c>
    </row>
    <row r="4102" spans="74:87" x14ac:dyDescent="0.3">
      <c r="BV4102" s="30"/>
      <c r="CH4102" s="139" t="str">
        <f t="shared" si="176"/>
        <v>L8.JB</v>
      </c>
      <c r="CI4102" s="275" t="s">
        <v>5877</v>
      </c>
    </row>
    <row r="4103" spans="74:87" x14ac:dyDescent="0.3">
      <c r="BV4103" s="30"/>
      <c r="CH4103" s="139" t="str">
        <f t="shared" si="176"/>
        <v>L8.JW</v>
      </c>
      <c r="CI4103" s="275" t="s">
        <v>15134</v>
      </c>
    </row>
    <row r="4104" spans="74:87" x14ac:dyDescent="0.3">
      <c r="BV4104" s="30"/>
      <c r="CH4104" s="139" t="str">
        <f t="shared" si="176"/>
        <v>L8.S1</v>
      </c>
      <c r="CI4104" s="275" t="s">
        <v>14837</v>
      </c>
    </row>
    <row r="4105" spans="74:87" x14ac:dyDescent="0.3">
      <c r="BV4105" s="30"/>
      <c r="CH4105" s="139" t="str">
        <f t="shared" si="176"/>
        <v>L8.S2</v>
      </c>
      <c r="CI4105" s="275" t="s">
        <v>14838</v>
      </c>
    </row>
    <row r="4106" spans="74:87" x14ac:dyDescent="0.3">
      <c r="BV4106" s="30"/>
      <c r="CH4106" s="139" t="str">
        <f t="shared" si="176"/>
        <v>L8.L1</v>
      </c>
      <c r="CI4106" s="275" t="s">
        <v>14839</v>
      </c>
    </row>
    <row r="4107" spans="74:87" x14ac:dyDescent="0.3">
      <c r="BV4107" s="30"/>
      <c r="CH4107" s="139" t="str">
        <f t="shared" si="176"/>
        <v>L8.L2</v>
      </c>
      <c r="CI4107" s="275" t="s">
        <v>14840</v>
      </c>
    </row>
    <row r="4108" spans="74:87" x14ac:dyDescent="0.3">
      <c r="BV4108" s="30"/>
      <c r="CH4108" s="139" t="str">
        <f t="shared" si="176"/>
        <v>L8.Z1</v>
      </c>
      <c r="CI4108" s="275" t="s">
        <v>5878</v>
      </c>
    </row>
    <row r="4109" spans="74:87" x14ac:dyDescent="0.3">
      <c r="BV4109" s="30"/>
      <c r="CH4109" s="139" t="str">
        <f t="shared" si="176"/>
        <v>L8.0M</v>
      </c>
      <c r="CI4109" s="275" t="s">
        <v>5879</v>
      </c>
    </row>
    <row r="4110" spans="74:87" x14ac:dyDescent="0.3">
      <c r="BV4110" s="30"/>
      <c r="CH4110" s="139" t="str">
        <f t="shared" si="176"/>
        <v>L8.51</v>
      </c>
      <c r="CI4110" s="275" t="s">
        <v>5880</v>
      </c>
    </row>
    <row r="4111" spans="74:87" x14ac:dyDescent="0.3">
      <c r="BV4111" s="30"/>
      <c r="CH4111" s="139" t="str">
        <f t="shared" si="176"/>
        <v>L8.0N</v>
      </c>
      <c r="CI4111" s="275" t="s">
        <v>5881</v>
      </c>
    </row>
    <row r="4112" spans="74:87" x14ac:dyDescent="0.3">
      <c r="BV4112" s="30"/>
      <c r="CH4112" s="139" t="str">
        <f t="shared" si="176"/>
        <v>L8.NS</v>
      </c>
      <c r="CI4112" s="275" t="s">
        <v>5882</v>
      </c>
    </row>
    <row r="4113" spans="74:87" x14ac:dyDescent="0.3">
      <c r="BV4113" s="30"/>
      <c r="CH4113" s="139" t="str">
        <f t="shared" si="176"/>
        <v>L8.86</v>
      </c>
      <c r="CI4113" s="275" t="s">
        <v>5883</v>
      </c>
    </row>
    <row r="4114" spans="74:87" x14ac:dyDescent="0.3">
      <c r="BV4114" s="30"/>
      <c r="CH4114" s="139" t="str">
        <f t="shared" si="176"/>
        <v>L8.36</v>
      </c>
      <c r="CI4114" s="275" t="s">
        <v>5884</v>
      </c>
    </row>
    <row r="4115" spans="74:87" x14ac:dyDescent="0.3">
      <c r="BV4115" s="30"/>
      <c r="CH4115" s="139" t="str">
        <f t="shared" si="176"/>
        <v>L8.2F</v>
      </c>
      <c r="CI4115" s="275" t="s">
        <v>5885</v>
      </c>
    </row>
    <row r="4116" spans="74:87" x14ac:dyDescent="0.3">
      <c r="BV4116" s="30"/>
      <c r="CH4116" s="139" t="str">
        <f t="shared" si="176"/>
        <v>L8.90</v>
      </c>
      <c r="CI4116" s="275" t="s">
        <v>5886</v>
      </c>
    </row>
    <row r="4117" spans="74:87" x14ac:dyDescent="0.3">
      <c r="BV4117" s="30"/>
      <c r="CH4117" s="139" t="str">
        <f t="shared" si="176"/>
        <v>L8.27</v>
      </c>
      <c r="CI4117" s="275" t="s">
        <v>5887</v>
      </c>
    </row>
    <row r="4118" spans="74:87" x14ac:dyDescent="0.3">
      <c r="BV4118" s="30"/>
      <c r="CH4118" s="139" t="str">
        <f t="shared" si="176"/>
        <v>L8.61</v>
      </c>
      <c r="CI4118" s="275" t="s">
        <v>5888</v>
      </c>
    </row>
    <row r="4119" spans="74:87" x14ac:dyDescent="0.3">
      <c r="BV4119" s="30"/>
      <c r="CH4119" s="139" t="str">
        <f t="shared" si="176"/>
        <v>L8.81</v>
      </c>
      <c r="CI4119" s="275" t="s">
        <v>5889</v>
      </c>
    </row>
    <row r="4120" spans="74:87" x14ac:dyDescent="0.3">
      <c r="BV4120" s="30"/>
      <c r="CH4120" s="139" t="str">
        <f t="shared" si="176"/>
        <v>L8.0T</v>
      </c>
      <c r="CI4120" s="275" t="s">
        <v>5890</v>
      </c>
    </row>
    <row r="4121" spans="74:87" x14ac:dyDescent="0.3">
      <c r="BV4121" s="30"/>
      <c r="CH4121" s="139" t="str">
        <f t="shared" si="176"/>
        <v>L8.SO</v>
      </c>
      <c r="CI4121" s="275" t="s">
        <v>5891</v>
      </c>
    </row>
    <row r="4122" spans="74:87" x14ac:dyDescent="0.3">
      <c r="BV4122" s="30"/>
      <c r="CH4122" s="139" t="str">
        <f t="shared" si="176"/>
        <v>L8.SY</v>
      </c>
      <c r="CI4122" s="275" t="s">
        <v>5892</v>
      </c>
    </row>
    <row r="4123" spans="74:87" x14ac:dyDescent="0.3">
      <c r="BV4123" s="30"/>
      <c r="CH4123" s="139" t="str">
        <f t="shared" si="176"/>
        <v>L8.SL</v>
      </c>
      <c r="CI4123" s="275" t="s">
        <v>5893</v>
      </c>
    </row>
    <row r="4124" spans="74:87" x14ac:dyDescent="0.3">
      <c r="BV4124" s="30"/>
      <c r="CH4124" s="139" t="str">
        <f t="shared" si="176"/>
        <v>L8.SM</v>
      </c>
      <c r="CI4124" s="275" t="s">
        <v>5894</v>
      </c>
    </row>
    <row r="4125" spans="74:87" x14ac:dyDescent="0.3">
      <c r="BV4125" s="30"/>
      <c r="CH4125" s="139" t="str">
        <f t="shared" si="176"/>
        <v>L8.SN</v>
      </c>
      <c r="CI4125" s="275" t="s">
        <v>5895</v>
      </c>
    </row>
    <row r="4126" spans="74:87" x14ac:dyDescent="0.3">
      <c r="BV4126" s="30"/>
      <c r="CH4126" s="139" t="str">
        <f t="shared" si="176"/>
        <v>L8.SP</v>
      </c>
      <c r="CI4126" s="275" t="s">
        <v>5896</v>
      </c>
    </row>
    <row r="4127" spans="74:87" x14ac:dyDescent="0.3">
      <c r="BV4127" s="30"/>
      <c r="CH4127" s="139" t="str">
        <f t="shared" si="176"/>
        <v>L8.1V</v>
      </c>
      <c r="CI4127" s="275" t="s">
        <v>5897</v>
      </c>
    </row>
    <row r="4128" spans="74:87" x14ac:dyDescent="0.3">
      <c r="BV4128" s="30"/>
      <c r="CH4128" s="139" t="str">
        <f t="shared" ref="CH4128:CH4191" si="177">CONCATENATE(LEFT(CI4128,2),".",RIGHT(CI4128,2))</f>
        <v>L8.T5</v>
      </c>
      <c r="CI4128" s="275" t="s">
        <v>5898</v>
      </c>
    </row>
    <row r="4129" spans="74:87" x14ac:dyDescent="0.3">
      <c r="BV4129" s="30"/>
      <c r="CH4129" s="139" t="str">
        <f t="shared" si="177"/>
        <v>L8.0S</v>
      </c>
      <c r="CI4129" s="275" t="s">
        <v>5899</v>
      </c>
    </row>
    <row r="4130" spans="74:87" x14ac:dyDescent="0.3">
      <c r="BV4130" s="30"/>
      <c r="CH4130" s="139" t="str">
        <f t="shared" si="177"/>
        <v>L8.52</v>
      </c>
      <c r="CI4130" s="275" t="s">
        <v>5900</v>
      </c>
    </row>
    <row r="4131" spans="74:87" x14ac:dyDescent="0.3">
      <c r="BV4131" s="30"/>
      <c r="CH4131" s="139" t="str">
        <f t="shared" si="177"/>
        <v>L8.77</v>
      </c>
      <c r="CI4131" s="275" t="s">
        <v>5901</v>
      </c>
    </row>
    <row r="4132" spans="74:87" x14ac:dyDescent="0.3">
      <c r="BV4132" s="30"/>
      <c r="CH4132" s="139" t="str">
        <f t="shared" si="177"/>
        <v>L8.Z3</v>
      </c>
      <c r="CI4132" s="275" t="s">
        <v>5902</v>
      </c>
    </row>
    <row r="4133" spans="74:87" x14ac:dyDescent="0.3">
      <c r="BV4133" s="30"/>
      <c r="CH4133" s="139" t="str">
        <f t="shared" si="177"/>
        <v>L8.37</v>
      </c>
      <c r="CI4133" s="275" t="s">
        <v>5903</v>
      </c>
    </row>
    <row r="4134" spans="74:87" x14ac:dyDescent="0.3">
      <c r="BV4134" s="30"/>
      <c r="CH4134" s="139" t="str">
        <f t="shared" si="177"/>
        <v>L8.2A</v>
      </c>
      <c r="CI4134" s="275" t="s">
        <v>5904</v>
      </c>
    </row>
    <row r="4135" spans="74:87" x14ac:dyDescent="0.3">
      <c r="BV4135" s="30"/>
      <c r="CH4135" s="139" t="str">
        <f t="shared" si="177"/>
        <v>L8.T8</v>
      </c>
      <c r="CI4135" s="275" t="s">
        <v>5905</v>
      </c>
    </row>
    <row r="4136" spans="74:87" x14ac:dyDescent="0.3">
      <c r="BV4136" s="30"/>
      <c r="CH4136" s="139" t="str">
        <f t="shared" si="177"/>
        <v>L8.1Q</v>
      </c>
      <c r="CI4136" s="275" t="s">
        <v>5906</v>
      </c>
    </row>
    <row r="4137" spans="74:87" x14ac:dyDescent="0.3">
      <c r="BV4137" s="30"/>
      <c r="CH4137" s="139" t="str">
        <f t="shared" si="177"/>
        <v>L8.2Q</v>
      </c>
      <c r="CI4137" s="275" t="s">
        <v>5907</v>
      </c>
    </row>
    <row r="4138" spans="74:87" x14ac:dyDescent="0.3">
      <c r="BV4138" s="30"/>
      <c r="CH4138" s="139" t="str">
        <f t="shared" si="177"/>
        <v>L8.NM</v>
      </c>
      <c r="CI4138" s="275" t="s">
        <v>5908</v>
      </c>
    </row>
    <row r="4139" spans="74:87" x14ac:dyDescent="0.3">
      <c r="BV4139" s="30"/>
      <c r="CH4139" s="139" t="str">
        <f t="shared" si="177"/>
        <v>L8.0F</v>
      </c>
      <c r="CI4139" s="275" t="s">
        <v>5909</v>
      </c>
    </row>
    <row r="4140" spans="74:87" x14ac:dyDescent="0.3">
      <c r="BV4140" s="30"/>
      <c r="CH4140" s="139" t="str">
        <f t="shared" si="177"/>
        <v>L8.MC</v>
      </c>
      <c r="CI4140" s="275" t="s">
        <v>5910</v>
      </c>
    </row>
    <row r="4141" spans="74:87" x14ac:dyDescent="0.3">
      <c r="BV4141" s="30"/>
      <c r="CH4141" s="139" t="str">
        <f t="shared" si="177"/>
        <v>L8.0P</v>
      </c>
      <c r="CI4141" s="275" t="s">
        <v>5911</v>
      </c>
    </row>
    <row r="4142" spans="74:87" x14ac:dyDescent="0.3">
      <c r="BV4142" s="30"/>
      <c r="CH4142" s="139" t="str">
        <f t="shared" si="177"/>
        <v>L8.T9</v>
      </c>
      <c r="CI4142" s="275" t="s">
        <v>5912</v>
      </c>
    </row>
    <row r="4143" spans="74:87" x14ac:dyDescent="0.3">
      <c r="BV4143" s="30"/>
      <c r="CH4143" s="139" t="str">
        <f t="shared" si="177"/>
        <v>L8.ZZ</v>
      </c>
      <c r="CI4143" s="275" t="s">
        <v>14841</v>
      </c>
    </row>
    <row r="4144" spans="74:87" x14ac:dyDescent="0.3">
      <c r="BV4144" s="30"/>
      <c r="CH4144" s="139" t="str">
        <f t="shared" si="177"/>
        <v>L8.53</v>
      </c>
      <c r="CI4144" s="275" t="s">
        <v>5913</v>
      </c>
    </row>
    <row r="4145" spans="74:87" x14ac:dyDescent="0.3">
      <c r="BV4145" s="30"/>
      <c r="CH4145" s="139" t="str">
        <f t="shared" si="177"/>
        <v>L8.AO</v>
      </c>
      <c r="CI4145" s="275" t="s">
        <v>5914</v>
      </c>
    </row>
    <row r="4146" spans="74:87" x14ac:dyDescent="0.3">
      <c r="BV4146" s="30"/>
      <c r="CH4146" s="139" t="str">
        <f t="shared" si="177"/>
        <v>L8.AB</v>
      </c>
      <c r="CI4146" s="275" t="s">
        <v>5915</v>
      </c>
    </row>
    <row r="4147" spans="74:87" x14ac:dyDescent="0.3">
      <c r="BV4147" s="30"/>
      <c r="CH4147" s="139" t="str">
        <f t="shared" si="177"/>
        <v>L8.50</v>
      </c>
      <c r="CI4147" s="275" t="s">
        <v>5916</v>
      </c>
    </row>
    <row r="4148" spans="74:87" x14ac:dyDescent="0.3">
      <c r="BV4148" s="30"/>
      <c r="CH4148" s="139" t="str">
        <f t="shared" si="177"/>
        <v>L8.Z6</v>
      </c>
      <c r="CI4148" s="275" t="s">
        <v>5917</v>
      </c>
    </row>
    <row r="4149" spans="74:87" x14ac:dyDescent="0.3">
      <c r="BV4149" s="30"/>
      <c r="CH4149" s="139" t="str">
        <f t="shared" si="177"/>
        <v>L8.0G</v>
      </c>
      <c r="CI4149" s="275" t="s">
        <v>5918</v>
      </c>
    </row>
    <row r="4150" spans="74:87" x14ac:dyDescent="0.3">
      <c r="BV4150" s="30"/>
      <c r="CH4150" s="139" t="str">
        <f t="shared" si="177"/>
        <v>L8.BG</v>
      </c>
      <c r="CI4150" s="275" t="s">
        <v>5919</v>
      </c>
    </row>
    <row r="4151" spans="74:87" x14ac:dyDescent="0.3">
      <c r="BV4151" s="30"/>
      <c r="CH4151" s="139" t="str">
        <f t="shared" si="177"/>
        <v>L8.0R</v>
      </c>
      <c r="CI4151" s="275" t="s">
        <v>5920</v>
      </c>
    </row>
    <row r="4152" spans="74:87" x14ac:dyDescent="0.3">
      <c r="BV4152" s="30"/>
      <c r="CH4152" s="139" t="str">
        <f t="shared" si="177"/>
        <v>L8.58</v>
      </c>
      <c r="CI4152" s="275" t="s">
        <v>5921</v>
      </c>
    </row>
    <row r="4153" spans="74:87" x14ac:dyDescent="0.3">
      <c r="BV4153" s="30"/>
      <c r="CH4153" s="139" t="str">
        <f t="shared" si="177"/>
        <v>L8.89</v>
      </c>
      <c r="CI4153" s="275" t="s">
        <v>5922</v>
      </c>
    </row>
    <row r="4154" spans="74:87" x14ac:dyDescent="0.3">
      <c r="BV4154" s="30"/>
      <c r="CH4154" s="139" t="str">
        <f t="shared" si="177"/>
        <v>L8.2P</v>
      </c>
      <c r="CI4154" s="275" t="s">
        <v>15135</v>
      </c>
    </row>
    <row r="4155" spans="74:87" x14ac:dyDescent="0.3">
      <c r="BV4155" s="30"/>
      <c r="CH4155" s="139" t="str">
        <f t="shared" si="177"/>
        <v>L8.32</v>
      </c>
      <c r="CI4155" s="275" t="s">
        <v>5923</v>
      </c>
    </row>
    <row r="4156" spans="74:87" x14ac:dyDescent="0.3">
      <c r="BV4156" s="30"/>
      <c r="CH4156" s="139" t="str">
        <f t="shared" si="177"/>
        <v>L8.80</v>
      </c>
      <c r="CI4156" s="275" t="s">
        <v>5924</v>
      </c>
    </row>
    <row r="4157" spans="74:87" x14ac:dyDescent="0.3">
      <c r="BV4157" s="30"/>
      <c r="CH4157" s="139" t="str">
        <f t="shared" si="177"/>
        <v>L8.46</v>
      </c>
      <c r="CI4157" s="275" t="s">
        <v>5925</v>
      </c>
    </row>
    <row r="4158" spans="74:87" x14ac:dyDescent="0.3">
      <c r="BV4158" s="30"/>
      <c r="CH4158" s="139" t="str">
        <f t="shared" si="177"/>
        <v>L8.45</v>
      </c>
      <c r="CI4158" s="275" t="s">
        <v>5926</v>
      </c>
    </row>
    <row r="4159" spans="74:87" x14ac:dyDescent="0.3">
      <c r="BV4159" s="30"/>
      <c r="CH4159" s="139" t="str">
        <f t="shared" si="177"/>
        <v>L8.B1</v>
      </c>
      <c r="CI4159" s="275" t="s">
        <v>5927</v>
      </c>
    </row>
    <row r="4160" spans="74:87" x14ac:dyDescent="0.3">
      <c r="BV4160" s="30"/>
      <c r="CH4160" s="139" t="str">
        <f t="shared" si="177"/>
        <v>L8.Z4</v>
      </c>
      <c r="CI4160" s="275" t="s">
        <v>5928</v>
      </c>
    </row>
    <row r="4161" spans="74:87" x14ac:dyDescent="0.3">
      <c r="BV4161" s="30"/>
      <c r="CH4161" s="139" t="str">
        <f t="shared" si="177"/>
        <v>L8.BN</v>
      </c>
      <c r="CI4161" s="275" t="s">
        <v>5929</v>
      </c>
    </row>
    <row r="4162" spans="74:87" x14ac:dyDescent="0.3">
      <c r="BV4162" s="30"/>
      <c r="CH4162" s="139" t="str">
        <f t="shared" si="177"/>
        <v>L8.0C</v>
      </c>
      <c r="CI4162" s="275" t="s">
        <v>5930</v>
      </c>
    </row>
    <row r="4163" spans="74:87" x14ac:dyDescent="0.3">
      <c r="BV4163" s="30"/>
      <c r="CH4163" s="139" t="str">
        <f t="shared" si="177"/>
        <v>L8.0Y</v>
      </c>
      <c r="CI4163" s="275" t="s">
        <v>5931</v>
      </c>
    </row>
    <row r="4164" spans="74:87" x14ac:dyDescent="0.3">
      <c r="BV4164" s="30"/>
      <c r="CH4164" s="139" t="str">
        <f t="shared" si="177"/>
        <v>L8.0L</v>
      </c>
      <c r="CI4164" s="275" t="s">
        <v>5932</v>
      </c>
    </row>
    <row r="4165" spans="74:87" x14ac:dyDescent="0.3">
      <c r="BV4165" s="30"/>
      <c r="CH4165" s="139" t="str">
        <f t="shared" si="177"/>
        <v>L8.87</v>
      </c>
      <c r="CI4165" s="275" t="s">
        <v>5933</v>
      </c>
    </row>
    <row r="4166" spans="74:87" x14ac:dyDescent="0.3">
      <c r="BV4166" s="30"/>
      <c r="CH4166" s="139" t="str">
        <f t="shared" si="177"/>
        <v>L8.CP</v>
      </c>
      <c r="CI4166" s="275" t="s">
        <v>5934</v>
      </c>
    </row>
    <row r="4167" spans="74:87" x14ac:dyDescent="0.3">
      <c r="BV4167" s="30"/>
      <c r="CH4167" s="139" t="str">
        <f t="shared" si="177"/>
        <v>L8.35</v>
      </c>
      <c r="CI4167" s="275" t="s">
        <v>5935</v>
      </c>
    </row>
    <row r="4168" spans="74:87" x14ac:dyDescent="0.3">
      <c r="BV4168" s="30"/>
      <c r="CH4168" s="139" t="str">
        <f t="shared" si="177"/>
        <v>L8.LK</v>
      </c>
      <c r="CI4168" s="275" t="s">
        <v>5936</v>
      </c>
    </row>
    <row r="4169" spans="74:87" x14ac:dyDescent="0.3">
      <c r="BV4169" s="30"/>
      <c r="CH4169" s="139" t="str">
        <f t="shared" si="177"/>
        <v>L8.LB</v>
      </c>
      <c r="CI4169" s="275" t="s">
        <v>5937</v>
      </c>
    </row>
    <row r="4170" spans="74:87" x14ac:dyDescent="0.3">
      <c r="BV4170" s="30"/>
      <c r="CH4170" s="139" t="str">
        <f t="shared" si="177"/>
        <v>L8.LG</v>
      </c>
      <c r="CI4170" s="275" t="s">
        <v>5938</v>
      </c>
    </row>
    <row r="4171" spans="74:87" x14ac:dyDescent="0.3">
      <c r="BV4171" s="30"/>
      <c r="CH4171" s="139" t="str">
        <f t="shared" si="177"/>
        <v>L8.LO</v>
      </c>
      <c r="CI4171" s="275" t="s">
        <v>5939</v>
      </c>
    </row>
    <row r="4172" spans="74:87" x14ac:dyDescent="0.3">
      <c r="BV4172" s="30"/>
      <c r="CH4172" s="139" t="str">
        <f t="shared" si="177"/>
        <v>L8.LC</v>
      </c>
      <c r="CI4172" s="275" t="s">
        <v>5940</v>
      </c>
    </row>
    <row r="4173" spans="74:87" x14ac:dyDescent="0.3">
      <c r="BV4173" s="30"/>
      <c r="CH4173" s="139" t="str">
        <f t="shared" si="177"/>
        <v>L8.LY</v>
      </c>
      <c r="CI4173" s="275" t="s">
        <v>5941</v>
      </c>
    </row>
    <row r="4174" spans="74:87" x14ac:dyDescent="0.3">
      <c r="BV4174" s="30"/>
      <c r="CH4174" s="139" t="str">
        <f t="shared" si="177"/>
        <v>L8.FE</v>
      </c>
      <c r="CI4174" s="275" t="s">
        <v>5942</v>
      </c>
    </row>
    <row r="4175" spans="74:87" x14ac:dyDescent="0.3">
      <c r="BV4175" s="30"/>
      <c r="CH4175" s="139" t="str">
        <f t="shared" si="177"/>
        <v>L8.Z5</v>
      </c>
      <c r="CI4175" s="275" t="s">
        <v>5943</v>
      </c>
    </row>
    <row r="4176" spans="74:87" x14ac:dyDescent="0.3">
      <c r="BV4176" s="30"/>
      <c r="CH4176" s="139" t="str">
        <f t="shared" si="177"/>
        <v>L8.33</v>
      </c>
      <c r="CI4176" s="275" t="s">
        <v>5944</v>
      </c>
    </row>
    <row r="4177" spans="74:87" x14ac:dyDescent="0.3">
      <c r="BV4177" s="30"/>
      <c r="CH4177" s="139" t="str">
        <f t="shared" si="177"/>
        <v>L8.RN</v>
      </c>
      <c r="CI4177" s="275" t="s">
        <v>5945</v>
      </c>
    </row>
    <row r="4178" spans="74:87" x14ac:dyDescent="0.3">
      <c r="BV4178" s="30"/>
      <c r="CH4178" s="139" t="str">
        <f t="shared" si="177"/>
        <v>L8.54</v>
      </c>
      <c r="CI4178" s="275" t="s">
        <v>5946</v>
      </c>
    </row>
    <row r="4179" spans="74:87" x14ac:dyDescent="0.3">
      <c r="BV4179" s="30"/>
      <c r="CH4179" s="139" t="str">
        <f t="shared" si="177"/>
        <v>L8.HB</v>
      </c>
      <c r="CI4179" s="275" t="s">
        <v>15136</v>
      </c>
    </row>
    <row r="4180" spans="74:87" x14ac:dyDescent="0.3">
      <c r="BV4180" s="30"/>
      <c r="CH4180" s="139" t="str">
        <f t="shared" si="177"/>
        <v>L8.HG</v>
      </c>
      <c r="CI4180" s="275" t="s">
        <v>15137</v>
      </c>
    </row>
    <row r="4181" spans="74:87" x14ac:dyDescent="0.3">
      <c r="BV4181" s="30"/>
      <c r="CH4181" s="139" t="str">
        <f t="shared" si="177"/>
        <v>L8.JB</v>
      </c>
      <c r="CI4181" s="275" t="s">
        <v>5947</v>
      </c>
    </row>
    <row r="4182" spans="74:87" x14ac:dyDescent="0.3">
      <c r="BV4182" s="30"/>
      <c r="CH4182" s="139" t="str">
        <f t="shared" si="177"/>
        <v>L8.JW</v>
      </c>
      <c r="CI4182" s="275" t="s">
        <v>15138</v>
      </c>
    </row>
    <row r="4183" spans="74:87" x14ac:dyDescent="0.3">
      <c r="BV4183" s="30"/>
      <c r="CH4183" s="139" t="str">
        <f t="shared" si="177"/>
        <v>L8.S2</v>
      </c>
      <c r="CI4183" s="275" t="s">
        <v>5948</v>
      </c>
    </row>
    <row r="4184" spans="74:87" x14ac:dyDescent="0.3">
      <c r="BV4184" s="30"/>
      <c r="CH4184" s="139" t="str">
        <f t="shared" si="177"/>
        <v>L8.S1</v>
      </c>
      <c r="CI4184" s="275" t="s">
        <v>5949</v>
      </c>
    </row>
    <row r="4185" spans="74:87" x14ac:dyDescent="0.3">
      <c r="BV4185" s="30"/>
      <c r="CH4185" s="139" t="str">
        <f t="shared" si="177"/>
        <v>L8.L2</v>
      </c>
      <c r="CI4185" s="275" t="s">
        <v>5950</v>
      </c>
    </row>
    <row r="4186" spans="74:87" x14ac:dyDescent="0.3">
      <c r="BV4186" s="30"/>
      <c r="CH4186" s="139" t="str">
        <f t="shared" si="177"/>
        <v>L8.L1</v>
      </c>
      <c r="CI4186" s="275" t="s">
        <v>5951</v>
      </c>
    </row>
    <row r="4187" spans="74:87" x14ac:dyDescent="0.3">
      <c r="BV4187" s="30"/>
      <c r="CH4187" s="139" t="str">
        <f t="shared" si="177"/>
        <v>L8.Z1</v>
      </c>
      <c r="CI4187" s="275" t="s">
        <v>5952</v>
      </c>
    </row>
    <row r="4188" spans="74:87" x14ac:dyDescent="0.3">
      <c r="BV4188" s="30"/>
      <c r="CH4188" s="139" t="str">
        <f t="shared" si="177"/>
        <v>L8.0M</v>
      </c>
      <c r="CI4188" s="275" t="s">
        <v>5953</v>
      </c>
    </row>
    <row r="4189" spans="74:87" x14ac:dyDescent="0.3">
      <c r="BV4189" s="30"/>
      <c r="CH4189" s="139" t="str">
        <f t="shared" si="177"/>
        <v>L8.Z2</v>
      </c>
      <c r="CI4189" s="275" t="s">
        <v>5954</v>
      </c>
    </row>
    <row r="4190" spans="74:87" x14ac:dyDescent="0.3">
      <c r="BV4190" s="30"/>
      <c r="CH4190" s="139" t="str">
        <f t="shared" si="177"/>
        <v>L8.51</v>
      </c>
      <c r="CI4190" s="275" t="s">
        <v>5955</v>
      </c>
    </row>
    <row r="4191" spans="74:87" x14ac:dyDescent="0.3">
      <c r="BV4191" s="30"/>
      <c r="CH4191" s="139" t="str">
        <f t="shared" si="177"/>
        <v>L8.0N</v>
      </c>
      <c r="CI4191" s="275" t="s">
        <v>5956</v>
      </c>
    </row>
    <row r="4192" spans="74:87" x14ac:dyDescent="0.3">
      <c r="BV4192" s="30"/>
      <c r="CH4192" s="139" t="str">
        <f t="shared" ref="CH4192:CH4255" si="178">CONCATENATE(LEFT(CI4192,2),".",RIGHT(CI4192,2))</f>
        <v>L8.NS</v>
      </c>
      <c r="CI4192" s="275" t="s">
        <v>5957</v>
      </c>
    </row>
    <row r="4193" spans="74:87" x14ac:dyDescent="0.3">
      <c r="BV4193" s="30"/>
      <c r="CH4193" s="139" t="str">
        <f t="shared" si="178"/>
        <v>L8.86</v>
      </c>
      <c r="CI4193" s="275" t="s">
        <v>5958</v>
      </c>
    </row>
    <row r="4194" spans="74:87" x14ac:dyDescent="0.3">
      <c r="BV4194" s="30"/>
      <c r="CH4194" s="139" t="str">
        <f t="shared" si="178"/>
        <v>L8.36</v>
      </c>
      <c r="CI4194" s="275" t="s">
        <v>5959</v>
      </c>
    </row>
    <row r="4195" spans="74:87" x14ac:dyDescent="0.3">
      <c r="BV4195" s="30"/>
      <c r="CH4195" s="139" t="str">
        <f t="shared" si="178"/>
        <v>L8.2F</v>
      </c>
      <c r="CI4195" s="275" t="s">
        <v>5960</v>
      </c>
    </row>
    <row r="4196" spans="74:87" x14ac:dyDescent="0.3">
      <c r="BV4196" s="30"/>
      <c r="CH4196" s="139" t="str">
        <f t="shared" si="178"/>
        <v>L8.90</v>
      </c>
      <c r="CI4196" s="275" t="s">
        <v>5961</v>
      </c>
    </row>
    <row r="4197" spans="74:87" x14ac:dyDescent="0.3">
      <c r="BV4197" s="30"/>
      <c r="CH4197" s="139" t="str">
        <f t="shared" si="178"/>
        <v>L8.68</v>
      </c>
      <c r="CI4197" s="275" t="s">
        <v>5962</v>
      </c>
    </row>
    <row r="4198" spans="74:87" x14ac:dyDescent="0.3">
      <c r="BV4198" s="30"/>
      <c r="CH4198" s="139" t="str">
        <f t="shared" si="178"/>
        <v>L8.27</v>
      </c>
      <c r="CI4198" s="275" t="s">
        <v>5963</v>
      </c>
    </row>
    <row r="4199" spans="74:87" x14ac:dyDescent="0.3">
      <c r="BV4199" s="30"/>
      <c r="CH4199" s="139" t="str">
        <f t="shared" si="178"/>
        <v>L8.61</v>
      </c>
      <c r="CI4199" s="275" t="s">
        <v>5964</v>
      </c>
    </row>
    <row r="4200" spans="74:87" x14ac:dyDescent="0.3">
      <c r="BV4200" s="30"/>
      <c r="CH4200" s="139" t="str">
        <f t="shared" si="178"/>
        <v>L8.81</v>
      </c>
      <c r="CI4200" s="275" t="s">
        <v>5965</v>
      </c>
    </row>
    <row r="4201" spans="74:87" x14ac:dyDescent="0.3">
      <c r="BV4201" s="30"/>
      <c r="CH4201" s="139" t="str">
        <f t="shared" si="178"/>
        <v>L8.59</v>
      </c>
      <c r="CI4201" s="275" t="s">
        <v>5966</v>
      </c>
    </row>
    <row r="4202" spans="74:87" x14ac:dyDescent="0.3">
      <c r="BV4202" s="30"/>
      <c r="CH4202" s="139" t="str">
        <f t="shared" si="178"/>
        <v>L8.0T</v>
      </c>
      <c r="CI4202" s="275" t="s">
        <v>5967</v>
      </c>
    </row>
    <row r="4203" spans="74:87" x14ac:dyDescent="0.3">
      <c r="BV4203" s="30"/>
      <c r="CH4203" s="139" t="str">
        <f t="shared" si="178"/>
        <v>L8.SO</v>
      </c>
      <c r="CI4203" s="275" t="s">
        <v>5968</v>
      </c>
    </row>
    <row r="4204" spans="74:87" x14ac:dyDescent="0.3">
      <c r="BV4204" s="30"/>
      <c r="CH4204" s="139" t="str">
        <f t="shared" si="178"/>
        <v>L8.SY</v>
      </c>
      <c r="CI4204" s="275" t="s">
        <v>5969</v>
      </c>
    </row>
    <row r="4205" spans="74:87" x14ac:dyDescent="0.3">
      <c r="BV4205" s="30"/>
      <c r="CH4205" s="139" t="str">
        <f t="shared" si="178"/>
        <v>L8.SL</v>
      </c>
      <c r="CI4205" s="275" t="s">
        <v>5970</v>
      </c>
    </row>
    <row r="4206" spans="74:87" x14ac:dyDescent="0.3">
      <c r="BV4206" s="30"/>
      <c r="CH4206" s="139" t="str">
        <f t="shared" si="178"/>
        <v>L8.SM</v>
      </c>
      <c r="CI4206" s="275" t="s">
        <v>5971</v>
      </c>
    </row>
    <row r="4207" spans="74:87" x14ac:dyDescent="0.3">
      <c r="BV4207" s="30"/>
      <c r="CH4207" s="139" t="str">
        <f t="shared" si="178"/>
        <v>L8.SN</v>
      </c>
      <c r="CI4207" s="275" t="s">
        <v>5972</v>
      </c>
    </row>
    <row r="4208" spans="74:87" x14ac:dyDescent="0.3">
      <c r="BV4208" s="30"/>
      <c r="CH4208" s="139" t="str">
        <f t="shared" si="178"/>
        <v>L8.ST</v>
      </c>
      <c r="CI4208" s="275" t="s">
        <v>5973</v>
      </c>
    </row>
    <row r="4209" spans="74:87" x14ac:dyDescent="0.3">
      <c r="BV4209" s="30"/>
      <c r="CH4209" s="139" t="str">
        <f t="shared" si="178"/>
        <v>L8.SP</v>
      </c>
      <c r="CI4209" s="275" t="s">
        <v>5974</v>
      </c>
    </row>
    <row r="4210" spans="74:87" x14ac:dyDescent="0.3">
      <c r="BV4210" s="30"/>
      <c r="CH4210" s="139" t="str">
        <f t="shared" si="178"/>
        <v>L8.1V</v>
      </c>
      <c r="CI4210" s="275" t="s">
        <v>5975</v>
      </c>
    </row>
    <row r="4211" spans="74:87" x14ac:dyDescent="0.3">
      <c r="BV4211" s="30"/>
      <c r="CH4211" s="139" t="str">
        <f t="shared" si="178"/>
        <v>L8.T5</v>
      </c>
      <c r="CI4211" s="275" t="s">
        <v>5976</v>
      </c>
    </row>
    <row r="4212" spans="74:87" x14ac:dyDescent="0.3">
      <c r="BV4212" s="30"/>
      <c r="CH4212" s="139" t="str">
        <f t="shared" si="178"/>
        <v>L8.0S</v>
      </c>
      <c r="CI4212" s="275" t="s">
        <v>5977</v>
      </c>
    </row>
    <row r="4213" spans="74:87" x14ac:dyDescent="0.3">
      <c r="BV4213" s="30"/>
      <c r="CH4213" s="139" t="str">
        <f t="shared" si="178"/>
        <v>L8.52</v>
      </c>
      <c r="CI4213" s="275" t="s">
        <v>5978</v>
      </c>
    </row>
    <row r="4214" spans="74:87" x14ac:dyDescent="0.3">
      <c r="BV4214" s="30"/>
      <c r="CH4214" s="139" t="str">
        <f t="shared" si="178"/>
        <v>L8.77</v>
      </c>
      <c r="CI4214" s="275" t="s">
        <v>5979</v>
      </c>
    </row>
    <row r="4215" spans="74:87" x14ac:dyDescent="0.3">
      <c r="BV4215" s="30"/>
      <c r="CH4215" s="139" t="str">
        <f t="shared" si="178"/>
        <v>L8.Z3</v>
      </c>
      <c r="CI4215" s="275" t="s">
        <v>5980</v>
      </c>
    </row>
    <row r="4216" spans="74:87" x14ac:dyDescent="0.3">
      <c r="BV4216" s="30"/>
      <c r="CH4216" s="139" t="str">
        <f t="shared" si="178"/>
        <v>L8.37</v>
      </c>
      <c r="CI4216" s="275" t="s">
        <v>5981</v>
      </c>
    </row>
    <row r="4217" spans="74:87" x14ac:dyDescent="0.3">
      <c r="BV4217" s="30"/>
      <c r="CH4217" s="139" t="str">
        <f t="shared" si="178"/>
        <v>L8.2A</v>
      </c>
      <c r="CI4217" s="275" t="s">
        <v>5982</v>
      </c>
    </row>
    <row r="4218" spans="74:87" x14ac:dyDescent="0.3">
      <c r="BV4218" s="30"/>
      <c r="CH4218" s="139" t="str">
        <f t="shared" si="178"/>
        <v>L8.T8</v>
      </c>
      <c r="CI4218" s="275" t="s">
        <v>5983</v>
      </c>
    </row>
    <row r="4219" spans="74:87" x14ac:dyDescent="0.3">
      <c r="BV4219" s="30"/>
      <c r="CH4219" s="139" t="str">
        <f t="shared" si="178"/>
        <v>L8.1Q</v>
      </c>
      <c r="CI4219" s="275" t="s">
        <v>5984</v>
      </c>
    </row>
    <row r="4220" spans="74:87" x14ac:dyDescent="0.3">
      <c r="BV4220" s="30"/>
      <c r="CH4220" s="139" t="str">
        <f t="shared" si="178"/>
        <v>L8.2Q</v>
      </c>
      <c r="CI4220" s="275" t="s">
        <v>5985</v>
      </c>
    </row>
    <row r="4221" spans="74:87" x14ac:dyDescent="0.3">
      <c r="BV4221" s="30"/>
      <c r="CH4221" s="139" t="str">
        <f t="shared" si="178"/>
        <v>L8.NM</v>
      </c>
      <c r="CI4221" s="275" t="s">
        <v>5986</v>
      </c>
    </row>
    <row r="4222" spans="74:87" x14ac:dyDescent="0.3">
      <c r="BV4222" s="30"/>
      <c r="CH4222" s="139" t="str">
        <f t="shared" si="178"/>
        <v>L8.0F</v>
      </c>
      <c r="CI4222" s="275" t="s">
        <v>5987</v>
      </c>
    </row>
    <row r="4223" spans="74:87" x14ac:dyDescent="0.3">
      <c r="BV4223" s="30"/>
      <c r="CH4223" s="139" t="str">
        <f t="shared" si="178"/>
        <v>L8.MC</v>
      </c>
      <c r="CI4223" s="275" t="s">
        <v>5988</v>
      </c>
    </row>
    <row r="4224" spans="74:87" x14ac:dyDescent="0.3">
      <c r="BV4224" s="30"/>
      <c r="CH4224" s="139" t="str">
        <f t="shared" si="178"/>
        <v>L8.0P</v>
      </c>
      <c r="CI4224" s="275" t="s">
        <v>5989</v>
      </c>
    </row>
    <row r="4225" spans="74:87" x14ac:dyDescent="0.3">
      <c r="BV4225" s="30"/>
      <c r="CH4225" s="139" t="str">
        <f t="shared" si="178"/>
        <v>L8.T9</v>
      </c>
      <c r="CI4225" s="275" t="s">
        <v>5990</v>
      </c>
    </row>
    <row r="4226" spans="74:87" x14ac:dyDescent="0.3">
      <c r="BV4226" s="30"/>
      <c r="CH4226" s="139" t="str">
        <f t="shared" si="178"/>
        <v>L8.ZZ</v>
      </c>
      <c r="CI4226" s="275" t="s">
        <v>5991</v>
      </c>
    </row>
    <row r="4227" spans="74:87" x14ac:dyDescent="0.3">
      <c r="BV4227" s="30"/>
      <c r="CH4227" s="139" t="str">
        <f t="shared" si="178"/>
        <v>L8.53</v>
      </c>
      <c r="CI4227" s="275" t="s">
        <v>5992</v>
      </c>
    </row>
    <row r="4228" spans="74:87" x14ac:dyDescent="0.3">
      <c r="BV4228" s="30"/>
      <c r="CH4228" s="139" t="str">
        <f t="shared" si="178"/>
        <v>L8.AO</v>
      </c>
      <c r="CI4228" s="275" t="s">
        <v>5993</v>
      </c>
    </row>
    <row r="4229" spans="74:87" x14ac:dyDescent="0.3">
      <c r="BV4229" s="30"/>
      <c r="CH4229" s="139" t="str">
        <f t="shared" si="178"/>
        <v>L8.AB</v>
      </c>
      <c r="CI4229" s="275" t="s">
        <v>5994</v>
      </c>
    </row>
    <row r="4230" spans="74:87" x14ac:dyDescent="0.3">
      <c r="BV4230" s="30"/>
      <c r="CH4230" s="139" t="str">
        <f t="shared" si="178"/>
        <v>L8.50</v>
      </c>
      <c r="CI4230" s="275" t="s">
        <v>5995</v>
      </c>
    </row>
    <row r="4231" spans="74:87" x14ac:dyDescent="0.3">
      <c r="BV4231" s="30"/>
      <c r="CH4231" s="139" t="str">
        <f t="shared" si="178"/>
        <v>L8.Z6</v>
      </c>
      <c r="CI4231" s="275" t="s">
        <v>5996</v>
      </c>
    </row>
    <row r="4232" spans="74:87" x14ac:dyDescent="0.3">
      <c r="BV4232" s="30"/>
      <c r="CH4232" s="139" t="str">
        <f t="shared" si="178"/>
        <v>L8.0G</v>
      </c>
      <c r="CI4232" s="275" t="s">
        <v>5997</v>
      </c>
    </row>
    <row r="4233" spans="74:87" x14ac:dyDescent="0.3">
      <c r="BV4233" s="30"/>
      <c r="CH4233" s="139" t="str">
        <f t="shared" si="178"/>
        <v>L8.BG</v>
      </c>
      <c r="CI4233" s="275" t="s">
        <v>5998</v>
      </c>
    </row>
    <row r="4234" spans="74:87" x14ac:dyDescent="0.3">
      <c r="BV4234" s="30"/>
      <c r="CH4234" s="139" t="str">
        <f t="shared" si="178"/>
        <v>L8.0R</v>
      </c>
      <c r="CI4234" s="275" t="s">
        <v>5999</v>
      </c>
    </row>
    <row r="4235" spans="74:87" x14ac:dyDescent="0.3">
      <c r="BV4235" s="30"/>
      <c r="CH4235" s="139" t="str">
        <f t="shared" si="178"/>
        <v>L8.58</v>
      </c>
      <c r="CI4235" s="275" t="s">
        <v>6000</v>
      </c>
    </row>
    <row r="4236" spans="74:87" x14ac:dyDescent="0.3">
      <c r="BV4236" s="30"/>
      <c r="CH4236" s="139" t="str">
        <f t="shared" si="178"/>
        <v>L8.89</v>
      </c>
      <c r="CI4236" s="275" t="s">
        <v>6001</v>
      </c>
    </row>
    <row r="4237" spans="74:87" x14ac:dyDescent="0.3">
      <c r="BV4237" s="30"/>
      <c r="CH4237" s="139" t="str">
        <f t="shared" si="178"/>
        <v>L8.2P</v>
      </c>
      <c r="CI4237" s="275" t="s">
        <v>15139</v>
      </c>
    </row>
    <row r="4238" spans="74:87" x14ac:dyDescent="0.3">
      <c r="BV4238" s="30"/>
      <c r="CH4238" s="139" t="str">
        <f t="shared" si="178"/>
        <v>L8.32</v>
      </c>
      <c r="CI4238" s="275" t="s">
        <v>6002</v>
      </c>
    </row>
    <row r="4239" spans="74:87" x14ac:dyDescent="0.3">
      <c r="BV4239" s="30"/>
      <c r="CH4239" s="139" t="str">
        <f t="shared" si="178"/>
        <v>L8.80</v>
      </c>
      <c r="CI4239" s="275" t="s">
        <v>6003</v>
      </c>
    </row>
    <row r="4240" spans="74:87" x14ac:dyDescent="0.3">
      <c r="BV4240" s="30"/>
      <c r="CH4240" s="139" t="str">
        <f t="shared" si="178"/>
        <v>L8.46</v>
      </c>
      <c r="CI4240" s="275" t="s">
        <v>6004</v>
      </c>
    </row>
    <row r="4241" spans="74:87" x14ac:dyDescent="0.3">
      <c r="BV4241" s="30"/>
      <c r="CH4241" s="139" t="str">
        <f t="shared" si="178"/>
        <v>L8.45</v>
      </c>
      <c r="CI4241" s="275" t="s">
        <v>6005</v>
      </c>
    </row>
    <row r="4242" spans="74:87" x14ac:dyDescent="0.3">
      <c r="BV4242" s="30"/>
      <c r="CH4242" s="139" t="str">
        <f t="shared" si="178"/>
        <v>L8.B1</v>
      </c>
      <c r="CI4242" s="275" t="s">
        <v>6006</v>
      </c>
    </row>
    <row r="4243" spans="74:87" x14ac:dyDescent="0.3">
      <c r="BV4243" s="30"/>
      <c r="CH4243" s="139" t="str">
        <f t="shared" si="178"/>
        <v>L8.Z4</v>
      </c>
      <c r="CI4243" s="275" t="s">
        <v>6007</v>
      </c>
    </row>
    <row r="4244" spans="74:87" x14ac:dyDescent="0.3">
      <c r="BV4244" s="30"/>
      <c r="CH4244" s="139" t="str">
        <f t="shared" si="178"/>
        <v>L8.BN</v>
      </c>
      <c r="CI4244" s="275" t="s">
        <v>6008</v>
      </c>
    </row>
    <row r="4245" spans="74:87" x14ac:dyDescent="0.3">
      <c r="BV4245" s="30"/>
      <c r="CH4245" s="139" t="str">
        <f t="shared" si="178"/>
        <v>L8.0C</v>
      </c>
      <c r="CI4245" s="275" t="s">
        <v>6009</v>
      </c>
    </row>
    <row r="4246" spans="74:87" x14ac:dyDescent="0.3">
      <c r="BV4246" s="30"/>
      <c r="CH4246" s="139" t="str">
        <f t="shared" si="178"/>
        <v>L8.0Y</v>
      </c>
      <c r="CI4246" s="275" t="s">
        <v>6010</v>
      </c>
    </row>
    <row r="4247" spans="74:87" x14ac:dyDescent="0.3">
      <c r="BV4247" s="30"/>
      <c r="CH4247" s="139" t="str">
        <f t="shared" si="178"/>
        <v>L8.0L</v>
      </c>
      <c r="CI4247" s="275" t="s">
        <v>6011</v>
      </c>
    </row>
    <row r="4248" spans="74:87" x14ac:dyDescent="0.3">
      <c r="BV4248" s="30"/>
      <c r="CH4248" s="139" t="str">
        <f t="shared" si="178"/>
        <v>L8.87</v>
      </c>
      <c r="CI4248" s="275" t="s">
        <v>6012</v>
      </c>
    </row>
    <row r="4249" spans="74:87" x14ac:dyDescent="0.3">
      <c r="BV4249" s="30"/>
      <c r="CH4249" s="139" t="str">
        <f t="shared" si="178"/>
        <v>L8.CP</v>
      </c>
      <c r="CI4249" s="275" t="s">
        <v>6013</v>
      </c>
    </row>
    <row r="4250" spans="74:87" x14ac:dyDescent="0.3">
      <c r="BV4250" s="30"/>
      <c r="CH4250" s="139" t="str">
        <f t="shared" si="178"/>
        <v>L8.35</v>
      </c>
      <c r="CI4250" s="275" t="s">
        <v>6014</v>
      </c>
    </row>
    <row r="4251" spans="74:87" x14ac:dyDescent="0.3">
      <c r="BV4251" s="30"/>
      <c r="CH4251" s="139" t="str">
        <f t="shared" si="178"/>
        <v>L8.LK</v>
      </c>
      <c r="CI4251" s="275" t="s">
        <v>6015</v>
      </c>
    </row>
    <row r="4252" spans="74:87" x14ac:dyDescent="0.3">
      <c r="BV4252" s="30"/>
      <c r="CH4252" s="139" t="str">
        <f t="shared" si="178"/>
        <v>L8.LB</v>
      </c>
      <c r="CI4252" s="275" t="s">
        <v>6016</v>
      </c>
    </row>
    <row r="4253" spans="74:87" x14ac:dyDescent="0.3">
      <c r="BV4253" s="30"/>
      <c r="CH4253" s="139" t="str">
        <f t="shared" si="178"/>
        <v>L8.LG</v>
      </c>
      <c r="CI4253" s="275" t="s">
        <v>6017</v>
      </c>
    </row>
    <row r="4254" spans="74:87" x14ac:dyDescent="0.3">
      <c r="BV4254" s="30"/>
      <c r="CH4254" s="139" t="str">
        <f t="shared" si="178"/>
        <v>L8.LO</v>
      </c>
      <c r="CI4254" s="275" t="s">
        <v>6018</v>
      </c>
    </row>
    <row r="4255" spans="74:87" x14ac:dyDescent="0.3">
      <c r="BV4255" s="30"/>
      <c r="CH4255" s="139" t="str">
        <f t="shared" si="178"/>
        <v>L8.LC</v>
      </c>
      <c r="CI4255" s="275" t="s">
        <v>6019</v>
      </c>
    </row>
    <row r="4256" spans="74:87" x14ac:dyDescent="0.3">
      <c r="BV4256" s="30"/>
      <c r="CH4256" s="139" t="str">
        <f t="shared" ref="CH4256:CH4319" si="179">CONCATENATE(LEFT(CI4256,2),".",RIGHT(CI4256,2))</f>
        <v>L8.LY</v>
      </c>
      <c r="CI4256" s="275" t="s">
        <v>6020</v>
      </c>
    </row>
    <row r="4257" spans="74:87" x14ac:dyDescent="0.3">
      <c r="BV4257" s="30"/>
      <c r="CH4257" s="139" t="str">
        <f t="shared" si="179"/>
        <v>L8.FE</v>
      </c>
      <c r="CI4257" s="275" t="s">
        <v>6021</v>
      </c>
    </row>
    <row r="4258" spans="74:87" x14ac:dyDescent="0.3">
      <c r="BV4258" s="30"/>
      <c r="CH4258" s="139" t="str">
        <f t="shared" si="179"/>
        <v>L8.Z5</v>
      </c>
      <c r="CI4258" s="275" t="s">
        <v>6022</v>
      </c>
    </row>
    <row r="4259" spans="74:87" x14ac:dyDescent="0.3">
      <c r="BV4259" s="30"/>
      <c r="CH4259" s="139" t="str">
        <f t="shared" si="179"/>
        <v>L8.33</v>
      </c>
      <c r="CI4259" s="275" t="s">
        <v>6023</v>
      </c>
    </row>
    <row r="4260" spans="74:87" x14ac:dyDescent="0.3">
      <c r="BV4260" s="30"/>
      <c r="CH4260" s="139" t="str">
        <f t="shared" si="179"/>
        <v>L8.RN</v>
      </c>
      <c r="CI4260" s="275" t="s">
        <v>6024</v>
      </c>
    </row>
    <row r="4261" spans="74:87" x14ac:dyDescent="0.3">
      <c r="BV4261" s="30"/>
      <c r="CH4261" s="139" t="str">
        <f t="shared" si="179"/>
        <v>L8.54</v>
      </c>
      <c r="CI4261" s="275" t="s">
        <v>6025</v>
      </c>
    </row>
    <row r="4262" spans="74:87" x14ac:dyDescent="0.3">
      <c r="BV4262" s="30"/>
      <c r="CH4262" s="139" t="str">
        <f t="shared" si="179"/>
        <v>L8.HB</v>
      </c>
      <c r="CI4262" s="275" t="s">
        <v>15140</v>
      </c>
    </row>
    <row r="4263" spans="74:87" x14ac:dyDescent="0.3">
      <c r="BV4263" s="30"/>
      <c r="CH4263" s="139" t="str">
        <f t="shared" si="179"/>
        <v>L8.HG</v>
      </c>
      <c r="CI4263" s="275" t="s">
        <v>15141</v>
      </c>
    </row>
    <row r="4264" spans="74:87" x14ac:dyDescent="0.3">
      <c r="BV4264" s="30"/>
      <c r="CH4264" s="139" t="str">
        <f t="shared" si="179"/>
        <v>L8.JB</v>
      </c>
      <c r="CI4264" s="275" t="s">
        <v>6026</v>
      </c>
    </row>
    <row r="4265" spans="74:87" x14ac:dyDescent="0.3">
      <c r="BV4265" s="30"/>
      <c r="CH4265" s="139" t="str">
        <f t="shared" si="179"/>
        <v>L8.JW</v>
      </c>
      <c r="CI4265" s="275" t="s">
        <v>15142</v>
      </c>
    </row>
    <row r="4266" spans="74:87" x14ac:dyDescent="0.3">
      <c r="BV4266" s="30"/>
      <c r="CH4266" s="139" t="str">
        <f t="shared" si="179"/>
        <v>L8.S2</v>
      </c>
      <c r="CI4266" s="275" t="s">
        <v>6027</v>
      </c>
    </row>
    <row r="4267" spans="74:87" x14ac:dyDescent="0.3">
      <c r="BV4267" s="30"/>
      <c r="CH4267" s="139" t="str">
        <f t="shared" si="179"/>
        <v>L8.S1</v>
      </c>
      <c r="CI4267" s="275" t="s">
        <v>6028</v>
      </c>
    </row>
    <row r="4268" spans="74:87" x14ac:dyDescent="0.3">
      <c r="BV4268" s="30"/>
      <c r="CH4268" s="139" t="str">
        <f t="shared" si="179"/>
        <v>L8.L2</v>
      </c>
      <c r="CI4268" s="275" t="s">
        <v>6029</v>
      </c>
    </row>
    <row r="4269" spans="74:87" x14ac:dyDescent="0.3">
      <c r="BV4269" s="30"/>
      <c r="CH4269" s="139" t="str">
        <f t="shared" si="179"/>
        <v>L8.L1</v>
      </c>
      <c r="CI4269" s="275" t="s">
        <v>6030</v>
      </c>
    </row>
    <row r="4270" spans="74:87" x14ac:dyDescent="0.3">
      <c r="BV4270" s="30"/>
      <c r="CH4270" s="139" t="str">
        <f t="shared" si="179"/>
        <v>L8.Z1</v>
      </c>
      <c r="CI4270" s="275" t="s">
        <v>6031</v>
      </c>
    </row>
    <row r="4271" spans="74:87" x14ac:dyDescent="0.3">
      <c r="BV4271" s="30"/>
      <c r="CH4271" s="139" t="str">
        <f t="shared" si="179"/>
        <v>L8.0M</v>
      </c>
      <c r="CI4271" s="275" t="s">
        <v>6032</v>
      </c>
    </row>
    <row r="4272" spans="74:87" x14ac:dyDescent="0.3">
      <c r="BV4272" s="30"/>
      <c r="CH4272" s="139" t="str">
        <f t="shared" si="179"/>
        <v>L8.Z2</v>
      </c>
      <c r="CI4272" s="275" t="s">
        <v>6033</v>
      </c>
    </row>
    <row r="4273" spans="74:87" x14ac:dyDescent="0.3">
      <c r="BV4273" s="30"/>
      <c r="CH4273" s="139" t="str">
        <f t="shared" si="179"/>
        <v>L8.51</v>
      </c>
      <c r="CI4273" s="275" t="s">
        <v>6034</v>
      </c>
    </row>
    <row r="4274" spans="74:87" x14ac:dyDescent="0.3">
      <c r="BV4274" s="30"/>
      <c r="CH4274" s="139" t="str">
        <f t="shared" si="179"/>
        <v>L8.0N</v>
      </c>
      <c r="CI4274" s="275" t="s">
        <v>6035</v>
      </c>
    </row>
    <row r="4275" spans="74:87" x14ac:dyDescent="0.3">
      <c r="BV4275" s="30"/>
      <c r="CH4275" s="139" t="str">
        <f t="shared" si="179"/>
        <v>L8.NS</v>
      </c>
      <c r="CI4275" s="275" t="s">
        <v>6036</v>
      </c>
    </row>
    <row r="4276" spans="74:87" x14ac:dyDescent="0.3">
      <c r="BV4276" s="30"/>
      <c r="CH4276" s="139" t="str">
        <f t="shared" si="179"/>
        <v>L8.86</v>
      </c>
      <c r="CI4276" s="275" t="s">
        <v>6037</v>
      </c>
    </row>
    <row r="4277" spans="74:87" x14ac:dyDescent="0.3">
      <c r="BV4277" s="30"/>
      <c r="CH4277" s="139" t="str">
        <f t="shared" si="179"/>
        <v>L8.36</v>
      </c>
      <c r="CI4277" s="275" t="s">
        <v>6038</v>
      </c>
    </row>
    <row r="4278" spans="74:87" x14ac:dyDescent="0.3">
      <c r="BV4278" s="30"/>
      <c r="CH4278" s="139" t="str">
        <f t="shared" si="179"/>
        <v>L8.2F</v>
      </c>
      <c r="CI4278" s="275" t="s">
        <v>6039</v>
      </c>
    </row>
    <row r="4279" spans="74:87" x14ac:dyDescent="0.3">
      <c r="BV4279" s="30"/>
      <c r="CH4279" s="139" t="str">
        <f t="shared" si="179"/>
        <v>L8.90</v>
      </c>
      <c r="CI4279" s="275" t="s">
        <v>6040</v>
      </c>
    </row>
    <row r="4280" spans="74:87" x14ac:dyDescent="0.3">
      <c r="BV4280" s="30"/>
      <c r="CH4280" s="139" t="str">
        <f t="shared" si="179"/>
        <v>L8.68</v>
      </c>
      <c r="CI4280" s="275" t="s">
        <v>6041</v>
      </c>
    </row>
    <row r="4281" spans="74:87" x14ac:dyDescent="0.3">
      <c r="BV4281" s="30"/>
      <c r="CH4281" s="139" t="str">
        <f t="shared" si="179"/>
        <v>L8.27</v>
      </c>
      <c r="CI4281" s="275" t="s">
        <v>6042</v>
      </c>
    </row>
    <row r="4282" spans="74:87" x14ac:dyDescent="0.3">
      <c r="BV4282" s="30"/>
      <c r="CH4282" s="139" t="str">
        <f t="shared" si="179"/>
        <v>L8.61</v>
      </c>
      <c r="CI4282" s="275" t="s">
        <v>6043</v>
      </c>
    </row>
    <row r="4283" spans="74:87" x14ac:dyDescent="0.3">
      <c r="BV4283" s="30"/>
      <c r="CH4283" s="139" t="str">
        <f t="shared" si="179"/>
        <v>L8.81</v>
      </c>
      <c r="CI4283" s="275" t="s">
        <v>6044</v>
      </c>
    </row>
    <row r="4284" spans="74:87" x14ac:dyDescent="0.3">
      <c r="BV4284" s="30"/>
      <c r="CH4284" s="139" t="str">
        <f t="shared" si="179"/>
        <v>L8.59</v>
      </c>
      <c r="CI4284" s="275" t="s">
        <v>6045</v>
      </c>
    </row>
    <row r="4285" spans="74:87" x14ac:dyDescent="0.3">
      <c r="BV4285" s="30"/>
      <c r="CH4285" s="139" t="str">
        <f t="shared" si="179"/>
        <v>L8.0T</v>
      </c>
      <c r="CI4285" s="275" t="s">
        <v>6046</v>
      </c>
    </row>
    <row r="4286" spans="74:87" x14ac:dyDescent="0.3">
      <c r="BV4286" s="30"/>
      <c r="CH4286" s="139" t="str">
        <f t="shared" si="179"/>
        <v>L8.SO</v>
      </c>
      <c r="CI4286" s="275" t="s">
        <v>6047</v>
      </c>
    </row>
    <row r="4287" spans="74:87" x14ac:dyDescent="0.3">
      <c r="BV4287" s="30"/>
      <c r="CH4287" s="139" t="str">
        <f t="shared" si="179"/>
        <v>L8.SY</v>
      </c>
      <c r="CI4287" s="275" t="s">
        <v>6048</v>
      </c>
    </row>
    <row r="4288" spans="74:87" x14ac:dyDescent="0.3">
      <c r="BV4288" s="30"/>
      <c r="CH4288" s="139" t="str">
        <f t="shared" si="179"/>
        <v>L8.SL</v>
      </c>
      <c r="CI4288" s="275" t="s">
        <v>6049</v>
      </c>
    </row>
    <row r="4289" spans="74:87" x14ac:dyDescent="0.3">
      <c r="BV4289" s="30"/>
      <c r="CH4289" s="139" t="str">
        <f t="shared" si="179"/>
        <v>L8.SM</v>
      </c>
      <c r="CI4289" s="275" t="s">
        <v>6050</v>
      </c>
    </row>
    <row r="4290" spans="74:87" x14ac:dyDescent="0.3">
      <c r="BV4290" s="30"/>
      <c r="CH4290" s="139" t="str">
        <f t="shared" si="179"/>
        <v>L8.SN</v>
      </c>
      <c r="CI4290" s="275" t="s">
        <v>6051</v>
      </c>
    </row>
    <row r="4291" spans="74:87" x14ac:dyDescent="0.3">
      <c r="BV4291" s="30"/>
      <c r="CH4291" s="139" t="str">
        <f t="shared" si="179"/>
        <v>L8.ST</v>
      </c>
      <c r="CI4291" s="275" t="s">
        <v>6052</v>
      </c>
    </row>
    <row r="4292" spans="74:87" x14ac:dyDescent="0.3">
      <c r="BV4292" s="30"/>
      <c r="CH4292" s="139" t="str">
        <f t="shared" si="179"/>
        <v>L8.SP</v>
      </c>
      <c r="CI4292" s="275" t="s">
        <v>6053</v>
      </c>
    </row>
    <row r="4293" spans="74:87" x14ac:dyDescent="0.3">
      <c r="BV4293" s="30"/>
      <c r="CH4293" s="139" t="str">
        <f t="shared" si="179"/>
        <v>L8.1V</v>
      </c>
      <c r="CI4293" s="275" t="s">
        <v>6054</v>
      </c>
    </row>
    <row r="4294" spans="74:87" x14ac:dyDescent="0.3">
      <c r="BV4294" s="30"/>
      <c r="CH4294" s="139" t="str">
        <f t="shared" si="179"/>
        <v>L8.T5</v>
      </c>
      <c r="CI4294" s="275" t="s">
        <v>6055</v>
      </c>
    </row>
    <row r="4295" spans="74:87" x14ac:dyDescent="0.3">
      <c r="BV4295" s="30"/>
      <c r="CH4295" s="139" t="str">
        <f t="shared" si="179"/>
        <v>L8.0S</v>
      </c>
      <c r="CI4295" s="275" t="s">
        <v>6056</v>
      </c>
    </row>
    <row r="4296" spans="74:87" x14ac:dyDescent="0.3">
      <c r="BV4296" s="30"/>
      <c r="CH4296" s="139" t="str">
        <f t="shared" si="179"/>
        <v>L8.52</v>
      </c>
      <c r="CI4296" s="275" t="s">
        <v>6057</v>
      </c>
    </row>
    <row r="4297" spans="74:87" x14ac:dyDescent="0.3">
      <c r="BV4297" s="30"/>
      <c r="CH4297" s="139" t="str">
        <f t="shared" si="179"/>
        <v>L8.77</v>
      </c>
      <c r="CI4297" s="275" t="s">
        <v>6058</v>
      </c>
    </row>
    <row r="4298" spans="74:87" x14ac:dyDescent="0.3">
      <c r="BV4298" s="30"/>
      <c r="CH4298" s="139" t="str">
        <f t="shared" si="179"/>
        <v>L8.Z3</v>
      </c>
      <c r="CI4298" s="275" t="s">
        <v>6059</v>
      </c>
    </row>
    <row r="4299" spans="74:87" x14ac:dyDescent="0.3">
      <c r="BV4299" s="30"/>
      <c r="CH4299" s="139" t="str">
        <f t="shared" si="179"/>
        <v>L8.37</v>
      </c>
      <c r="CI4299" s="275" t="s">
        <v>6060</v>
      </c>
    </row>
    <row r="4300" spans="74:87" x14ac:dyDescent="0.3">
      <c r="BV4300" s="30"/>
      <c r="CH4300" s="139" t="str">
        <f t="shared" si="179"/>
        <v>L8.2A</v>
      </c>
      <c r="CI4300" s="275" t="s">
        <v>6061</v>
      </c>
    </row>
    <row r="4301" spans="74:87" x14ac:dyDescent="0.3">
      <c r="BV4301" s="30"/>
      <c r="CH4301" s="139" t="str">
        <f t="shared" si="179"/>
        <v>L8.T8</v>
      </c>
      <c r="CI4301" s="275" t="s">
        <v>6062</v>
      </c>
    </row>
    <row r="4302" spans="74:87" x14ac:dyDescent="0.3">
      <c r="BV4302" s="30"/>
      <c r="CH4302" s="139" t="str">
        <f t="shared" si="179"/>
        <v>L8.1Q</v>
      </c>
      <c r="CI4302" s="275" t="s">
        <v>6063</v>
      </c>
    </row>
    <row r="4303" spans="74:87" x14ac:dyDescent="0.3">
      <c r="BV4303" s="30"/>
      <c r="CH4303" s="139" t="str">
        <f t="shared" si="179"/>
        <v>L8.2Q</v>
      </c>
      <c r="CI4303" s="275" t="s">
        <v>6064</v>
      </c>
    </row>
    <row r="4304" spans="74:87" x14ac:dyDescent="0.3">
      <c r="BV4304" s="30"/>
      <c r="CH4304" s="139" t="str">
        <f t="shared" si="179"/>
        <v>L8.NM</v>
      </c>
      <c r="CI4304" s="275" t="s">
        <v>6065</v>
      </c>
    </row>
    <row r="4305" spans="74:87" x14ac:dyDescent="0.3">
      <c r="BV4305" s="30"/>
      <c r="CH4305" s="139" t="str">
        <f t="shared" si="179"/>
        <v>L8.0F</v>
      </c>
      <c r="CI4305" s="275" t="s">
        <v>6066</v>
      </c>
    </row>
    <row r="4306" spans="74:87" x14ac:dyDescent="0.3">
      <c r="BV4306" s="30"/>
      <c r="CH4306" s="139" t="str">
        <f t="shared" si="179"/>
        <v>L8.MC</v>
      </c>
      <c r="CI4306" s="275" t="s">
        <v>6067</v>
      </c>
    </row>
    <row r="4307" spans="74:87" x14ac:dyDescent="0.3">
      <c r="BV4307" s="30"/>
      <c r="CH4307" s="139" t="str">
        <f t="shared" si="179"/>
        <v>L8.0P</v>
      </c>
      <c r="CI4307" s="275" t="s">
        <v>6068</v>
      </c>
    </row>
    <row r="4308" spans="74:87" x14ac:dyDescent="0.3">
      <c r="BV4308" s="30"/>
      <c r="CH4308" s="139" t="str">
        <f t="shared" si="179"/>
        <v>L8.T9</v>
      </c>
      <c r="CI4308" s="275" t="s">
        <v>6069</v>
      </c>
    </row>
    <row r="4309" spans="74:87" x14ac:dyDescent="0.3">
      <c r="BV4309" s="30"/>
      <c r="CH4309" s="139" t="str">
        <f t="shared" si="179"/>
        <v>L8.ZZ</v>
      </c>
      <c r="CI4309" s="275" t="s">
        <v>6070</v>
      </c>
    </row>
    <row r="4310" spans="74:87" x14ac:dyDescent="0.3">
      <c r="BV4310" s="30"/>
      <c r="CH4310" s="139" t="str">
        <f t="shared" si="179"/>
        <v>L8.53</v>
      </c>
      <c r="CI4310" s="275" t="s">
        <v>6071</v>
      </c>
    </row>
    <row r="4311" spans="74:87" x14ac:dyDescent="0.3">
      <c r="BV4311" s="30"/>
      <c r="CH4311" s="139" t="str">
        <f t="shared" si="179"/>
        <v>L8.AO</v>
      </c>
      <c r="CI4311" s="275" t="s">
        <v>6072</v>
      </c>
    </row>
    <row r="4312" spans="74:87" x14ac:dyDescent="0.3">
      <c r="BV4312" s="30"/>
      <c r="CH4312" s="139" t="str">
        <f t="shared" si="179"/>
        <v>L8.AB</v>
      </c>
      <c r="CI4312" s="275" t="s">
        <v>6073</v>
      </c>
    </row>
    <row r="4313" spans="74:87" x14ac:dyDescent="0.3">
      <c r="BV4313" s="30"/>
      <c r="CH4313" s="139" t="str">
        <f t="shared" si="179"/>
        <v>L8.50</v>
      </c>
      <c r="CI4313" s="275" t="s">
        <v>6074</v>
      </c>
    </row>
    <row r="4314" spans="74:87" x14ac:dyDescent="0.3">
      <c r="BV4314" s="30"/>
      <c r="CH4314" s="139" t="str">
        <f t="shared" si="179"/>
        <v>L8.Z6</v>
      </c>
      <c r="CI4314" s="275" t="s">
        <v>6075</v>
      </c>
    </row>
    <row r="4315" spans="74:87" x14ac:dyDescent="0.3">
      <c r="BV4315" s="30"/>
      <c r="CH4315" s="139" t="str">
        <f t="shared" si="179"/>
        <v>L8.0G</v>
      </c>
      <c r="CI4315" s="275" t="s">
        <v>6076</v>
      </c>
    </row>
    <row r="4316" spans="74:87" x14ac:dyDescent="0.3">
      <c r="BV4316" s="30"/>
      <c r="CH4316" s="139" t="str">
        <f t="shared" si="179"/>
        <v>L8.BG</v>
      </c>
      <c r="CI4316" s="275" t="s">
        <v>6077</v>
      </c>
    </row>
    <row r="4317" spans="74:87" x14ac:dyDescent="0.3">
      <c r="BV4317" s="30"/>
      <c r="CH4317" s="139" t="str">
        <f t="shared" si="179"/>
        <v>L8.0R</v>
      </c>
      <c r="CI4317" s="275" t="s">
        <v>6078</v>
      </c>
    </row>
    <row r="4318" spans="74:87" x14ac:dyDescent="0.3">
      <c r="BV4318" s="30"/>
      <c r="CH4318" s="139" t="str">
        <f t="shared" si="179"/>
        <v>L8.58</v>
      </c>
      <c r="CI4318" s="275" t="s">
        <v>6079</v>
      </c>
    </row>
    <row r="4319" spans="74:87" x14ac:dyDescent="0.3">
      <c r="BV4319" s="30"/>
      <c r="CH4319" s="139" t="str">
        <f t="shared" si="179"/>
        <v>L8.89</v>
      </c>
      <c r="CI4319" s="275" t="s">
        <v>6080</v>
      </c>
    </row>
    <row r="4320" spans="74:87" x14ac:dyDescent="0.3">
      <c r="BV4320" s="30"/>
      <c r="CH4320" s="139" t="str">
        <f t="shared" ref="CH4320:CH4383" si="180">CONCATENATE(LEFT(CI4320,2),".",RIGHT(CI4320,2))</f>
        <v>L8.2P</v>
      </c>
      <c r="CI4320" s="275" t="s">
        <v>15143</v>
      </c>
    </row>
    <row r="4321" spans="74:87" x14ac:dyDescent="0.3">
      <c r="BV4321" s="30"/>
      <c r="CH4321" s="139" t="str">
        <f t="shared" si="180"/>
        <v>L8.32</v>
      </c>
      <c r="CI4321" s="275" t="s">
        <v>6081</v>
      </c>
    </row>
    <row r="4322" spans="74:87" x14ac:dyDescent="0.3">
      <c r="BV4322" s="30"/>
      <c r="CH4322" s="139" t="str">
        <f t="shared" si="180"/>
        <v>L8.80</v>
      </c>
      <c r="CI4322" s="275" t="s">
        <v>6082</v>
      </c>
    </row>
    <row r="4323" spans="74:87" x14ac:dyDescent="0.3">
      <c r="BV4323" s="30"/>
      <c r="CH4323" s="139" t="str">
        <f t="shared" si="180"/>
        <v>L8.46</v>
      </c>
      <c r="CI4323" s="275" t="s">
        <v>6083</v>
      </c>
    </row>
    <row r="4324" spans="74:87" x14ac:dyDescent="0.3">
      <c r="BV4324" s="30"/>
      <c r="CH4324" s="139" t="str">
        <f t="shared" si="180"/>
        <v>L8.45</v>
      </c>
      <c r="CI4324" s="275" t="s">
        <v>6084</v>
      </c>
    </row>
    <row r="4325" spans="74:87" x14ac:dyDescent="0.3">
      <c r="BV4325" s="30"/>
      <c r="CH4325" s="139" t="str">
        <f t="shared" si="180"/>
        <v>L8.B1</v>
      </c>
      <c r="CI4325" s="275" t="s">
        <v>6085</v>
      </c>
    </row>
    <row r="4326" spans="74:87" x14ac:dyDescent="0.3">
      <c r="BV4326" s="30"/>
      <c r="CH4326" s="139" t="str">
        <f t="shared" si="180"/>
        <v>L8.Z4</v>
      </c>
      <c r="CI4326" s="275" t="s">
        <v>6086</v>
      </c>
    </row>
    <row r="4327" spans="74:87" x14ac:dyDescent="0.3">
      <c r="BV4327" s="30"/>
      <c r="CH4327" s="139" t="str">
        <f t="shared" si="180"/>
        <v>L8.BN</v>
      </c>
      <c r="CI4327" s="275" t="s">
        <v>6087</v>
      </c>
    </row>
    <row r="4328" spans="74:87" x14ac:dyDescent="0.3">
      <c r="BV4328" s="30"/>
      <c r="CH4328" s="139" t="str">
        <f t="shared" si="180"/>
        <v>L8.0C</v>
      </c>
      <c r="CI4328" s="275" t="s">
        <v>6088</v>
      </c>
    </row>
    <row r="4329" spans="74:87" x14ac:dyDescent="0.3">
      <c r="BV4329" s="30"/>
      <c r="CH4329" s="139" t="str">
        <f t="shared" si="180"/>
        <v>L8.0Y</v>
      </c>
      <c r="CI4329" s="275" t="s">
        <v>6089</v>
      </c>
    </row>
    <row r="4330" spans="74:87" x14ac:dyDescent="0.3">
      <c r="BV4330" s="30"/>
      <c r="CH4330" s="139" t="str">
        <f t="shared" si="180"/>
        <v>L8.0L</v>
      </c>
      <c r="CI4330" s="275" t="s">
        <v>6090</v>
      </c>
    </row>
    <row r="4331" spans="74:87" x14ac:dyDescent="0.3">
      <c r="BV4331" s="30"/>
      <c r="CH4331" s="139" t="str">
        <f t="shared" si="180"/>
        <v>L8.87</v>
      </c>
      <c r="CI4331" s="275" t="s">
        <v>6091</v>
      </c>
    </row>
    <row r="4332" spans="74:87" x14ac:dyDescent="0.3">
      <c r="BV4332" s="30"/>
      <c r="CH4332" s="139" t="str">
        <f t="shared" si="180"/>
        <v>L8.CP</v>
      </c>
      <c r="CI4332" s="275" t="s">
        <v>6092</v>
      </c>
    </row>
    <row r="4333" spans="74:87" x14ac:dyDescent="0.3">
      <c r="BV4333" s="30"/>
      <c r="CH4333" s="139" t="str">
        <f t="shared" si="180"/>
        <v>L8.35</v>
      </c>
      <c r="CI4333" s="275" t="s">
        <v>6093</v>
      </c>
    </row>
    <row r="4334" spans="74:87" x14ac:dyDescent="0.3">
      <c r="BV4334" s="30"/>
      <c r="CH4334" s="139" t="str">
        <f t="shared" si="180"/>
        <v>L8.LK</v>
      </c>
      <c r="CI4334" s="275" t="s">
        <v>6094</v>
      </c>
    </row>
    <row r="4335" spans="74:87" x14ac:dyDescent="0.3">
      <c r="BV4335" s="30"/>
      <c r="CH4335" s="139" t="str">
        <f t="shared" si="180"/>
        <v>L8.LB</v>
      </c>
      <c r="CI4335" s="275" t="s">
        <v>6095</v>
      </c>
    </row>
    <row r="4336" spans="74:87" x14ac:dyDescent="0.3">
      <c r="BV4336" s="30"/>
      <c r="CH4336" s="139" t="str">
        <f t="shared" si="180"/>
        <v>L8.LG</v>
      </c>
      <c r="CI4336" s="275" t="s">
        <v>6096</v>
      </c>
    </row>
    <row r="4337" spans="74:87" x14ac:dyDescent="0.3">
      <c r="BV4337" s="30"/>
      <c r="CH4337" s="139" t="str">
        <f t="shared" si="180"/>
        <v>L8.LO</v>
      </c>
      <c r="CI4337" s="275" t="s">
        <v>6097</v>
      </c>
    </row>
    <row r="4338" spans="74:87" x14ac:dyDescent="0.3">
      <c r="BV4338" s="30"/>
      <c r="CH4338" s="139" t="str">
        <f t="shared" si="180"/>
        <v>L8.LC</v>
      </c>
      <c r="CI4338" s="275" t="s">
        <v>6098</v>
      </c>
    </row>
    <row r="4339" spans="74:87" x14ac:dyDescent="0.3">
      <c r="BV4339" s="30"/>
      <c r="CH4339" s="139" t="str">
        <f t="shared" si="180"/>
        <v>L8.LY</v>
      </c>
      <c r="CI4339" s="275" t="s">
        <v>6099</v>
      </c>
    </row>
    <row r="4340" spans="74:87" x14ac:dyDescent="0.3">
      <c r="BV4340" s="30"/>
      <c r="CH4340" s="139" t="str">
        <f t="shared" si="180"/>
        <v>L8.FE</v>
      </c>
      <c r="CI4340" s="275" t="s">
        <v>6100</v>
      </c>
    </row>
    <row r="4341" spans="74:87" x14ac:dyDescent="0.3">
      <c r="BV4341" s="30"/>
      <c r="CH4341" s="139" t="str">
        <f t="shared" si="180"/>
        <v>L8.Z5</v>
      </c>
      <c r="CI4341" s="275" t="s">
        <v>6101</v>
      </c>
    </row>
    <row r="4342" spans="74:87" x14ac:dyDescent="0.3">
      <c r="BV4342" s="30"/>
      <c r="CH4342" s="139" t="str">
        <f t="shared" si="180"/>
        <v>L8.33</v>
      </c>
      <c r="CI4342" s="275" t="s">
        <v>6102</v>
      </c>
    </row>
    <row r="4343" spans="74:87" x14ac:dyDescent="0.3">
      <c r="BV4343" s="30"/>
      <c r="CH4343" s="139" t="str">
        <f t="shared" si="180"/>
        <v>L8.RN</v>
      </c>
      <c r="CI4343" s="275" t="s">
        <v>6103</v>
      </c>
    </row>
    <row r="4344" spans="74:87" x14ac:dyDescent="0.3">
      <c r="BV4344" s="30"/>
      <c r="CH4344" s="139" t="str">
        <f t="shared" si="180"/>
        <v>L8.54</v>
      </c>
      <c r="CI4344" s="275" t="s">
        <v>6104</v>
      </c>
    </row>
    <row r="4345" spans="74:87" x14ac:dyDescent="0.3">
      <c r="BV4345" s="30"/>
      <c r="CH4345" s="139" t="str">
        <f t="shared" si="180"/>
        <v>L8.HB</v>
      </c>
      <c r="CI4345" s="275" t="s">
        <v>15144</v>
      </c>
    </row>
    <row r="4346" spans="74:87" x14ac:dyDescent="0.3">
      <c r="BV4346" s="30"/>
      <c r="CH4346" s="139" t="str">
        <f t="shared" si="180"/>
        <v>L8.HG</v>
      </c>
      <c r="CI4346" s="275" t="s">
        <v>15145</v>
      </c>
    </row>
    <row r="4347" spans="74:87" x14ac:dyDescent="0.3">
      <c r="BV4347" s="30"/>
      <c r="CH4347" s="139" t="str">
        <f t="shared" si="180"/>
        <v>L8.JB</v>
      </c>
      <c r="CI4347" s="275" t="s">
        <v>6105</v>
      </c>
    </row>
    <row r="4348" spans="74:87" x14ac:dyDescent="0.3">
      <c r="BV4348" s="30"/>
      <c r="CH4348" s="139" t="str">
        <f t="shared" si="180"/>
        <v>L8.JW</v>
      </c>
      <c r="CI4348" s="275" t="s">
        <v>15146</v>
      </c>
    </row>
    <row r="4349" spans="74:87" x14ac:dyDescent="0.3">
      <c r="BV4349" s="30"/>
      <c r="CH4349" s="139" t="str">
        <f t="shared" si="180"/>
        <v>L8.S2</v>
      </c>
      <c r="CI4349" s="275" t="s">
        <v>6106</v>
      </c>
    </row>
    <row r="4350" spans="74:87" x14ac:dyDescent="0.3">
      <c r="BV4350" s="30"/>
      <c r="CH4350" s="139" t="str">
        <f t="shared" si="180"/>
        <v>L8.S1</v>
      </c>
      <c r="CI4350" s="275" t="s">
        <v>6107</v>
      </c>
    </row>
    <row r="4351" spans="74:87" x14ac:dyDescent="0.3">
      <c r="BV4351" s="30"/>
      <c r="CH4351" s="139" t="str">
        <f t="shared" si="180"/>
        <v>L8.L2</v>
      </c>
      <c r="CI4351" s="275" t="s">
        <v>6108</v>
      </c>
    </row>
    <row r="4352" spans="74:87" x14ac:dyDescent="0.3">
      <c r="BV4352" s="30"/>
      <c r="CH4352" s="139" t="str">
        <f t="shared" si="180"/>
        <v>L8.L1</v>
      </c>
      <c r="CI4352" s="275" t="s">
        <v>6109</v>
      </c>
    </row>
    <row r="4353" spans="74:87" x14ac:dyDescent="0.3">
      <c r="BV4353" s="30"/>
      <c r="CH4353" s="139" t="str">
        <f t="shared" si="180"/>
        <v>L8.Z1</v>
      </c>
      <c r="CI4353" s="275" t="s">
        <v>6110</v>
      </c>
    </row>
    <row r="4354" spans="74:87" x14ac:dyDescent="0.3">
      <c r="BV4354" s="30"/>
      <c r="CH4354" s="139" t="str">
        <f t="shared" si="180"/>
        <v>L8.0M</v>
      </c>
      <c r="CI4354" s="275" t="s">
        <v>6111</v>
      </c>
    </row>
    <row r="4355" spans="74:87" x14ac:dyDescent="0.3">
      <c r="BV4355" s="30"/>
      <c r="CH4355" s="139" t="str">
        <f t="shared" si="180"/>
        <v>L8.Z2</v>
      </c>
      <c r="CI4355" s="275" t="s">
        <v>6112</v>
      </c>
    </row>
    <row r="4356" spans="74:87" x14ac:dyDescent="0.3">
      <c r="BV4356" s="30"/>
      <c r="CH4356" s="139" t="str">
        <f t="shared" si="180"/>
        <v>L8.51</v>
      </c>
      <c r="CI4356" s="275" t="s">
        <v>6113</v>
      </c>
    </row>
    <row r="4357" spans="74:87" x14ac:dyDescent="0.3">
      <c r="BV4357" s="30"/>
      <c r="CH4357" s="139" t="str">
        <f t="shared" si="180"/>
        <v>L8.0N</v>
      </c>
      <c r="CI4357" s="275" t="s">
        <v>6114</v>
      </c>
    </row>
    <row r="4358" spans="74:87" x14ac:dyDescent="0.3">
      <c r="BV4358" s="30"/>
      <c r="CH4358" s="139" t="str">
        <f t="shared" si="180"/>
        <v>L8.NS</v>
      </c>
      <c r="CI4358" s="275" t="s">
        <v>6115</v>
      </c>
    </row>
    <row r="4359" spans="74:87" x14ac:dyDescent="0.3">
      <c r="BV4359" s="30"/>
      <c r="CH4359" s="139" t="str">
        <f t="shared" si="180"/>
        <v>L8.86</v>
      </c>
      <c r="CI4359" s="275" t="s">
        <v>6116</v>
      </c>
    </row>
    <row r="4360" spans="74:87" x14ac:dyDescent="0.3">
      <c r="BV4360" s="30"/>
      <c r="CH4360" s="139" t="str">
        <f t="shared" si="180"/>
        <v>L8.36</v>
      </c>
      <c r="CI4360" s="275" t="s">
        <v>6117</v>
      </c>
    </row>
    <row r="4361" spans="74:87" x14ac:dyDescent="0.3">
      <c r="BV4361" s="30"/>
      <c r="CH4361" s="139" t="str">
        <f t="shared" si="180"/>
        <v>L8.2F</v>
      </c>
      <c r="CI4361" s="275" t="s">
        <v>6118</v>
      </c>
    </row>
    <row r="4362" spans="74:87" x14ac:dyDescent="0.3">
      <c r="BV4362" s="30"/>
      <c r="CH4362" s="139" t="str">
        <f t="shared" si="180"/>
        <v>L8.90</v>
      </c>
      <c r="CI4362" s="275" t="s">
        <v>6119</v>
      </c>
    </row>
    <row r="4363" spans="74:87" x14ac:dyDescent="0.3">
      <c r="BV4363" s="30"/>
      <c r="CH4363" s="139" t="str">
        <f t="shared" si="180"/>
        <v>L8.68</v>
      </c>
      <c r="CI4363" s="275" t="s">
        <v>6120</v>
      </c>
    </row>
    <row r="4364" spans="74:87" x14ac:dyDescent="0.3">
      <c r="BV4364" s="30"/>
      <c r="CH4364" s="139" t="str">
        <f t="shared" si="180"/>
        <v>L8.27</v>
      </c>
      <c r="CI4364" s="275" t="s">
        <v>6121</v>
      </c>
    </row>
    <row r="4365" spans="74:87" x14ac:dyDescent="0.3">
      <c r="BV4365" s="30"/>
      <c r="CH4365" s="139" t="str">
        <f t="shared" si="180"/>
        <v>L8.61</v>
      </c>
      <c r="CI4365" s="275" t="s">
        <v>6122</v>
      </c>
    </row>
    <row r="4366" spans="74:87" x14ac:dyDescent="0.3">
      <c r="BV4366" s="30"/>
      <c r="CH4366" s="139" t="str">
        <f t="shared" si="180"/>
        <v>L8.81</v>
      </c>
      <c r="CI4366" s="275" t="s">
        <v>6123</v>
      </c>
    </row>
    <row r="4367" spans="74:87" x14ac:dyDescent="0.3">
      <c r="BV4367" s="30"/>
      <c r="CH4367" s="139" t="str">
        <f t="shared" si="180"/>
        <v>L8.59</v>
      </c>
      <c r="CI4367" s="275" t="s">
        <v>6124</v>
      </c>
    </row>
    <row r="4368" spans="74:87" x14ac:dyDescent="0.3">
      <c r="BV4368" s="30"/>
      <c r="CH4368" s="139" t="str">
        <f t="shared" si="180"/>
        <v>L8.0T</v>
      </c>
      <c r="CI4368" s="275" t="s">
        <v>6125</v>
      </c>
    </row>
    <row r="4369" spans="74:87" x14ac:dyDescent="0.3">
      <c r="BV4369" s="30"/>
      <c r="CH4369" s="139" t="str">
        <f t="shared" si="180"/>
        <v>L8.SO</v>
      </c>
      <c r="CI4369" s="275" t="s">
        <v>6126</v>
      </c>
    </row>
    <row r="4370" spans="74:87" x14ac:dyDescent="0.3">
      <c r="BV4370" s="30"/>
      <c r="CH4370" s="139" t="str">
        <f t="shared" si="180"/>
        <v>L8.SY</v>
      </c>
      <c r="CI4370" s="275" t="s">
        <v>6127</v>
      </c>
    </row>
    <row r="4371" spans="74:87" x14ac:dyDescent="0.3">
      <c r="BV4371" s="30"/>
      <c r="CH4371" s="139" t="str">
        <f t="shared" si="180"/>
        <v>L8.SL</v>
      </c>
      <c r="CI4371" s="275" t="s">
        <v>6128</v>
      </c>
    </row>
    <row r="4372" spans="74:87" x14ac:dyDescent="0.3">
      <c r="BV4372" s="30"/>
      <c r="CH4372" s="139" t="str">
        <f t="shared" si="180"/>
        <v>L8.SM</v>
      </c>
      <c r="CI4372" s="275" t="s">
        <v>6129</v>
      </c>
    </row>
    <row r="4373" spans="74:87" x14ac:dyDescent="0.3">
      <c r="BV4373" s="30"/>
      <c r="CH4373" s="139" t="str">
        <f t="shared" si="180"/>
        <v>L8.SN</v>
      </c>
      <c r="CI4373" s="275" t="s">
        <v>6130</v>
      </c>
    </row>
    <row r="4374" spans="74:87" x14ac:dyDescent="0.3">
      <c r="BV4374" s="30"/>
      <c r="CH4374" s="139" t="str">
        <f t="shared" si="180"/>
        <v>L8.ST</v>
      </c>
      <c r="CI4374" s="275" t="s">
        <v>6131</v>
      </c>
    </row>
    <row r="4375" spans="74:87" x14ac:dyDescent="0.3">
      <c r="BV4375" s="30"/>
      <c r="CH4375" s="139" t="str">
        <f t="shared" si="180"/>
        <v>L8.SP</v>
      </c>
      <c r="CI4375" s="275" t="s">
        <v>6132</v>
      </c>
    </row>
    <row r="4376" spans="74:87" x14ac:dyDescent="0.3">
      <c r="BV4376" s="30"/>
      <c r="CH4376" s="139" t="str">
        <f t="shared" si="180"/>
        <v>L8.1V</v>
      </c>
      <c r="CI4376" s="275" t="s">
        <v>6133</v>
      </c>
    </row>
    <row r="4377" spans="74:87" x14ac:dyDescent="0.3">
      <c r="BV4377" s="30"/>
      <c r="CH4377" s="139" t="str">
        <f t="shared" si="180"/>
        <v>L8.T5</v>
      </c>
      <c r="CI4377" s="275" t="s">
        <v>6134</v>
      </c>
    </row>
    <row r="4378" spans="74:87" x14ac:dyDescent="0.3">
      <c r="BV4378" s="30"/>
      <c r="CH4378" s="139" t="str">
        <f t="shared" si="180"/>
        <v>L8.0S</v>
      </c>
      <c r="CI4378" s="275" t="s">
        <v>6135</v>
      </c>
    </row>
    <row r="4379" spans="74:87" x14ac:dyDescent="0.3">
      <c r="BV4379" s="30"/>
      <c r="CH4379" s="139" t="str">
        <f t="shared" si="180"/>
        <v>L8.52</v>
      </c>
      <c r="CI4379" s="275" t="s">
        <v>6136</v>
      </c>
    </row>
    <row r="4380" spans="74:87" x14ac:dyDescent="0.3">
      <c r="BV4380" s="30"/>
      <c r="CH4380" s="139" t="str">
        <f t="shared" si="180"/>
        <v>L8.77</v>
      </c>
      <c r="CI4380" s="275" t="s">
        <v>6137</v>
      </c>
    </row>
    <row r="4381" spans="74:87" x14ac:dyDescent="0.3">
      <c r="BV4381" s="30"/>
      <c r="CH4381" s="139" t="str">
        <f t="shared" si="180"/>
        <v>L8.Z3</v>
      </c>
      <c r="CI4381" s="275" t="s">
        <v>6138</v>
      </c>
    </row>
    <row r="4382" spans="74:87" x14ac:dyDescent="0.3">
      <c r="BV4382" s="30"/>
      <c r="CH4382" s="139" t="str">
        <f t="shared" si="180"/>
        <v>L8.37</v>
      </c>
      <c r="CI4382" s="275" t="s">
        <v>6139</v>
      </c>
    </row>
    <row r="4383" spans="74:87" x14ac:dyDescent="0.3">
      <c r="BV4383" s="30"/>
      <c r="CH4383" s="139" t="str">
        <f t="shared" si="180"/>
        <v>L8.2A</v>
      </c>
      <c r="CI4383" s="275" t="s">
        <v>6140</v>
      </c>
    </row>
    <row r="4384" spans="74:87" x14ac:dyDescent="0.3">
      <c r="BV4384" s="30"/>
      <c r="CH4384" s="139" t="str">
        <f t="shared" ref="CH4384:CH4447" si="181">CONCATENATE(LEFT(CI4384,2),".",RIGHT(CI4384,2))</f>
        <v>L8.T8</v>
      </c>
      <c r="CI4384" s="275" t="s">
        <v>6141</v>
      </c>
    </row>
    <row r="4385" spans="74:87" x14ac:dyDescent="0.3">
      <c r="BV4385" s="30"/>
      <c r="CH4385" s="139" t="str">
        <f t="shared" si="181"/>
        <v>L8.1Q</v>
      </c>
      <c r="CI4385" s="275" t="s">
        <v>6142</v>
      </c>
    </row>
    <row r="4386" spans="74:87" x14ac:dyDescent="0.3">
      <c r="BV4386" s="30"/>
      <c r="CH4386" s="139" t="str">
        <f t="shared" si="181"/>
        <v>L8.2Q</v>
      </c>
      <c r="CI4386" s="275" t="s">
        <v>6143</v>
      </c>
    </row>
    <row r="4387" spans="74:87" x14ac:dyDescent="0.3">
      <c r="BV4387" s="30"/>
      <c r="CH4387" s="139" t="str">
        <f t="shared" si="181"/>
        <v>L8.NM</v>
      </c>
      <c r="CI4387" s="275" t="s">
        <v>6144</v>
      </c>
    </row>
    <row r="4388" spans="74:87" x14ac:dyDescent="0.3">
      <c r="BV4388" s="30"/>
      <c r="CH4388" s="139" t="str">
        <f t="shared" si="181"/>
        <v>L8.0F</v>
      </c>
      <c r="CI4388" s="275" t="s">
        <v>6145</v>
      </c>
    </row>
    <row r="4389" spans="74:87" x14ac:dyDescent="0.3">
      <c r="BV4389" s="30"/>
      <c r="CH4389" s="139" t="str">
        <f t="shared" si="181"/>
        <v>L8.MC</v>
      </c>
      <c r="CI4389" s="275" t="s">
        <v>6146</v>
      </c>
    </row>
    <row r="4390" spans="74:87" x14ac:dyDescent="0.3">
      <c r="BV4390" s="30"/>
      <c r="CH4390" s="139" t="str">
        <f t="shared" si="181"/>
        <v>L8.0P</v>
      </c>
      <c r="CI4390" s="275" t="s">
        <v>6147</v>
      </c>
    </row>
    <row r="4391" spans="74:87" x14ac:dyDescent="0.3">
      <c r="BV4391" s="30"/>
      <c r="CH4391" s="139" t="str">
        <f t="shared" si="181"/>
        <v>L8.T9</v>
      </c>
      <c r="CI4391" s="275" t="s">
        <v>6148</v>
      </c>
    </row>
    <row r="4392" spans="74:87" x14ac:dyDescent="0.3">
      <c r="BV4392" s="30"/>
      <c r="CH4392" s="139" t="str">
        <f t="shared" si="181"/>
        <v>L8.ZZ</v>
      </c>
      <c r="CI4392" s="275" t="s">
        <v>6149</v>
      </c>
    </row>
    <row r="4393" spans="74:87" x14ac:dyDescent="0.3">
      <c r="BV4393" s="30"/>
      <c r="CH4393" s="139" t="str">
        <f t="shared" si="181"/>
        <v>L8.53</v>
      </c>
      <c r="CI4393" s="275" t="s">
        <v>6150</v>
      </c>
    </row>
    <row r="4394" spans="74:87" x14ac:dyDescent="0.3">
      <c r="BV4394" s="30"/>
      <c r="CH4394" s="139" t="str">
        <f t="shared" si="181"/>
        <v>L8.AO</v>
      </c>
      <c r="CI4394" s="275" t="s">
        <v>6151</v>
      </c>
    </row>
    <row r="4395" spans="74:87" x14ac:dyDescent="0.3">
      <c r="BV4395" s="30"/>
      <c r="CH4395" s="139" t="str">
        <f t="shared" si="181"/>
        <v>L8.AB</v>
      </c>
      <c r="CI4395" s="275" t="s">
        <v>6152</v>
      </c>
    </row>
    <row r="4396" spans="74:87" x14ac:dyDescent="0.3">
      <c r="BV4396" s="30"/>
      <c r="CH4396" s="139" t="str">
        <f t="shared" si="181"/>
        <v>L8.50</v>
      </c>
      <c r="CI4396" s="275" t="s">
        <v>6153</v>
      </c>
    </row>
    <row r="4397" spans="74:87" x14ac:dyDescent="0.3">
      <c r="BV4397" s="30"/>
      <c r="CH4397" s="139" t="str">
        <f t="shared" si="181"/>
        <v>L8.Z6</v>
      </c>
      <c r="CI4397" s="275" t="s">
        <v>6154</v>
      </c>
    </row>
    <row r="4398" spans="74:87" x14ac:dyDescent="0.3">
      <c r="BV4398" s="30"/>
      <c r="CH4398" s="139" t="str">
        <f t="shared" si="181"/>
        <v>L8.0G</v>
      </c>
      <c r="CI4398" s="275" t="s">
        <v>6155</v>
      </c>
    </row>
    <row r="4399" spans="74:87" x14ac:dyDescent="0.3">
      <c r="BV4399" s="30"/>
      <c r="CH4399" s="139" t="str">
        <f t="shared" si="181"/>
        <v>L8.BG</v>
      </c>
      <c r="CI4399" s="275" t="s">
        <v>6156</v>
      </c>
    </row>
    <row r="4400" spans="74:87" x14ac:dyDescent="0.3">
      <c r="BV4400" s="30"/>
      <c r="CH4400" s="139" t="str">
        <f t="shared" si="181"/>
        <v>L8.0R</v>
      </c>
      <c r="CI4400" s="275" t="s">
        <v>6157</v>
      </c>
    </row>
    <row r="4401" spans="74:87" x14ac:dyDescent="0.3">
      <c r="BV4401" s="30"/>
      <c r="CH4401" s="139" t="str">
        <f t="shared" si="181"/>
        <v>L8.58</v>
      </c>
      <c r="CI4401" s="275" t="s">
        <v>6158</v>
      </c>
    </row>
    <row r="4402" spans="74:87" x14ac:dyDescent="0.3">
      <c r="BV4402" s="30"/>
      <c r="CH4402" s="139" t="str">
        <f t="shared" si="181"/>
        <v>L8.89</v>
      </c>
      <c r="CI4402" s="275" t="s">
        <v>6159</v>
      </c>
    </row>
    <row r="4403" spans="74:87" x14ac:dyDescent="0.3">
      <c r="BV4403" s="30"/>
      <c r="CH4403" s="139" t="str">
        <f t="shared" si="181"/>
        <v>L8.2P</v>
      </c>
      <c r="CI4403" s="275" t="s">
        <v>15147</v>
      </c>
    </row>
    <row r="4404" spans="74:87" x14ac:dyDescent="0.3">
      <c r="BV4404" s="30"/>
      <c r="CH4404" s="139" t="str">
        <f t="shared" si="181"/>
        <v>L8.32</v>
      </c>
      <c r="CI4404" s="275" t="s">
        <v>6160</v>
      </c>
    </row>
    <row r="4405" spans="74:87" x14ac:dyDescent="0.3">
      <c r="BV4405" s="30"/>
      <c r="CH4405" s="139" t="str">
        <f t="shared" si="181"/>
        <v>L8.80</v>
      </c>
      <c r="CI4405" s="275" t="s">
        <v>6161</v>
      </c>
    </row>
    <row r="4406" spans="74:87" x14ac:dyDescent="0.3">
      <c r="BV4406" s="30"/>
      <c r="CH4406" s="139" t="str">
        <f t="shared" si="181"/>
        <v>L8.46</v>
      </c>
      <c r="CI4406" s="275" t="s">
        <v>6162</v>
      </c>
    </row>
    <row r="4407" spans="74:87" x14ac:dyDescent="0.3">
      <c r="BV4407" s="30"/>
      <c r="CH4407" s="139" t="str">
        <f t="shared" si="181"/>
        <v>L8.45</v>
      </c>
      <c r="CI4407" s="275" t="s">
        <v>6163</v>
      </c>
    </row>
    <row r="4408" spans="74:87" x14ac:dyDescent="0.3">
      <c r="BV4408" s="30"/>
      <c r="CH4408" s="139" t="str">
        <f t="shared" si="181"/>
        <v>L8.B1</v>
      </c>
      <c r="CI4408" s="275" t="s">
        <v>6164</v>
      </c>
    </row>
    <row r="4409" spans="74:87" x14ac:dyDescent="0.3">
      <c r="BV4409" s="30"/>
      <c r="CH4409" s="139" t="str">
        <f t="shared" si="181"/>
        <v>L8.Z4</v>
      </c>
      <c r="CI4409" s="275" t="s">
        <v>6165</v>
      </c>
    </row>
    <row r="4410" spans="74:87" x14ac:dyDescent="0.3">
      <c r="BV4410" s="30"/>
      <c r="CH4410" s="139" t="str">
        <f t="shared" si="181"/>
        <v>L8.BN</v>
      </c>
      <c r="CI4410" s="275" t="s">
        <v>6166</v>
      </c>
    </row>
    <row r="4411" spans="74:87" x14ac:dyDescent="0.3">
      <c r="BV4411" s="30"/>
      <c r="CH4411" s="139" t="str">
        <f t="shared" si="181"/>
        <v>L8.0C</v>
      </c>
      <c r="CI4411" s="275" t="s">
        <v>6167</v>
      </c>
    </row>
    <row r="4412" spans="74:87" x14ac:dyDescent="0.3">
      <c r="BV4412" s="30"/>
      <c r="CH4412" s="139" t="str">
        <f t="shared" si="181"/>
        <v>L8.0Y</v>
      </c>
      <c r="CI4412" s="275" t="s">
        <v>6168</v>
      </c>
    </row>
    <row r="4413" spans="74:87" x14ac:dyDescent="0.3">
      <c r="BV4413" s="30"/>
      <c r="CH4413" s="139" t="str">
        <f t="shared" si="181"/>
        <v>L8.0L</v>
      </c>
      <c r="CI4413" s="275" t="s">
        <v>6169</v>
      </c>
    </row>
    <row r="4414" spans="74:87" x14ac:dyDescent="0.3">
      <c r="BV4414" s="30"/>
      <c r="CH4414" s="139" t="str">
        <f t="shared" si="181"/>
        <v>L8.87</v>
      </c>
      <c r="CI4414" s="275" t="s">
        <v>6170</v>
      </c>
    </row>
    <row r="4415" spans="74:87" x14ac:dyDescent="0.3">
      <c r="BV4415" s="30"/>
      <c r="CH4415" s="139" t="str">
        <f t="shared" si="181"/>
        <v>L8.CP</v>
      </c>
      <c r="CI4415" s="275" t="s">
        <v>6171</v>
      </c>
    </row>
    <row r="4416" spans="74:87" x14ac:dyDescent="0.3">
      <c r="BV4416" s="30"/>
      <c r="CH4416" s="139" t="str">
        <f t="shared" si="181"/>
        <v>L8.35</v>
      </c>
      <c r="CI4416" s="275" t="s">
        <v>6172</v>
      </c>
    </row>
    <row r="4417" spans="74:87" x14ac:dyDescent="0.3">
      <c r="BV4417" s="30"/>
      <c r="CH4417" s="139" t="str">
        <f t="shared" si="181"/>
        <v>L8.LK</v>
      </c>
      <c r="CI4417" s="275" t="s">
        <v>6173</v>
      </c>
    </row>
    <row r="4418" spans="74:87" x14ac:dyDescent="0.3">
      <c r="BV4418" s="30"/>
      <c r="CH4418" s="139" t="str">
        <f t="shared" si="181"/>
        <v>L8.LB</v>
      </c>
      <c r="CI4418" s="275" t="s">
        <v>6174</v>
      </c>
    </row>
    <row r="4419" spans="74:87" x14ac:dyDescent="0.3">
      <c r="BV4419" s="30"/>
      <c r="CH4419" s="139" t="str">
        <f t="shared" si="181"/>
        <v>L8.LG</v>
      </c>
      <c r="CI4419" s="275" t="s">
        <v>6175</v>
      </c>
    </row>
    <row r="4420" spans="74:87" x14ac:dyDescent="0.3">
      <c r="BV4420" s="30"/>
      <c r="CH4420" s="139" t="str">
        <f t="shared" si="181"/>
        <v>L8.LO</v>
      </c>
      <c r="CI4420" s="275" t="s">
        <v>6176</v>
      </c>
    </row>
    <row r="4421" spans="74:87" x14ac:dyDescent="0.3">
      <c r="BV4421" s="30"/>
      <c r="CH4421" s="139" t="str">
        <f t="shared" si="181"/>
        <v>L8.LC</v>
      </c>
      <c r="CI4421" s="275" t="s">
        <v>6177</v>
      </c>
    </row>
    <row r="4422" spans="74:87" x14ac:dyDescent="0.3">
      <c r="BV4422" s="30"/>
      <c r="CH4422" s="139" t="str">
        <f t="shared" si="181"/>
        <v>L8.LY</v>
      </c>
      <c r="CI4422" s="275" t="s">
        <v>6178</v>
      </c>
    </row>
    <row r="4423" spans="74:87" x14ac:dyDescent="0.3">
      <c r="BV4423" s="30"/>
      <c r="CH4423" s="139" t="str">
        <f t="shared" si="181"/>
        <v>L8.FE</v>
      </c>
      <c r="CI4423" s="275" t="s">
        <v>6179</v>
      </c>
    </row>
    <row r="4424" spans="74:87" x14ac:dyDescent="0.3">
      <c r="BV4424" s="30"/>
      <c r="CH4424" s="139" t="str">
        <f t="shared" si="181"/>
        <v>L8.Z5</v>
      </c>
      <c r="CI4424" s="275" t="s">
        <v>6180</v>
      </c>
    </row>
    <row r="4425" spans="74:87" x14ac:dyDescent="0.3">
      <c r="BV4425" s="30"/>
      <c r="CH4425" s="139" t="str">
        <f t="shared" si="181"/>
        <v>L8.33</v>
      </c>
      <c r="CI4425" s="275" t="s">
        <v>6181</v>
      </c>
    </row>
    <row r="4426" spans="74:87" x14ac:dyDescent="0.3">
      <c r="BV4426" s="30"/>
      <c r="CH4426" s="139" t="str">
        <f t="shared" si="181"/>
        <v>L8.RN</v>
      </c>
      <c r="CI4426" s="275" t="s">
        <v>6182</v>
      </c>
    </row>
    <row r="4427" spans="74:87" x14ac:dyDescent="0.3">
      <c r="BV4427" s="30"/>
      <c r="CH4427" s="139" t="str">
        <f t="shared" si="181"/>
        <v>L8.54</v>
      </c>
      <c r="CI4427" s="275" t="s">
        <v>6183</v>
      </c>
    </row>
    <row r="4428" spans="74:87" x14ac:dyDescent="0.3">
      <c r="BV4428" s="30"/>
      <c r="CH4428" s="139" t="str">
        <f t="shared" si="181"/>
        <v>L8.HB</v>
      </c>
      <c r="CI4428" s="275" t="s">
        <v>15148</v>
      </c>
    </row>
    <row r="4429" spans="74:87" x14ac:dyDescent="0.3">
      <c r="BV4429" s="30"/>
      <c r="CH4429" s="139" t="str">
        <f t="shared" si="181"/>
        <v>L8.HG</v>
      </c>
      <c r="CI4429" s="275" t="s">
        <v>15149</v>
      </c>
    </row>
    <row r="4430" spans="74:87" x14ac:dyDescent="0.3">
      <c r="BV4430" s="30"/>
      <c r="CH4430" s="139" t="str">
        <f t="shared" si="181"/>
        <v>L8.JB</v>
      </c>
      <c r="CI4430" s="275" t="s">
        <v>6184</v>
      </c>
    </row>
    <row r="4431" spans="74:87" x14ac:dyDescent="0.3">
      <c r="BV4431" s="30"/>
      <c r="CH4431" s="139" t="str">
        <f t="shared" si="181"/>
        <v>L8.JW</v>
      </c>
      <c r="CI4431" s="275" t="s">
        <v>15150</v>
      </c>
    </row>
    <row r="4432" spans="74:87" x14ac:dyDescent="0.3">
      <c r="BV4432" s="30"/>
      <c r="CH4432" s="139" t="str">
        <f t="shared" si="181"/>
        <v>L8.S2</v>
      </c>
      <c r="CI4432" s="275" t="s">
        <v>6185</v>
      </c>
    </row>
    <row r="4433" spans="74:87" x14ac:dyDescent="0.3">
      <c r="BV4433" s="30"/>
      <c r="CH4433" s="139" t="str">
        <f t="shared" si="181"/>
        <v>L8.S1</v>
      </c>
      <c r="CI4433" s="275" t="s">
        <v>6186</v>
      </c>
    </row>
    <row r="4434" spans="74:87" x14ac:dyDescent="0.3">
      <c r="BV4434" s="30"/>
      <c r="CH4434" s="139" t="str">
        <f t="shared" si="181"/>
        <v>L8.L2</v>
      </c>
      <c r="CI4434" s="275" t="s">
        <v>6187</v>
      </c>
    </row>
    <row r="4435" spans="74:87" x14ac:dyDescent="0.3">
      <c r="BV4435" s="30"/>
      <c r="CH4435" s="139" t="str">
        <f t="shared" si="181"/>
        <v>L8.L1</v>
      </c>
      <c r="CI4435" s="275" t="s">
        <v>6188</v>
      </c>
    </row>
    <row r="4436" spans="74:87" x14ac:dyDescent="0.3">
      <c r="BV4436" s="30"/>
      <c r="CH4436" s="139" t="str">
        <f t="shared" si="181"/>
        <v>L8.Z1</v>
      </c>
      <c r="CI4436" s="275" t="s">
        <v>6189</v>
      </c>
    </row>
    <row r="4437" spans="74:87" x14ac:dyDescent="0.3">
      <c r="BV4437" s="30"/>
      <c r="CH4437" s="139" t="str">
        <f t="shared" si="181"/>
        <v>L8.0M</v>
      </c>
      <c r="CI4437" s="275" t="s">
        <v>6190</v>
      </c>
    </row>
    <row r="4438" spans="74:87" x14ac:dyDescent="0.3">
      <c r="BV4438" s="30"/>
      <c r="CH4438" s="139" t="str">
        <f t="shared" si="181"/>
        <v>L8.Z2</v>
      </c>
      <c r="CI4438" s="275" t="s">
        <v>6191</v>
      </c>
    </row>
    <row r="4439" spans="74:87" x14ac:dyDescent="0.3">
      <c r="BV4439" s="30"/>
      <c r="CH4439" s="139" t="str">
        <f t="shared" si="181"/>
        <v>L8.51</v>
      </c>
      <c r="CI4439" s="275" t="s">
        <v>6192</v>
      </c>
    </row>
    <row r="4440" spans="74:87" x14ac:dyDescent="0.3">
      <c r="BV4440" s="30"/>
      <c r="CH4440" s="139" t="str">
        <f t="shared" si="181"/>
        <v>L8.0N</v>
      </c>
      <c r="CI4440" s="275" t="s">
        <v>6193</v>
      </c>
    </row>
    <row r="4441" spans="74:87" x14ac:dyDescent="0.3">
      <c r="BV4441" s="30"/>
      <c r="CH4441" s="139" t="str">
        <f t="shared" si="181"/>
        <v>L8.NS</v>
      </c>
      <c r="CI4441" s="275" t="s">
        <v>6194</v>
      </c>
    </row>
    <row r="4442" spans="74:87" x14ac:dyDescent="0.3">
      <c r="BV4442" s="30"/>
      <c r="CH4442" s="139" t="str">
        <f t="shared" si="181"/>
        <v>L8.86</v>
      </c>
      <c r="CI4442" s="275" t="s">
        <v>6195</v>
      </c>
    </row>
    <row r="4443" spans="74:87" x14ac:dyDescent="0.3">
      <c r="BV4443" s="30"/>
      <c r="CH4443" s="139" t="str">
        <f t="shared" si="181"/>
        <v>L8.36</v>
      </c>
      <c r="CI4443" s="275" t="s">
        <v>6196</v>
      </c>
    </row>
    <row r="4444" spans="74:87" x14ac:dyDescent="0.3">
      <c r="BV4444" s="30"/>
      <c r="CH4444" s="139" t="str">
        <f t="shared" si="181"/>
        <v>L8.2F</v>
      </c>
      <c r="CI4444" s="275" t="s">
        <v>6197</v>
      </c>
    </row>
    <row r="4445" spans="74:87" x14ac:dyDescent="0.3">
      <c r="BV4445" s="30"/>
      <c r="CH4445" s="139" t="str">
        <f t="shared" si="181"/>
        <v>L8.90</v>
      </c>
      <c r="CI4445" s="275" t="s">
        <v>6198</v>
      </c>
    </row>
    <row r="4446" spans="74:87" x14ac:dyDescent="0.3">
      <c r="BV4446" s="30"/>
      <c r="CH4446" s="139" t="str">
        <f t="shared" si="181"/>
        <v>L8.68</v>
      </c>
      <c r="CI4446" s="275" t="s">
        <v>6199</v>
      </c>
    </row>
    <row r="4447" spans="74:87" x14ac:dyDescent="0.3">
      <c r="BV4447" s="30"/>
      <c r="CH4447" s="139" t="str">
        <f t="shared" si="181"/>
        <v>L8.27</v>
      </c>
      <c r="CI4447" s="275" t="s">
        <v>6200</v>
      </c>
    </row>
    <row r="4448" spans="74:87" x14ac:dyDescent="0.3">
      <c r="BV4448" s="30"/>
      <c r="CH4448" s="139" t="str">
        <f t="shared" ref="CH4448:CH4511" si="182">CONCATENATE(LEFT(CI4448,2),".",RIGHT(CI4448,2))</f>
        <v>L8.61</v>
      </c>
      <c r="CI4448" s="275" t="s">
        <v>6201</v>
      </c>
    </row>
    <row r="4449" spans="74:87" x14ac:dyDescent="0.3">
      <c r="BV4449" s="30"/>
      <c r="CH4449" s="139" t="str">
        <f t="shared" si="182"/>
        <v>L8.81</v>
      </c>
      <c r="CI4449" s="275" t="s">
        <v>6202</v>
      </c>
    </row>
    <row r="4450" spans="74:87" x14ac:dyDescent="0.3">
      <c r="BV4450" s="30"/>
      <c r="CH4450" s="139" t="str">
        <f t="shared" si="182"/>
        <v>L8.59</v>
      </c>
      <c r="CI4450" s="275" t="s">
        <v>6203</v>
      </c>
    </row>
    <row r="4451" spans="74:87" x14ac:dyDescent="0.3">
      <c r="BV4451" s="30"/>
      <c r="CH4451" s="139" t="str">
        <f t="shared" si="182"/>
        <v>L8.0T</v>
      </c>
      <c r="CI4451" s="275" t="s">
        <v>6204</v>
      </c>
    </row>
    <row r="4452" spans="74:87" x14ac:dyDescent="0.3">
      <c r="BV4452" s="30"/>
      <c r="CH4452" s="139" t="str">
        <f t="shared" si="182"/>
        <v>L8.SO</v>
      </c>
      <c r="CI4452" s="275" t="s">
        <v>6205</v>
      </c>
    </row>
    <row r="4453" spans="74:87" x14ac:dyDescent="0.3">
      <c r="BV4453" s="30"/>
      <c r="CH4453" s="139" t="str">
        <f t="shared" si="182"/>
        <v>L8.SY</v>
      </c>
      <c r="CI4453" s="275" t="s">
        <v>6206</v>
      </c>
    </row>
    <row r="4454" spans="74:87" x14ac:dyDescent="0.3">
      <c r="BV4454" s="30"/>
      <c r="CH4454" s="139" t="str">
        <f t="shared" si="182"/>
        <v>L8.SL</v>
      </c>
      <c r="CI4454" s="275" t="s">
        <v>6207</v>
      </c>
    </row>
    <row r="4455" spans="74:87" x14ac:dyDescent="0.3">
      <c r="BV4455" s="30"/>
      <c r="CH4455" s="139" t="str">
        <f t="shared" si="182"/>
        <v>L8.SM</v>
      </c>
      <c r="CI4455" s="275" t="s">
        <v>6208</v>
      </c>
    </row>
    <row r="4456" spans="74:87" x14ac:dyDescent="0.3">
      <c r="BV4456" s="30"/>
      <c r="CH4456" s="139" t="str">
        <f t="shared" si="182"/>
        <v>L8.SN</v>
      </c>
      <c r="CI4456" s="275" t="s">
        <v>6209</v>
      </c>
    </row>
    <row r="4457" spans="74:87" x14ac:dyDescent="0.3">
      <c r="BV4457" s="30"/>
      <c r="CH4457" s="139" t="str">
        <f t="shared" si="182"/>
        <v>L8.ST</v>
      </c>
      <c r="CI4457" s="275" t="s">
        <v>6210</v>
      </c>
    </row>
    <row r="4458" spans="74:87" x14ac:dyDescent="0.3">
      <c r="BV4458" s="30"/>
      <c r="CH4458" s="139" t="str">
        <f t="shared" si="182"/>
        <v>L8.SP</v>
      </c>
      <c r="CI4458" s="275" t="s">
        <v>6211</v>
      </c>
    </row>
    <row r="4459" spans="74:87" x14ac:dyDescent="0.3">
      <c r="BV4459" s="30"/>
      <c r="CH4459" s="139" t="str">
        <f t="shared" si="182"/>
        <v>L8.1V</v>
      </c>
      <c r="CI4459" s="275" t="s">
        <v>6212</v>
      </c>
    </row>
    <row r="4460" spans="74:87" x14ac:dyDescent="0.3">
      <c r="BV4460" s="30"/>
      <c r="CH4460" s="139" t="str">
        <f t="shared" si="182"/>
        <v>L8.T5</v>
      </c>
      <c r="CI4460" s="275" t="s">
        <v>6213</v>
      </c>
    </row>
    <row r="4461" spans="74:87" x14ac:dyDescent="0.3">
      <c r="BV4461" s="30"/>
      <c r="CH4461" s="139" t="str">
        <f t="shared" si="182"/>
        <v>L8.0S</v>
      </c>
      <c r="CI4461" s="275" t="s">
        <v>6214</v>
      </c>
    </row>
    <row r="4462" spans="74:87" x14ac:dyDescent="0.3">
      <c r="BV4462" s="30"/>
      <c r="CH4462" s="139" t="str">
        <f t="shared" si="182"/>
        <v>L8.52</v>
      </c>
      <c r="CI4462" s="275" t="s">
        <v>6215</v>
      </c>
    </row>
    <row r="4463" spans="74:87" x14ac:dyDescent="0.3">
      <c r="BV4463" s="30"/>
      <c r="CH4463" s="139" t="str">
        <f t="shared" si="182"/>
        <v>L8.77</v>
      </c>
      <c r="CI4463" s="275" t="s">
        <v>6216</v>
      </c>
    </row>
    <row r="4464" spans="74:87" x14ac:dyDescent="0.3">
      <c r="BV4464" s="30"/>
      <c r="CH4464" s="139" t="str">
        <f t="shared" si="182"/>
        <v>L8.Z3</v>
      </c>
      <c r="CI4464" s="275" t="s">
        <v>6217</v>
      </c>
    </row>
    <row r="4465" spans="74:87" x14ac:dyDescent="0.3">
      <c r="BV4465" s="30"/>
      <c r="CH4465" s="139" t="str">
        <f t="shared" si="182"/>
        <v>L8.37</v>
      </c>
      <c r="CI4465" s="275" t="s">
        <v>6218</v>
      </c>
    </row>
    <row r="4466" spans="74:87" x14ac:dyDescent="0.3">
      <c r="BV4466" s="30"/>
      <c r="CH4466" s="139" t="str">
        <f t="shared" si="182"/>
        <v>L8.2A</v>
      </c>
      <c r="CI4466" s="275" t="s">
        <v>6219</v>
      </c>
    </row>
    <row r="4467" spans="74:87" x14ac:dyDescent="0.3">
      <c r="BV4467" s="30"/>
      <c r="CH4467" s="139" t="str">
        <f t="shared" si="182"/>
        <v>L8.T8</v>
      </c>
      <c r="CI4467" s="275" t="s">
        <v>6220</v>
      </c>
    </row>
    <row r="4468" spans="74:87" x14ac:dyDescent="0.3">
      <c r="BV4468" s="30"/>
      <c r="CH4468" s="139" t="str">
        <f t="shared" si="182"/>
        <v>L8.1Q</v>
      </c>
      <c r="CI4468" s="275" t="s">
        <v>6221</v>
      </c>
    </row>
    <row r="4469" spans="74:87" x14ac:dyDescent="0.3">
      <c r="BV4469" s="30"/>
      <c r="CH4469" s="139" t="str">
        <f t="shared" si="182"/>
        <v>L8.2Q</v>
      </c>
      <c r="CI4469" s="275" t="s">
        <v>6222</v>
      </c>
    </row>
    <row r="4470" spans="74:87" x14ac:dyDescent="0.3">
      <c r="BV4470" s="30"/>
      <c r="CH4470" s="139" t="str">
        <f t="shared" si="182"/>
        <v>L8.NM</v>
      </c>
      <c r="CI4470" s="275" t="s">
        <v>6223</v>
      </c>
    </row>
    <row r="4471" spans="74:87" x14ac:dyDescent="0.3">
      <c r="BV4471" s="30"/>
      <c r="CH4471" s="139" t="str">
        <f t="shared" si="182"/>
        <v>L8.0F</v>
      </c>
      <c r="CI4471" s="275" t="s">
        <v>6224</v>
      </c>
    </row>
    <row r="4472" spans="74:87" x14ac:dyDescent="0.3">
      <c r="BV4472" s="30"/>
      <c r="CH4472" s="139" t="str">
        <f t="shared" si="182"/>
        <v>L8.MC</v>
      </c>
      <c r="CI4472" s="275" t="s">
        <v>6225</v>
      </c>
    </row>
    <row r="4473" spans="74:87" x14ac:dyDescent="0.3">
      <c r="BV4473" s="30"/>
      <c r="CH4473" s="139" t="str">
        <f t="shared" si="182"/>
        <v>L8.0P</v>
      </c>
      <c r="CI4473" s="275" t="s">
        <v>6226</v>
      </c>
    </row>
    <row r="4474" spans="74:87" x14ac:dyDescent="0.3">
      <c r="BV4474" s="30"/>
      <c r="CH4474" s="139" t="str">
        <f t="shared" si="182"/>
        <v>L8.T9</v>
      </c>
      <c r="CI4474" s="275" t="s">
        <v>6227</v>
      </c>
    </row>
    <row r="4475" spans="74:87" x14ac:dyDescent="0.3">
      <c r="BV4475" s="30"/>
      <c r="CH4475" s="139" t="str">
        <f t="shared" si="182"/>
        <v>L8.ZZ</v>
      </c>
      <c r="CI4475" s="275" t="s">
        <v>6228</v>
      </c>
    </row>
    <row r="4476" spans="74:87" x14ac:dyDescent="0.3">
      <c r="BV4476" s="30"/>
      <c r="CH4476" s="139" t="str">
        <f t="shared" si="182"/>
        <v>L8.53</v>
      </c>
      <c r="CI4476" s="275" t="s">
        <v>6229</v>
      </c>
    </row>
    <row r="4477" spans="74:87" x14ac:dyDescent="0.3">
      <c r="BV4477" s="30"/>
      <c r="CH4477" s="139" t="str">
        <f t="shared" si="182"/>
        <v>L8.AO</v>
      </c>
      <c r="CI4477" s="275" t="s">
        <v>6230</v>
      </c>
    </row>
    <row r="4478" spans="74:87" x14ac:dyDescent="0.3">
      <c r="BV4478" s="30"/>
      <c r="CH4478" s="139" t="str">
        <f t="shared" si="182"/>
        <v>L8.AB</v>
      </c>
      <c r="CI4478" s="275" t="s">
        <v>6231</v>
      </c>
    </row>
    <row r="4479" spans="74:87" x14ac:dyDescent="0.3">
      <c r="BV4479" s="30"/>
      <c r="CH4479" s="139" t="str">
        <f t="shared" si="182"/>
        <v>L8.50</v>
      </c>
      <c r="CI4479" s="275" t="s">
        <v>6232</v>
      </c>
    </row>
    <row r="4480" spans="74:87" x14ac:dyDescent="0.3">
      <c r="BV4480" s="30"/>
      <c r="CH4480" s="139" t="str">
        <f t="shared" si="182"/>
        <v>L8.Z6</v>
      </c>
      <c r="CI4480" s="275" t="s">
        <v>6233</v>
      </c>
    </row>
    <row r="4481" spans="74:87" x14ac:dyDescent="0.3">
      <c r="BV4481" s="30"/>
      <c r="CH4481" s="139" t="str">
        <f t="shared" si="182"/>
        <v>L8.0G</v>
      </c>
      <c r="CI4481" s="275" t="s">
        <v>6234</v>
      </c>
    </row>
    <row r="4482" spans="74:87" x14ac:dyDescent="0.3">
      <c r="BV4482" s="30"/>
      <c r="CH4482" s="139" t="str">
        <f t="shared" si="182"/>
        <v>L8.BG</v>
      </c>
      <c r="CI4482" s="275" t="s">
        <v>6235</v>
      </c>
    </row>
    <row r="4483" spans="74:87" x14ac:dyDescent="0.3">
      <c r="BV4483" s="30"/>
      <c r="CH4483" s="139" t="str">
        <f t="shared" si="182"/>
        <v>L8.0R</v>
      </c>
      <c r="CI4483" s="275" t="s">
        <v>6236</v>
      </c>
    </row>
    <row r="4484" spans="74:87" x14ac:dyDescent="0.3">
      <c r="BV4484" s="30"/>
      <c r="CH4484" s="139" t="str">
        <f t="shared" si="182"/>
        <v>L8.58</v>
      </c>
      <c r="CI4484" s="275" t="s">
        <v>6237</v>
      </c>
    </row>
    <row r="4485" spans="74:87" x14ac:dyDescent="0.3">
      <c r="BV4485" s="30"/>
      <c r="CH4485" s="139" t="str">
        <f t="shared" si="182"/>
        <v>L8.89</v>
      </c>
      <c r="CI4485" s="275" t="s">
        <v>6238</v>
      </c>
    </row>
    <row r="4486" spans="74:87" x14ac:dyDescent="0.3">
      <c r="BV4486" s="30"/>
      <c r="CH4486" s="139" t="str">
        <f t="shared" si="182"/>
        <v>L8.2P</v>
      </c>
      <c r="CI4486" s="275" t="s">
        <v>15151</v>
      </c>
    </row>
    <row r="4487" spans="74:87" x14ac:dyDescent="0.3">
      <c r="BV4487" s="30"/>
      <c r="CH4487" s="139" t="str">
        <f t="shared" si="182"/>
        <v>L8.32</v>
      </c>
      <c r="CI4487" s="275" t="s">
        <v>6239</v>
      </c>
    </row>
    <row r="4488" spans="74:87" x14ac:dyDescent="0.3">
      <c r="BV4488" s="30"/>
      <c r="CH4488" s="139" t="str">
        <f t="shared" si="182"/>
        <v>L8.80</v>
      </c>
      <c r="CI4488" s="275" t="s">
        <v>6240</v>
      </c>
    </row>
    <row r="4489" spans="74:87" x14ac:dyDescent="0.3">
      <c r="BV4489" s="30"/>
      <c r="CH4489" s="139" t="str">
        <f t="shared" si="182"/>
        <v>L8.46</v>
      </c>
      <c r="CI4489" s="275" t="s">
        <v>6241</v>
      </c>
    </row>
    <row r="4490" spans="74:87" x14ac:dyDescent="0.3">
      <c r="BV4490" s="30"/>
      <c r="CH4490" s="139" t="str">
        <f t="shared" si="182"/>
        <v>L8.45</v>
      </c>
      <c r="CI4490" s="275" t="s">
        <v>6242</v>
      </c>
    </row>
    <row r="4491" spans="74:87" x14ac:dyDescent="0.3">
      <c r="BV4491" s="30"/>
      <c r="CH4491" s="139" t="str">
        <f t="shared" si="182"/>
        <v>L8.B1</v>
      </c>
      <c r="CI4491" s="275" t="s">
        <v>6243</v>
      </c>
    </row>
    <row r="4492" spans="74:87" x14ac:dyDescent="0.3">
      <c r="BV4492" s="30"/>
      <c r="CH4492" s="139" t="str">
        <f t="shared" si="182"/>
        <v>L8.Z4</v>
      </c>
      <c r="CI4492" s="275" t="s">
        <v>6244</v>
      </c>
    </row>
    <row r="4493" spans="74:87" x14ac:dyDescent="0.3">
      <c r="BV4493" s="30"/>
      <c r="CH4493" s="139" t="str">
        <f t="shared" si="182"/>
        <v>L8.BN</v>
      </c>
      <c r="CI4493" s="275" t="s">
        <v>6245</v>
      </c>
    </row>
    <row r="4494" spans="74:87" x14ac:dyDescent="0.3">
      <c r="BV4494" s="30"/>
      <c r="CH4494" s="139" t="str">
        <f t="shared" si="182"/>
        <v>L8.0C</v>
      </c>
      <c r="CI4494" s="275" t="s">
        <v>6246</v>
      </c>
    </row>
    <row r="4495" spans="74:87" x14ac:dyDescent="0.3">
      <c r="BV4495" s="30"/>
      <c r="CH4495" s="139" t="str">
        <f t="shared" si="182"/>
        <v>L8.0Y</v>
      </c>
      <c r="CI4495" s="275" t="s">
        <v>6247</v>
      </c>
    </row>
    <row r="4496" spans="74:87" x14ac:dyDescent="0.3">
      <c r="BV4496" s="30"/>
      <c r="CH4496" s="139" t="str">
        <f t="shared" si="182"/>
        <v>L8.0L</v>
      </c>
      <c r="CI4496" s="275" t="s">
        <v>6248</v>
      </c>
    </row>
    <row r="4497" spans="74:87" x14ac:dyDescent="0.3">
      <c r="BV4497" s="30"/>
      <c r="CH4497" s="139" t="str">
        <f t="shared" si="182"/>
        <v>L8.87</v>
      </c>
      <c r="CI4497" s="275" t="s">
        <v>6249</v>
      </c>
    </row>
    <row r="4498" spans="74:87" x14ac:dyDescent="0.3">
      <c r="BV4498" s="30"/>
      <c r="CH4498" s="139" t="str">
        <f t="shared" si="182"/>
        <v>L8.CP</v>
      </c>
      <c r="CI4498" s="275" t="s">
        <v>6250</v>
      </c>
    </row>
    <row r="4499" spans="74:87" x14ac:dyDescent="0.3">
      <c r="BV4499" s="30"/>
      <c r="CH4499" s="139" t="str">
        <f t="shared" si="182"/>
        <v>L8.35</v>
      </c>
      <c r="CI4499" s="275" t="s">
        <v>6251</v>
      </c>
    </row>
    <row r="4500" spans="74:87" x14ac:dyDescent="0.3">
      <c r="BV4500" s="30"/>
      <c r="CH4500" s="139" t="str">
        <f t="shared" si="182"/>
        <v>L8.LK</v>
      </c>
      <c r="CI4500" s="275" t="s">
        <v>6252</v>
      </c>
    </row>
    <row r="4501" spans="74:87" x14ac:dyDescent="0.3">
      <c r="BV4501" s="30"/>
      <c r="CH4501" s="139" t="str">
        <f t="shared" si="182"/>
        <v>L8.LB</v>
      </c>
      <c r="CI4501" s="275" t="s">
        <v>6253</v>
      </c>
    </row>
    <row r="4502" spans="74:87" x14ac:dyDescent="0.3">
      <c r="BV4502" s="30"/>
      <c r="CH4502" s="139" t="str">
        <f t="shared" si="182"/>
        <v>L8.LG</v>
      </c>
      <c r="CI4502" s="275" t="s">
        <v>6254</v>
      </c>
    </row>
    <row r="4503" spans="74:87" x14ac:dyDescent="0.3">
      <c r="BV4503" s="30"/>
      <c r="CH4503" s="139" t="str">
        <f t="shared" si="182"/>
        <v>L8.LO</v>
      </c>
      <c r="CI4503" s="275" t="s">
        <v>6255</v>
      </c>
    </row>
    <row r="4504" spans="74:87" x14ac:dyDescent="0.3">
      <c r="BV4504" s="30"/>
      <c r="CH4504" s="139" t="str">
        <f t="shared" si="182"/>
        <v>L8.LC</v>
      </c>
      <c r="CI4504" s="275" t="s">
        <v>6256</v>
      </c>
    </row>
    <row r="4505" spans="74:87" x14ac:dyDescent="0.3">
      <c r="BV4505" s="30"/>
      <c r="CH4505" s="139" t="str">
        <f t="shared" si="182"/>
        <v>L8.LY</v>
      </c>
      <c r="CI4505" s="275" t="s">
        <v>6257</v>
      </c>
    </row>
    <row r="4506" spans="74:87" x14ac:dyDescent="0.3">
      <c r="BV4506" s="30"/>
      <c r="CH4506" s="139" t="str">
        <f t="shared" si="182"/>
        <v>L8.FE</v>
      </c>
      <c r="CI4506" s="275" t="s">
        <v>6258</v>
      </c>
    </row>
    <row r="4507" spans="74:87" x14ac:dyDescent="0.3">
      <c r="BV4507" s="30"/>
      <c r="CH4507" s="139" t="str">
        <f t="shared" si="182"/>
        <v>L8.Z5</v>
      </c>
      <c r="CI4507" s="275" t="s">
        <v>6259</v>
      </c>
    </row>
    <row r="4508" spans="74:87" x14ac:dyDescent="0.3">
      <c r="BV4508" s="30"/>
      <c r="CH4508" s="139" t="str">
        <f t="shared" si="182"/>
        <v>L8.33</v>
      </c>
      <c r="CI4508" s="275" t="s">
        <v>6260</v>
      </c>
    </row>
    <row r="4509" spans="74:87" x14ac:dyDescent="0.3">
      <c r="BV4509" s="30"/>
      <c r="CH4509" s="139" t="str">
        <f t="shared" si="182"/>
        <v>L8.RN</v>
      </c>
      <c r="CI4509" s="275" t="s">
        <v>6261</v>
      </c>
    </row>
    <row r="4510" spans="74:87" x14ac:dyDescent="0.3">
      <c r="BV4510" s="30"/>
      <c r="CH4510" s="139" t="str">
        <f t="shared" si="182"/>
        <v>L8.54</v>
      </c>
      <c r="CI4510" s="275" t="s">
        <v>6262</v>
      </c>
    </row>
    <row r="4511" spans="74:87" x14ac:dyDescent="0.3">
      <c r="BV4511" s="30"/>
      <c r="CH4511" s="139" t="str">
        <f t="shared" si="182"/>
        <v>L8.HB</v>
      </c>
      <c r="CI4511" s="275" t="s">
        <v>15152</v>
      </c>
    </row>
    <row r="4512" spans="74:87" x14ac:dyDescent="0.3">
      <c r="BV4512" s="30"/>
      <c r="CH4512" s="139" t="str">
        <f t="shared" ref="CH4512:CH4575" si="183">CONCATENATE(LEFT(CI4512,2),".",RIGHT(CI4512,2))</f>
        <v>L8.HG</v>
      </c>
      <c r="CI4512" s="275" t="s">
        <v>15153</v>
      </c>
    </row>
    <row r="4513" spans="74:87" x14ac:dyDescent="0.3">
      <c r="BV4513" s="30"/>
      <c r="CH4513" s="139" t="str">
        <f t="shared" si="183"/>
        <v>L8.JB</v>
      </c>
      <c r="CI4513" s="275" t="s">
        <v>6263</v>
      </c>
    </row>
    <row r="4514" spans="74:87" x14ac:dyDescent="0.3">
      <c r="BV4514" s="30"/>
      <c r="CH4514" s="139" t="str">
        <f t="shared" si="183"/>
        <v>L8.JW</v>
      </c>
      <c r="CI4514" s="275" t="s">
        <v>15154</v>
      </c>
    </row>
    <row r="4515" spans="74:87" x14ac:dyDescent="0.3">
      <c r="BV4515" s="30"/>
      <c r="CH4515" s="139" t="str">
        <f t="shared" si="183"/>
        <v>L8.S2</v>
      </c>
      <c r="CI4515" s="275" t="s">
        <v>6264</v>
      </c>
    </row>
    <row r="4516" spans="74:87" x14ac:dyDescent="0.3">
      <c r="BV4516" s="30"/>
      <c r="CH4516" s="139" t="str">
        <f t="shared" si="183"/>
        <v>L8.S1</v>
      </c>
      <c r="CI4516" s="275" t="s">
        <v>6265</v>
      </c>
    </row>
    <row r="4517" spans="74:87" x14ac:dyDescent="0.3">
      <c r="BV4517" s="30"/>
      <c r="CH4517" s="139" t="str">
        <f t="shared" si="183"/>
        <v>L8.L2</v>
      </c>
      <c r="CI4517" s="275" t="s">
        <v>6266</v>
      </c>
    </row>
    <row r="4518" spans="74:87" x14ac:dyDescent="0.3">
      <c r="BV4518" s="30"/>
      <c r="CH4518" s="139" t="str">
        <f t="shared" si="183"/>
        <v>L8.L1</v>
      </c>
      <c r="CI4518" s="275" t="s">
        <v>6267</v>
      </c>
    </row>
    <row r="4519" spans="74:87" x14ac:dyDescent="0.3">
      <c r="BV4519" s="30"/>
      <c r="CH4519" s="139" t="str">
        <f t="shared" si="183"/>
        <v>L8.Z1</v>
      </c>
      <c r="CI4519" s="275" t="s">
        <v>6268</v>
      </c>
    </row>
    <row r="4520" spans="74:87" x14ac:dyDescent="0.3">
      <c r="BV4520" s="30"/>
      <c r="CH4520" s="139" t="str">
        <f t="shared" si="183"/>
        <v>L8.0M</v>
      </c>
      <c r="CI4520" s="275" t="s">
        <v>6269</v>
      </c>
    </row>
    <row r="4521" spans="74:87" x14ac:dyDescent="0.3">
      <c r="BV4521" s="30"/>
      <c r="CH4521" s="139" t="str">
        <f t="shared" si="183"/>
        <v>L8.Z2</v>
      </c>
      <c r="CI4521" s="275" t="s">
        <v>6270</v>
      </c>
    </row>
    <row r="4522" spans="74:87" x14ac:dyDescent="0.3">
      <c r="BV4522" s="30"/>
      <c r="CH4522" s="139" t="str">
        <f t="shared" si="183"/>
        <v>L8.51</v>
      </c>
      <c r="CI4522" s="275" t="s">
        <v>6271</v>
      </c>
    </row>
    <row r="4523" spans="74:87" x14ac:dyDescent="0.3">
      <c r="BV4523" s="30"/>
      <c r="CH4523" s="139" t="str">
        <f t="shared" si="183"/>
        <v>L8.0N</v>
      </c>
      <c r="CI4523" s="275" t="s">
        <v>6272</v>
      </c>
    </row>
    <row r="4524" spans="74:87" x14ac:dyDescent="0.3">
      <c r="BV4524" s="30"/>
      <c r="CH4524" s="139" t="str">
        <f t="shared" si="183"/>
        <v>L8.NS</v>
      </c>
      <c r="CI4524" s="275" t="s">
        <v>6273</v>
      </c>
    </row>
    <row r="4525" spans="74:87" x14ac:dyDescent="0.3">
      <c r="BV4525" s="30"/>
      <c r="CH4525" s="139" t="str">
        <f t="shared" si="183"/>
        <v>L8.86</v>
      </c>
      <c r="CI4525" s="275" t="s">
        <v>6274</v>
      </c>
    </row>
    <row r="4526" spans="74:87" x14ac:dyDescent="0.3">
      <c r="BV4526" s="30"/>
      <c r="CH4526" s="139" t="str">
        <f t="shared" si="183"/>
        <v>L8.36</v>
      </c>
      <c r="CI4526" s="275" t="s">
        <v>6275</v>
      </c>
    </row>
    <row r="4527" spans="74:87" x14ac:dyDescent="0.3">
      <c r="BV4527" s="30"/>
      <c r="CH4527" s="139" t="str">
        <f t="shared" si="183"/>
        <v>L8.2F</v>
      </c>
      <c r="CI4527" s="275" t="s">
        <v>6276</v>
      </c>
    </row>
    <row r="4528" spans="74:87" x14ac:dyDescent="0.3">
      <c r="BV4528" s="30"/>
      <c r="CH4528" s="139" t="str">
        <f t="shared" si="183"/>
        <v>L8.90</v>
      </c>
      <c r="CI4528" s="275" t="s">
        <v>6277</v>
      </c>
    </row>
    <row r="4529" spans="74:87" x14ac:dyDescent="0.3">
      <c r="BV4529" s="30"/>
      <c r="CH4529" s="139" t="str">
        <f t="shared" si="183"/>
        <v>L8.68</v>
      </c>
      <c r="CI4529" s="275" t="s">
        <v>6278</v>
      </c>
    </row>
    <row r="4530" spans="74:87" x14ac:dyDescent="0.3">
      <c r="BV4530" s="30"/>
      <c r="CH4530" s="139" t="str">
        <f t="shared" si="183"/>
        <v>L8.27</v>
      </c>
      <c r="CI4530" s="275" t="s">
        <v>6279</v>
      </c>
    </row>
    <row r="4531" spans="74:87" x14ac:dyDescent="0.3">
      <c r="BV4531" s="30"/>
      <c r="CH4531" s="139" t="str">
        <f t="shared" si="183"/>
        <v>L8.61</v>
      </c>
      <c r="CI4531" s="275" t="s">
        <v>6280</v>
      </c>
    </row>
    <row r="4532" spans="74:87" x14ac:dyDescent="0.3">
      <c r="BV4532" s="30"/>
      <c r="CH4532" s="139" t="str">
        <f t="shared" si="183"/>
        <v>L8.81</v>
      </c>
      <c r="CI4532" s="275" t="s">
        <v>6281</v>
      </c>
    </row>
    <row r="4533" spans="74:87" x14ac:dyDescent="0.3">
      <c r="BV4533" s="30"/>
      <c r="CH4533" s="139" t="str">
        <f t="shared" si="183"/>
        <v>L8.59</v>
      </c>
      <c r="CI4533" s="275" t="s">
        <v>6282</v>
      </c>
    </row>
    <row r="4534" spans="74:87" x14ac:dyDescent="0.3">
      <c r="BV4534" s="30"/>
      <c r="CH4534" s="139" t="str">
        <f t="shared" si="183"/>
        <v>L8.0T</v>
      </c>
      <c r="CI4534" s="275" t="s">
        <v>6283</v>
      </c>
    </row>
    <row r="4535" spans="74:87" x14ac:dyDescent="0.3">
      <c r="BV4535" s="30"/>
      <c r="CH4535" s="139" t="str">
        <f t="shared" si="183"/>
        <v>L8.SO</v>
      </c>
      <c r="CI4535" s="275" t="s">
        <v>6284</v>
      </c>
    </row>
    <row r="4536" spans="74:87" x14ac:dyDescent="0.3">
      <c r="BV4536" s="30"/>
      <c r="CH4536" s="139" t="str">
        <f t="shared" si="183"/>
        <v>L8.SY</v>
      </c>
      <c r="CI4536" s="275" t="s">
        <v>6285</v>
      </c>
    </row>
    <row r="4537" spans="74:87" x14ac:dyDescent="0.3">
      <c r="BV4537" s="30"/>
      <c r="CH4537" s="139" t="str">
        <f t="shared" si="183"/>
        <v>L8.SL</v>
      </c>
      <c r="CI4537" s="275" t="s">
        <v>6286</v>
      </c>
    </row>
    <row r="4538" spans="74:87" x14ac:dyDescent="0.3">
      <c r="BV4538" s="30"/>
      <c r="CH4538" s="139" t="str">
        <f t="shared" si="183"/>
        <v>L8.SM</v>
      </c>
      <c r="CI4538" s="275" t="s">
        <v>6287</v>
      </c>
    </row>
    <row r="4539" spans="74:87" x14ac:dyDescent="0.3">
      <c r="BV4539" s="30"/>
      <c r="CH4539" s="139" t="str">
        <f t="shared" si="183"/>
        <v>L8.SN</v>
      </c>
      <c r="CI4539" s="275" t="s">
        <v>6288</v>
      </c>
    </row>
    <row r="4540" spans="74:87" x14ac:dyDescent="0.3">
      <c r="BV4540" s="30"/>
      <c r="CH4540" s="139" t="str">
        <f t="shared" si="183"/>
        <v>L8.ST</v>
      </c>
      <c r="CI4540" s="275" t="s">
        <v>6289</v>
      </c>
    </row>
    <row r="4541" spans="74:87" x14ac:dyDescent="0.3">
      <c r="BV4541" s="30"/>
      <c r="CH4541" s="139" t="str">
        <f t="shared" si="183"/>
        <v>L8.SP</v>
      </c>
      <c r="CI4541" s="275" t="s">
        <v>6290</v>
      </c>
    </row>
    <row r="4542" spans="74:87" x14ac:dyDescent="0.3">
      <c r="BV4542" s="30"/>
      <c r="CH4542" s="139" t="str">
        <f t="shared" si="183"/>
        <v>L8.1V</v>
      </c>
      <c r="CI4542" s="275" t="s">
        <v>6291</v>
      </c>
    </row>
    <row r="4543" spans="74:87" x14ac:dyDescent="0.3">
      <c r="BV4543" s="30"/>
      <c r="CH4543" s="139" t="str">
        <f t="shared" si="183"/>
        <v>L8.T5</v>
      </c>
      <c r="CI4543" s="275" t="s">
        <v>6292</v>
      </c>
    </row>
    <row r="4544" spans="74:87" x14ac:dyDescent="0.3">
      <c r="BV4544" s="30"/>
      <c r="CH4544" s="139" t="str">
        <f t="shared" si="183"/>
        <v>L8.0S</v>
      </c>
      <c r="CI4544" s="275" t="s">
        <v>6293</v>
      </c>
    </row>
    <row r="4545" spans="74:87" x14ac:dyDescent="0.3">
      <c r="BV4545" s="30"/>
      <c r="CH4545" s="139" t="str">
        <f t="shared" si="183"/>
        <v>L8.52</v>
      </c>
      <c r="CI4545" s="275" t="s">
        <v>6294</v>
      </c>
    </row>
    <row r="4546" spans="74:87" x14ac:dyDescent="0.3">
      <c r="BV4546" s="30"/>
      <c r="CH4546" s="139" t="str">
        <f t="shared" si="183"/>
        <v>L8.77</v>
      </c>
      <c r="CI4546" s="275" t="s">
        <v>6295</v>
      </c>
    </row>
    <row r="4547" spans="74:87" x14ac:dyDescent="0.3">
      <c r="BV4547" s="30"/>
      <c r="CH4547" s="139" t="str">
        <f t="shared" si="183"/>
        <v>L8.Z3</v>
      </c>
      <c r="CI4547" s="275" t="s">
        <v>6296</v>
      </c>
    </row>
    <row r="4548" spans="74:87" x14ac:dyDescent="0.3">
      <c r="BV4548" s="30"/>
      <c r="CH4548" s="139" t="str">
        <f t="shared" si="183"/>
        <v>L8.37</v>
      </c>
      <c r="CI4548" s="275" t="s">
        <v>6297</v>
      </c>
    </row>
    <row r="4549" spans="74:87" x14ac:dyDescent="0.3">
      <c r="BV4549" s="30"/>
      <c r="CH4549" s="139" t="str">
        <f t="shared" si="183"/>
        <v>L8.2A</v>
      </c>
      <c r="CI4549" s="275" t="s">
        <v>6298</v>
      </c>
    </row>
    <row r="4550" spans="74:87" x14ac:dyDescent="0.3">
      <c r="BV4550" s="30"/>
      <c r="CH4550" s="139" t="str">
        <f t="shared" si="183"/>
        <v>L8.T8</v>
      </c>
      <c r="CI4550" s="275" t="s">
        <v>6299</v>
      </c>
    </row>
    <row r="4551" spans="74:87" x14ac:dyDescent="0.3">
      <c r="BV4551" s="30"/>
      <c r="CH4551" s="139" t="str">
        <f t="shared" si="183"/>
        <v>L8.1Q</v>
      </c>
      <c r="CI4551" s="275" t="s">
        <v>6300</v>
      </c>
    </row>
    <row r="4552" spans="74:87" x14ac:dyDescent="0.3">
      <c r="BV4552" s="30"/>
      <c r="CH4552" s="139" t="str">
        <f t="shared" si="183"/>
        <v>L8.2Q</v>
      </c>
      <c r="CI4552" s="275" t="s">
        <v>6301</v>
      </c>
    </row>
    <row r="4553" spans="74:87" x14ac:dyDescent="0.3">
      <c r="BV4553" s="30"/>
      <c r="CH4553" s="139" t="str">
        <f t="shared" si="183"/>
        <v>L8.NM</v>
      </c>
      <c r="CI4553" s="275" t="s">
        <v>6302</v>
      </c>
    </row>
    <row r="4554" spans="74:87" x14ac:dyDescent="0.3">
      <c r="BV4554" s="30"/>
      <c r="CH4554" s="139" t="str">
        <f t="shared" si="183"/>
        <v>L8.0F</v>
      </c>
      <c r="CI4554" s="275" t="s">
        <v>6303</v>
      </c>
    </row>
    <row r="4555" spans="74:87" x14ac:dyDescent="0.3">
      <c r="BV4555" s="30"/>
      <c r="CH4555" s="139" t="str">
        <f t="shared" si="183"/>
        <v>L8.MC</v>
      </c>
      <c r="CI4555" s="275" t="s">
        <v>6304</v>
      </c>
    </row>
    <row r="4556" spans="74:87" x14ac:dyDescent="0.3">
      <c r="BV4556" s="30"/>
      <c r="CH4556" s="139" t="str">
        <f t="shared" si="183"/>
        <v>L8.0P</v>
      </c>
      <c r="CI4556" s="275" t="s">
        <v>6305</v>
      </c>
    </row>
    <row r="4557" spans="74:87" x14ac:dyDescent="0.3">
      <c r="BV4557" s="30"/>
      <c r="CH4557" s="139" t="str">
        <f t="shared" si="183"/>
        <v>L8.T9</v>
      </c>
      <c r="CI4557" s="275" t="s">
        <v>6306</v>
      </c>
    </row>
    <row r="4558" spans="74:87" x14ac:dyDescent="0.3">
      <c r="BV4558" s="30"/>
      <c r="CH4558" s="139" t="str">
        <f t="shared" si="183"/>
        <v>L8.ZZ</v>
      </c>
      <c r="CI4558" s="275" t="s">
        <v>6307</v>
      </c>
    </row>
    <row r="4559" spans="74:87" x14ac:dyDescent="0.3">
      <c r="BV4559" s="30"/>
      <c r="CH4559" s="139" t="str">
        <f t="shared" si="183"/>
        <v>L8.53</v>
      </c>
      <c r="CI4559" s="275" t="s">
        <v>6308</v>
      </c>
    </row>
    <row r="4560" spans="74:87" x14ac:dyDescent="0.3">
      <c r="BV4560" s="30"/>
      <c r="CH4560" s="139" t="str">
        <f t="shared" si="183"/>
        <v>L8.AO</v>
      </c>
      <c r="CI4560" s="275" t="s">
        <v>6309</v>
      </c>
    </row>
    <row r="4561" spans="74:87" x14ac:dyDescent="0.3">
      <c r="BV4561" s="30"/>
      <c r="CH4561" s="139" t="str">
        <f t="shared" si="183"/>
        <v>L8.AB</v>
      </c>
      <c r="CI4561" s="275" t="s">
        <v>6310</v>
      </c>
    </row>
    <row r="4562" spans="74:87" x14ac:dyDescent="0.3">
      <c r="BV4562" s="30"/>
      <c r="CH4562" s="139" t="str">
        <f t="shared" si="183"/>
        <v>L8.50</v>
      </c>
      <c r="CI4562" s="275" t="s">
        <v>6311</v>
      </c>
    </row>
    <row r="4563" spans="74:87" x14ac:dyDescent="0.3">
      <c r="BV4563" s="30"/>
      <c r="CH4563" s="139" t="str">
        <f t="shared" si="183"/>
        <v>L8.Z6</v>
      </c>
      <c r="CI4563" s="275" t="s">
        <v>6312</v>
      </c>
    </row>
    <row r="4564" spans="74:87" x14ac:dyDescent="0.3">
      <c r="BV4564" s="30"/>
      <c r="CH4564" s="139" t="str">
        <f t="shared" si="183"/>
        <v>L8.0G</v>
      </c>
      <c r="CI4564" s="275" t="s">
        <v>6313</v>
      </c>
    </row>
    <row r="4565" spans="74:87" x14ac:dyDescent="0.3">
      <c r="BV4565" s="30"/>
      <c r="CH4565" s="139" t="str">
        <f t="shared" si="183"/>
        <v>L8.BG</v>
      </c>
      <c r="CI4565" s="275" t="s">
        <v>6314</v>
      </c>
    </row>
    <row r="4566" spans="74:87" x14ac:dyDescent="0.3">
      <c r="BV4566" s="30"/>
      <c r="CH4566" s="139" t="str">
        <f t="shared" si="183"/>
        <v>L8.0R</v>
      </c>
      <c r="CI4566" s="275" t="s">
        <v>6315</v>
      </c>
    </row>
    <row r="4567" spans="74:87" x14ac:dyDescent="0.3">
      <c r="BV4567" s="30"/>
      <c r="CH4567" s="139" t="str">
        <f t="shared" si="183"/>
        <v>L8.58</v>
      </c>
      <c r="CI4567" s="275" t="s">
        <v>6316</v>
      </c>
    </row>
    <row r="4568" spans="74:87" x14ac:dyDescent="0.3">
      <c r="BV4568" s="30"/>
      <c r="CH4568" s="139" t="str">
        <f t="shared" si="183"/>
        <v>L8.89</v>
      </c>
      <c r="CI4568" s="275" t="s">
        <v>6317</v>
      </c>
    </row>
    <row r="4569" spans="74:87" x14ac:dyDescent="0.3">
      <c r="BV4569" s="30"/>
      <c r="CH4569" s="139" t="str">
        <f t="shared" si="183"/>
        <v>L8.2P</v>
      </c>
      <c r="CI4569" s="275" t="s">
        <v>15155</v>
      </c>
    </row>
    <row r="4570" spans="74:87" x14ac:dyDescent="0.3">
      <c r="BV4570" s="30"/>
      <c r="CH4570" s="139" t="str">
        <f t="shared" si="183"/>
        <v>L8.32</v>
      </c>
      <c r="CI4570" s="275" t="s">
        <v>6318</v>
      </c>
    </row>
    <row r="4571" spans="74:87" x14ac:dyDescent="0.3">
      <c r="BV4571" s="30"/>
      <c r="CH4571" s="139" t="str">
        <f t="shared" si="183"/>
        <v>L8.80</v>
      </c>
      <c r="CI4571" s="275" t="s">
        <v>6319</v>
      </c>
    </row>
    <row r="4572" spans="74:87" x14ac:dyDescent="0.3">
      <c r="BV4572" s="30"/>
      <c r="CH4572" s="139" t="str">
        <f t="shared" si="183"/>
        <v>L8.46</v>
      </c>
      <c r="CI4572" s="275" t="s">
        <v>6320</v>
      </c>
    </row>
    <row r="4573" spans="74:87" x14ac:dyDescent="0.3">
      <c r="BV4573" s="30"/>
      <c r="CH4573" s="139" t="str">
        <f t="shared" si="183"/>
        <v>L8.45</v>
      </c>
      <c r="CI4573" s="275" t="s">
        <v>6321</v>
      </c>
    </row>
    <row r="4574" spans="74:87" x14ac:dyDescent="0.3">
      <c r="BV4574" s="30"/>
      <c r="CH4574" s="139" t="str">
        <f t="shared" si="183"/>
        <v>L8.B1</v>
      </c>
      <c r="CI4574" s="275" t="s">
        <v>6322</v>
      </c>
    </row>
    <row r="4575" spans="74:87" x14ac:dyDescent="0.3">
      <c r="BV4575" s="30"/>
      <c r="CH4575" s="139" t="str">
        <f t="shared" si="183"/>
        <v>L8.Z4</v>
      </c>
      <c r="CI4575" s="275" t="s">
        <v>6323</v>
      </c>
    </row>
    <row r="4576" spans="74:87" x14ac:dyDescent="0.3">
      <c r="BV4576" s="30"/>
      <c r="CH4576" s="139" t="str">
        <f t="shared" ref="CH4576:CH4639" si="184">CONCATENATE(LEFT(CI4576,2),".",RIGHT(CI4576,2))</f>
        <v>L8.BN</v>
      </c>
      <c r="CI4576" s="275" t="s">
        <v>6324</v>
      </c>
    </row>
    <row r="4577" spans="74:87" x14ac:dyDescent="0.3">
      <c r="BV4577" s="30"/>
      <c r="CH4577" s="139" t="str">
        <f t="shared" si="184"/>
        <v>L8.0C</v>
      </c>
      <c r="CI4577" s="275" t="s">
        <v>6325</v>
      </c>
    </row>
    <row r="4578" spans="74:87" x14ac:dyDescent="0.3">
      <c r="BV4578" s="30"/>
      <c r="CH4578" s="139" t="str">
        <f t="shared" si="184"/>
        <v>L8.0Y</v>
      </c>
      <c r="CI4578" s="275" t="s">
        <v>6326</v>
      </c>
    </row>
    <row r="4579" spans="74:87" x14ac:dyDescent="0.3">
      <c r="BV4579" s="30"/>
      <c r="CH4579" s="139" t="str">
        <f t="shared" si="184"/>
        <v>L8.0L</v>
      </c>
      <c r="CI4579" s="275" t="s">
        <v>6327</v>
      </c>
    </row>
    <row r="4580" spans="74:87" x14ac:dyDescent="0.3">
      <c r="BV4580" s="30"/>
      <c r="CH4580" s="139" t="str">
        <f t="shared" si="184"/>
        <v>L8.87</v>
      </c>
      <c r="CI4580" s="275" t="s">
        <v>6328</v>
      </c>
    </row>
    <row r="4581" spans="74:87" x14ac:dyDescent="0.3">
      <c r="BV4581" s="30"/>
      <c r="CH4581" s="139" t="str">
        <f t="shared" si="184"/>
        <v>L8.CP</v>
      </c>
      <c r="CI4581" s="275" t="s">
        <v>6329</v>
      </c>
    </row>
    <row r="4582" spans="74:87" x14ac:dyDescent="0.3">
      <c r="BV4582" s="30"/>
      <c r="CH4582" s="139" t="str">
        <f t="shared" si="184"/>
        <v>L8.35</v>
      </c>
      <c r="CI4582" s="275" t="s">
        <v>6330</v>
      </c>
    </row>
    <row r="4583" spans="74:87" x14ac:dyDescent="0.3">
      <c r="BV4583" s="30"/>
      <c r="CH4583" s="139" t="str">
        <f t="shared" si="184"/>
        <v>L8.LK</v>
      </c>
      <c r="CI4583" s="275" t="s">
        <v>6331</v>
      </c>
    </row>
    <row r="4584" spans="74:87" x14ac:dyDescent="0.3">
      <c r="BV4584" s="30"/>
      <c r="CH4584" s="139" t="str">
        <f t="shared" si="184"/>
        <v>L8.LB</v>
      </c>
      <c r="CI4584" s="275" t="s">
        <v>6332</v>
      </c>
    </row>
    <row r="4585" spans="74:87" x14ac:dyDescent="0.3">
      <c r="BV4585" s="30"/>
      <c r="CH4585" s="139" t="str">
        <f t="shared" si="184"/>
        <v>L8.LG</v>
      </c>
      <c r="CI4585" s="275" t="s">
        <v>6333</v>
      </c>
    </row>
    <row r="4586" spans="74:87" x14ac:dyDescent="0.3">
      <c r="BV4586" s="30"/>
      <c r="CH4586" s="139" t="str">
        <f t="shared" si="184"/>
        <v>L8.LO</v>
      </c>
      <c r="CI4586" s="275" t="s">
        <v>6334</v>
      </c>
    </row>
    <row r="4587" spans="74:87" x14ac:dyDescent="0.3">
      <c r="BV4587" s="30"/>
      <c r="CH4587" s="139" t="str">
        <f t="shared" si="184"/>
        <v>L8.LC</v>
      </c>
      <c r="CI4587" s="275" t="s">
        <v>6335</v>
      </c>
    </row>
    <row r="4588" spans="74:87" x14ac:dyDescent="0.3">
      <c r="BV4588" s="30"/>
      <c r="CH4588" s="139" t="str">
        <f t="shared" si="184"/>
        <v>L8.LY</v>
      </c>
      <c r="CI4588" s="275" t="s">
        <v>6336</v>
      </c>
    </row>
    <row r="4589" spans="74:87" x14ac:dyDescent="0.3">
      <c r="BV4589" s="30"/>
      <c r="CH4589" s="139" t="str">
        <f t="shared" si="184"/>
        <v>L8.FE</v>
      </c>
      <c r="CI4589" s="275" t="s">
        <v>6337</v>
      </c>
    </row>
    <row r="4590" spans="74:87" x14ac:dyDescent="0.3">
      <c r="BV4590" s="30"/>
      <c r="CH4590" s="139" t="str">
        <f t="shared" si="184"/>
        <v>L8.Z5</v>
      </c>
      <c r="CI4590" s="275" t="s">
        <v>6338</v>
      </c>
    </row>
    <row r="4591" spans="74:87" x14ac:dyDescent="0.3">
      <c r="BV4591" s="30"/>
      <c r="CH4591" s="139" t="str">
        <f t="shared" si="184"/>
        <v>L8.33</v>
      </c>
      <c r="CI4591" s="275" t="s">
        <v>6339</v>
      </c>
    </row>
    <row r="4592" spans="74:87" x14ac:dyDescent="0.3">
      <c r="BV4592" s="30"/>
      <c r="CH4592" s="139" t="str">
        <f t="shared" si="184"/>
        <v>L8.RN</v>
      </c>
      <c r="CI4592" s="275" t="s">
        <v>6340</v>
      </c>
    </row>
    <row r="4593" spans="74:87" x14ac:dyDescent="0.3">
      <c r="BV4593" s="30"/>
      <c r="CH4593" s="139" t="str">
        <f t="shared" si="184"/>
        <v>L8.54</v>
      </c>
      <c r="CI4593" s="275" t="s">
        <v>6341</v>
      </c>
    </row>
    <row r="4594" spans="74:87" x14ac:dyDescent="0.3">
      <c r="BV4594" s="30"/>
      <c r="CH4594" s="139" t="str">
        <f t="shared" si="184"/>
        <v>L8.HB</v>
      </c>
      <c r="CI4594" s="275" t="s">
        <v>15156</v>
      </c>
    </row>
    <row r="4595" spans="74:87" x14ac:dyDescent="0.3">
      <c r="BV4595" s="30"/>
      <c r="CH4595" s="139" t="str">
        <f t="shared" si="184"/>
        <v>L8.HG</v>
      </c>
      <c r="CI4595" s="275" t="s">
        <v>15157</v>
      </c>
    </row>
    <row r="4596" spans="74:87" x14ac:dyDescent="0.3">
      <c r="BV4596" s="30"/>
      <c r="CH4596" s="139" t="str">
        <f t="shared" si="184"/>
        <v>L8.JB</v>
      </c>
      <c r="CI4596" s="275" t="s">
        <v>6342</v>
      </c>
    </row>
    <row r="4597" spans="74:87" x14ac:dyDescent="0.3">
      <c r="BV4597" s="30"/>
      <c r="CH4597" s="139" t="str">
        <f t="shared" si="184"/>
        <v>L8.JW</v>
      </c>
      <c r="CI4597" s="275" t="s">
        <v>15158</v>
      </c>
    </row>
    <row r="4598" spans="74:87" x14ac:dyDescent="0.3">
      <c r="BV4598" s="30"/>
      <c r="CH4598" s="139" t="str">
        <f t="shared" si="184"/>
        <v>L8.S2</v>
      </c>
      <c r="CI4598" s="275" t="s">
        <v>6343</v>
      </c>
    </row>
    <row r="4599" spans="74:87" x14ac:dyDescent="0.3">
      <c r="BV4599" s="30"/>
      <c r="CH4599" s="139" t="str">
        <f t="shared" si="184"/>
        <v>L8.S1</v>
      </c>
      <c r="CI4599" s="275" t="s">
        <v>6344</v>
      </c>
    </row>
    <row r="4600" spans="74:87" x14ac:dyDescent="0.3">
      <c r="BV4600" s="30"/>
      <c r="CH4600" s="139" t="str">
        <f t="shared" si="184"/>
        <v>L8.L2</v>
      </c>
      <c r="CI4600" s="275" t="s">
        <v>6345</v>
      </c>
    </row>
    <row r="4601" spans="74:87" x14ac:dyDescent="0.3">
      <c r="BV4601" s="30"/>
      <c r="CH4601" s="139" t="str">
        <f t="shared" si="184"/>
        <v>L8.L1</v>
      </c>
      <c r="CI4601" s="275" t="s">
        <v>6346</v>
      </c>
    </row>
    <row r="4602" spans="74:87" x14ac:dyDescent="0.3">
      <c r="BV4602" s="30"/>
      <c r="CH4602" s="139" t="str">
        <f t="shared" si="184"/>
        <v>L8.Z1</v>
      </c>
      <c r="CI4602" s="275" t="s">
        <v>6347</v>
      </c>
    </row>
    <row r="4603" spans="74:87" x14ac:dyDescent="0.3">
      <c r="BV4603" s="30"/>
      <c r="CH4603" s="139" t="str">
        <f t="shared" si="184"/>
        <v>L8.0M</v>
      </c>
      <c r="CI4603" s="275" t="s">
        <v>6348</v>
      </c>
    </row>
    <row r="4604" spans="74:87" x14ac:dyDescent="0.3">
      <c r="BV4604" s="30"/>
      <c r="CH4604" s="139" t="str">
        <f t="shared" si="184"/>
        <v>L8.Z2</v>
      </c>
      <c r="CI4604" s="275" t="s">
        <v>6349</v>
      </c>
    </row>
    <row r="4605" spans="74:87" x14ac:dyDescent="0.3">
      <c r="BV4605" s="30"/>
      <c r="CH4605" s="139" t="str">
        <f t="shared" si="184"/>
        <v>L8.51</v>
      </c>
      <c r="CI4605" s="275" t="s">
        <v>6350</v>
      </c>
    </row>
    <row r="4606" spans="74:87" x14ac:dyDescent="0.3">
      <c r="BV4606" s="30"/>
      <c r="CH4606" s="139" t="str">
        <f t="shared" si="184"/>
        <v>L8.0N</v>
      </c>
      <c r="CI4606" s="275" t="s">
        <v>6351</v>
      </c>
    </row>
    <row r="4607" spans="74:87" x14ac:dyDescent="0.3">
      <c r="BV4607" s="30"/>
      <c r="CH4607" s="139" t="str">
        <f t="shared" si="184"/>
        <v>L8.NS</v>
      </c>
      <c r="CI4607" s="275" t="s">
        <v>6352</v>
      </c>
    </row>
    <row r="4608" spans="74:87" x14ac:dyDescent="0.3">
      <c r="BV4608" s="30"/>
      <c r="CH4608" s="139" t="str">
        <f t="shared" si="184"/>
        <v>L8.86</v>
      </c>
      <c r="CI4608" s="275" t="s">
        <v>6353</v>
      </c>
    </row>
    <row r="4609" spans="74:87" x14ac:dyDescent="0.3">
      <c r="BV4609" s="30"/>
      <c r="CH4609" s="139" t="str">
        <f t="shared" si="184"/>
        <v>L8.36</v>
      </c>
      <c r="CI4609" s="275" t="s">
        <v>6354</v>
      </c>
    </row>
    <row r="4610" spans="74:87" x14ac:dyDescent="0.3">
      <c r="BV4610" s="30"/>
      <c r="CH4610" s="139" t="str">
        <f t="shared" si="184"/>
        <v>L8.2F</v>
      </c>
      <c r="CI4610" s="275" t="s">
        <v>6355</v>
      </c>
    </row>
    <row r="4611" spans="74:87" x14ac:dyDescent="0.3">
      <c r="BV4611" s="30"/>
      <c r="CH4611" s="139" t="str">
        <f t="shared" si="184"/>
        <v>L8.90</v>
      </c>
      <c r="CI4611" s="275" t="s">
        <v>6356</v>
      </c>
    </row>
    <row r="4612" spans="74:87" x14ac:dyDescent="0.3">
      <c r="BV4612" s="30"/>
      <c r="CH4612" s="139" t="str">
        <f t="shared" si="184"/>
        <v>L8.68</v>
      </c>
      <c r="CI4612" s="275" t="s">
        <v>6357</v>
      </c>
    </row>
    <row r="4613" spans="74:87" x14ac:dyDescent="0.3">
      <c r="BV4613" s="30"/>
      <c r="CH4613" s="139" t="str">
        <f t="shared" si="184"/>
        <v>L8.27</v>
      </c>
      <c r="CI4613" s="275" t="s">
        <v>6358</v>
      </c>
    </row>
    <row r="4614" spans="74:87" x14ac:dyDescent="0.3">
      <c r="BV4614" s="30"/>
      <c r="CH4614" s="139" t="str">
        <f t="shared" si="184"/>
        <v>L8.61</v>
      </c>
      <c r="CI4614" s="275" t="s">
        <v>6359</v>
      </c>
    </row>
    <row r="4615" spans="74:87" x14ac:dyDescent="0.3">
      <c r="BV4615" s="30"/>
      <c r="CH4615" s="139" t="str">
        <f t="shared" si="184"/>
        <v>L8.81</v>
      </c>
      <c r="CI4615" s="275" t="s">
        <v>6360</v>
      </c>
    </row>
    <row r="4616" spans="74:87" x14ac:dyDescent="0.3">
      <c r="BV4616" s="30"/>
      <c r="CH4616" s="139" t="str">
        <f t="shared" si="184"/>
        <v>L8.59</v>
      </c>
      <c r="CI4616" s="275" t="s">
        <v>6361</v>
      </c>
    </row>
    <row r="4617" spans="74:87" x14ac:dyDescent="0.3">
      <c r="BV4617" s="30"/>
      <c r="CH4617" s="139" t="str">
        <f t="shared" si="184"/>
        <v>L8.0T</v>
      </c>
      <c r="CI4617" s="275" t="s">
        <v>6362</v>
      </c>
    </row>
    <row r="4618" spans="74:87" x14ac:dyDescent="0.3">
      <c r="BV4618" s="30"/>
      <c r="CH4618" s="139" t="str">
        <f t="shared" si="184"/>
        <v>L8.SO</v>
      </c>
      <c r="CI4618" s="275" t="s">
        <v>6363</v>
      </c>
    </row>
    <row r="4619" spans="74:87" x14ac:dyDescent="0.3">
      <c r="BV4619" s="30"/>
      <c r="CH4619" s="139" t="str">
        <f t="shared" si="184"/>
        <v>L8.SY</v>
      </c>
      <c r="CI4619" s="275" t="s">
        <v>6364</v>
      </c>
    </row>
    <row r="4620" spans="74:87" x14ac:dyDescent="0.3">
      <c r="BV4620" s="30"/>
      <c r="CH4620" s="139" t="str">
        <f t="shared" si="184"/>
        <v>L8.SL</v>
      </c>
      <c r="CI4620" s="275" t="s">
        <v>6365</v>
      </c>
    </row>
    <row r="4621" spans="74:87" x14ac:dyDescent="0.3">
      <c r="BV4621" s="30"/>
      <c r="CH4621" s="139" t="str">
        <f t="shared" si="184"/>
        <v>L8.SM</v>
      </c>
      <c r="CI4621" s="275" t="s">
        <v>6366</v>
      </c>
    </row>
    <row r="4622" spans="74:87" x14ac:dyDescent="0.3">
      <c r="BV4622" s="30"/>
      <c r="CH4622" s="139" t="str">
        <f t="shared" si="184"/>
        <v>L8.SN</v>
      </c>
      <c r="CI4622" s="275" t="s">
        <v>6367</v>
      </c>
    </row>
    <row r="4623" spans="74:87" x14ac:dyDescent="0.3">
      <c r="BV4623" s="30"/>
      <c r="CH4623" s="139" t="str">
        <f t="shared" si="184"/>
        <v>L8.ST</v>
      </c>
      <c r="CI4623" s="275" t="s">
        <v>6368</v>
      </c>
    </row>
    <row r="4624" spans="74:87" x14ac:dyDescent="0.3">
      <c r="BV4624" s="30"/>
      <c r="CH4624" s="139" t="str">
        <f t="shared" si="184"/>
        <v>L8.SP</v>
      </c>
      <c r="CI4624" s="275" t="s">
        <v>6369</v>
      </c>
    </row>
    <row r="4625" spans="74:87" x14ac:dyDescent="0.3">
      <c r="BV4625" s="30"/>
      <c r="CH4625" s="139" t="str">
        <f t="shared" si="184"/>
        <v>L8.1V</v>
      </c>
      <c r="CI4625" s="275" t="s">
        <v>6370</v>
      </c>
    </row>
    <row r="4626" spans="74:87" x14ac:dyDescent="0.3">
      <c r="BV4626" s="30"/>
      <c r="CH4626" s="139" t="str">
        <f t="shared" si="184"/>
        <v>L8.T5</v>
      </c>
      <c r="CI4626" s="275" t="s">
        <v>6371</v>
      </c>
    </row>
    <row r="4627" spans="74:87" x14ac:dyDescent="0.3">
      <c r="BV4627" s="30"/>
      <c r="CH4627" s="139" t="str">
        <f t="shared" si="184"/>
        <v>L8.0S</v>
      </c>
      <c r="CI4627" s="275" t="s">
        <v>6372</v>
      </c>
    </row>
    <row r="4628" spans="74:87" x14ac:dyDescent="0.3">
      <c r="BV4628" s="30"/>
      <c r="CH4628" s="139" t="str">
        <f t="shared" si="184"/>
        <v>L8.52</v>
      </c>
      <c r="CI4628" s="275" t="s">
        <v>6373</v>
      </c>
    </row>
    <row r="4629" spans="74:87" x14ac:dyDescent="0.3">
      <c r="BV4629" s="30"/>
      <c r="CH4629" s="139" t="str">
        <f t="shared" si="184"/>
        <v>L8.77</v>
      </c>
      <c r="CI4629" s="275" t="s">
        <v>6374</v>
      </c>
    </row>
    <row r="4630" spans="74:87" x14ac:dyDescent="0.3">
      <c r="BV4630" s="30"/>
      <c r="CH4630" s="139" t="str">
        <f t="shared" si="184"/>
        <v>L8.Z3</v>
      </c>
      <c r="CI4630" s="275" t="s">
        <v>6375</v>
      </c>
    </row>
    <row r="4631" spans="74:87" x14ac:dyDescent="0.3">
      <c r="BV4631" s="30"/>
      <c r="CH4631" s="139" t="str">
        <f t="shared" si="184"/>
        <v>L8.37</v>
      </c>
      <c r="CI4631" s="275" t="s">
        <v>6376</v>
      </c>
    </row>
    <row r="4632" spans="74:87" x14ac:dyDescent="0.3">
      <c r="BV4632" s="30"/>
      <c r="CH4632" s="139" t="str">
        <f t="shared" si="184"/>
        <v>L8.2A</v>
      </c>
      <c r="CI4632" s="275" t="s">
        <v>6377</v>
      </c>
    </row>
    <row r="4633" spans="74:87" x14ac:dyDescent="0.3">
      <c r="BV4633" s="30"/>
      <c r="CH4633" s="139" t="str">
        <f t="shared" si="184"/>
        <v>L8.T8</v>
      </c>
      <c r="CI4633" s="275" t="s">
        <v>6378</v>
      </c>
    </row>
    <row r="4634" spans="74:87" x14ac:dyDescent="0.3">
      <c r="BV4634" s="30"/>
      <c r="CH4634" s="139" t="str">
        <f t="shared" si="184"/>
        <v>L8.1Q</v>
      </c>
      <c r="CI4634" s="275" t="s">
        <v>6379</v>
      </c>
    </row>
    <row r="4635" spans="74:87" x14ac:dyDescent="0.3">
      <c r="BV4635" s="30"/>
      <c r="CH4635" s="139" t="str">
        <f t="shared" si="184"/>
        <v>L8.2Q</v>
      </c>
      <c r="CI4635" s="275" t="s">
        <v>6380</v>
      </c>
    </row>
    <row r="4636" spans="74:87" x14ac:dyDescent="0.3">
      <c r="BV4636" s="30"/>
      <c r="CH4636" s="139" t="str">
        <f t="shared" si="184"/>
        <v>L8.NM</v>
      </c>
      <c r="CI4636" s="275" t="s">
        <v>6381</v>
      </c>
    </row>
    <row r="4637" spans="74:87" x14ac:dyDescent="0.3">
      <c r="BV4637" s="30"/>
      <c r="CH4637" s="139" t="str">
        <f t="shared" si="184"/>
        <v>L8.0F</v>
      </c>
      <c r="CI4637" s="275" t="s">
        <v>6382</v>
      </c>
    </row>
    <row r="4638" spans="74:87" x14ac:dyDescent="0.3">
      <c r="BV4638" s="30"/>
      <c r="CH4638" s="139" t="str">
        <f t="shared" si="184"/>
        <v>L8.MC</v>
      </c>
      <c r="CI4638" s="275" t="s">
        <v>6383</v>
      </c>
    </row>
    <row r="4639" spans="74:87" x14ac:dyDescent="0.3">
      <c r="BV4639" s="30"/>
      <c r="CH4639" s="139" t="str">
        <f t="shared" si="184"/>
        <v>L8.0P</v>
      </c>
      <c r="CI4639" s="275" t="s">
        <v>6384</v>
      </c>
    </row>
    <row r="4640" spans="74:87" x14ac:dyDescent="0.3">
      <c r="BV4640" s="30"/>
      <c r="CH4640" s="139" t="str">
        <f t="shared" ref="CH4640:CH4703" si="185">CONCATENATE(LEFT(CI4640,2),".",RIGHT(CI4640,2))</f>
        <v>L8.T9</v>
      </c>
      <c r="CI4640" s="275" t="s">
        <v>6385</v>
      </c>
    </row>
    <row r="4641" spans="74:87" x14ac:dyDescent="0.3">
      <c r="BV4641" s="30"/>
      <c r="CH4641" s="139" t="str">
        <f t="shared" si="185"/>
        <v>L8.ZZ</v>
      </c>
      <c r="CI4641" s="275" t="s">
        <v>6386</v>
      </c>
    </row>
    <row r="4642" spans="74:87" x14ac:dyDescent="0.3">
      <c r="BV4642" s="30"/>
      <c r="CH4642" s="139" t="str">
        <f t="shared" si="185"/>
        <v>L8.53</v>
      </c>
      <c r="CI4642" s="275" t="s">
        <v>14842</v>
      </c>
    </row>
    <row r="4643" spans="74:87" x14ac:dyDescent="0.3">
      <c r="BV4643" s="30"/>
      <c r="CH4643" s="139" t="str">
        <f t="shared" si="185"/>
        <v>L8.AO</v>
      </c>
      <c r="CI4643" s="275" t="s">
        <v>6387</v>
      </c>
    </row>
    <row r="4644" spans="74:87" x14ac:dyDescent="0.3">
      <c r="BV4644" s="30"/>
      <c r="CH4644" s="139" t="str">
        <f t="shared" si="185"/>
        <v>L8.AB</v>
      </c>
      <c r="CI4644" s="275" t="s">
        <v>14843</v>
      </c>
    </row>
    <row r="4645" spans="74:87" x14ac:dyDescent="0.3">
      <c r="BV4645" s="30"/>
      <c r="CH4645" s="139" t="str">
        <f t="shared" si="185"/>
        <v>L8.50</v>
      </c>
      <c r="CI4645" s="275" t="s">
        <v>14844</v>
      </c>
    </row>
    <row r="4646" spans="74:87" x14ac:dyDescent="0.3">
      <c r="BV4646" s="30"/>
      <c r="CH4646" s="139" t="str">
        <f t="shared" si="185"/>
        <v>L8.Z6</v>
      </c>
      <c r="CI4646" s="275" t="s">
        <v>14845</v>
      </c>
    </row>
    <row r="4647" spans="74:87" x14ac:dyDescent="0.3">
      <c r="BV4647" s="30"/>
      <c r="CH4647" s="139" t="str">
        <f t="shared" si="185"/>
        <v>L8.0G</v>
      </c>
      <c r="CI4647" s="275" t="s">
        <v>6388</v>
      </c>
    </row>
    <row r="4648" spans="74:87" x14ac:dyDescent="0.3">
      <c r="BV4648" s="30"/>
      <c r="CH4648" s="139" t="str">
        <f t="shared" si="185"/>
        <v>L8.BG</v>
      </c>
      <c r="CI4648" s="275" t="s">
        <v>6389</v>
      </c>
    </row>
    <row r="4649" spans="74:87" x14ac:dyDescent="0.3">
      <c r="BV4649" s="30"/>
      <c r="CH4649" s="139" t="str">
        <f t="shared" si="185"/>
        <v>L8.0R</v>
      </c>
      <c r="CI4649" s="275" t="s">
        <v>6390</v>
      </c>
    </row>
    <row r="4650" spans="74:87" x14ac:dyDescent="0.3">
      <c r="BV4650" s="30"/>
      <c r="CH4650" s="139" t="str">
        <f t="shared" si="185"/>
        <v>L8.89</v>
      </c>
      <c r="CI4650" s="275" t="s">
        <v>6391</v>
      </c>
    </row>
    <row r="4651" spans="74:87" x14ac:dyDescent="0.3">
      <c r="BV4651" s="30"/>
      <c r="CH4651" s="139" t="str">
        <f t="shared" si="185"/>
        <v>L8.2P</v>
      </c>
      <c r="CI4651" s="275" t="s">
        <v>15159</v>
      </c>
    </row>
    <row r="4652" spans="74:87" x14ac:dyDescent="0.3">
      <c r="BV4652" s="30"/>
      <c r="CH4652" s="139" t="str">
        <f t="shared" si="185"/>
        <v>L8.32</v>
      </c>
      <c r="CI4652" s="275" t="s">
        <v>6392</v>
      </c>
    </row>
    <row r="4653" spans="74:87" x14ac:dyDescent="0.3">
      <c r="BV4653" s="30"/>
      <c r="CH4653" s="139" t="str">
        <f t="shared" si="185"/>
        <v>L8.80</v>
      </c>
      <c r="CI4653" s="275" t="s">
        <v>6393</v>
      </c>
    </row>
    <row r="4654" spans="74:87" x14ac:dyDescent="0.3">
      <c r="BV4654" s="30"/>
      <c r="CH4654" s="139" t="str">
        <f t="shared" si="185"/>
        <v>L8.Z4</v>
      </c>
      <c r="CI4654" s="275" t="s">
        <v>14846</v>
      </c>
    </row>
    <row r="4655" spans="74:87" x14ac:dyDescent="0.3">
      <c r="BV4655" s="30"/>
      <c r="CH4655" s="139" t="str">
        <f t="shared" si="185"/>
        <v>L8.B1</v>
      </c>
      <c r="CI4655" s="275" t="s">
        <v>14847</v>
      </c>
    </row>
    <row r="4656" spans="74:87" x14ac:dyDescent="0.3">
      <c r="BV4656" s="30"/>
      <c r="CH4656" s="139" t="str">
        <f t="shared" si="185"/>
        <v>L8.BN</v>
      </c>
      <c r="CI4656" s="275" t="s">
        <v>14848</v>
      </c>
    </row>
    <row r="4657" spans="74:87" x14ac:dyDescent="0.3">
      <c r="BV4657" s="30"/>
      <c r="CH4657" s="139" t="str">
        <f t="shared" si="185"/>
        <v>L8.0C</v>
      </c>
      <c r="CI4657" s="275" t="s">
        <v>6394</v>
      </c>
    </row>
    <row r="4658" spans="74:87" x14ac:dyDescent="0.3">
      <c r="BV4658" s="30"/>
      <c r="CH4658" s="139" t="str">
        <f t="shared" si="185"/>
        <v>L8.0Y</v>
      </c>
      <c r="CI4658" s="275" t="s">
        <v>14849</v>
      </c>
    </row>
    <row r="4659" spans="74:87" x14ac:dyDescent="0.3">
      <c r="BV4659" s="30"/>
      <c r="CH4659" s="139" t="str">
        <f t="shared" si="185"/>
        <v>L8.0L</v>
      </c>
      <c r="CI4659" s="275" t="s">
        <v>14850</v>
      </c>
    </row>
    <row r="4660" spans="74:87" x14ac:dyDescent="0.3">
      <c r="BV4660" s="30"/>
      <c r="CH4660" s="139" t="str">
        <f t="shared" si="185"/>
        <v>L8.87</v>
      </c>
      <c r="CI4660" s="275" t="s">
        <v>6395</v>
      </c>
    </row>
    <row r="4661" spans="74:87" x14ac:dyDescent="0.3">
      <c r="BV4661" s="30"/>
      <c r="CH4661" s="139" t="str">
        <f t="shared" si="185"/>
        <v>L8.CP</v>
      </c>
      <c r="CI4661" s="275" t="s">
        <v>6396</v>
      </c>
    </row>
    <row r="4662" spans="74:87" x14ac:dyDescent="0.3">
      <c r="BV4662" s="30"/>
      <c r="CH4662" s="139" t="str">
        <f t="shared" si="185"/>
        <v>L8.35</v>
      </c>
      <c r="CI4662" s="275" t="s">
        <v>6397</v>
      </c>
    </row>
    <row r="4663" spans="74:87" x14ac:dyDescent="0.3">
      <c r="BV4663" s="30"/>
      <c r="CH4663" s="139" t="str">
        <f t="shared" si="185"/>
        <v>L8.LK</v>
      </c>
      <c r="CI4663" s="275" t="s">
        <v>14851</v>
      </c>
    </row>
    <row r="4664" spans="74:87" x14ac:dyDescent="0.3">
      <c r="BV4664" s="30"/>
      <c r="CH4664" s="139" t="str">
        <f t="shared" si="185"/>
        <v>L8.LB</v>
      </c>
      <c r="CI4664" s="275" t="s">
        <v>14852</v>
      </c>
    </row>
    <row r="4665" spans="74:87" x14ac:dyDescent="0.3">
      <c r="BV4665" s="30"/>
      <c r="CH4665" s="139" t="str">
        <f t="shared" si="185"/>
        <v>L8.LG</v>
      </c>
      <c r="CI4665" s="275" t="s">
        <v>14853</v>
      </c>
    </row>
    <row r="4666" spans="74:87" x14ac:dyDescent="0.3">
      <c r="BV4666" s="30"/>
      <c r="CH4666" s="139" t="str">
        <f t="shared" si="185"/>
        <v>L8.LO</v>
      </c>
      <c r="CI4666" s="275" t="s">
        <v>14854</v>
      </c>
    </row>
    <row r="4667" spans="74:87" x14ac:dyDescent="0.3">
      <c r="BV4667" s="30"/>
      <c r="CH4667" s="139" t="str">
        <f t="shared" si="185"/>
        <v>L8.LC</v>
      </c>
      <c r="CI4667" s="275" t="s">
        <v>14855</v>
      </c>
    </row>
    <row r="4668" spans="74:87" x14ac:dyDescent="0.3">
      <c r="BV4668" s="30"/>
      <c r="CH4668" s="139" t="str">
        <f t="shared" si="185"/>
        <v>L8.LY</v>
      </c>
      <c r="CI4668" s="275" t="s">
        <v>14856</v>
      </c>
    </row>
    <row r="4669" spans="74:87" x14ac:dyDescent="0.3">
      <c r="BV4669" s="30"/>
      <c r="CH4669" s="139" t="str">
        <f t="shared" si="185"/>
        <v>L8.FE</v>
      </c>
      <c r="CI4669" s="275" t="s">
        <v>14857</v>
      </c>
    </row>
    <row r="4670" spans="74:87" x14ac:dyDescent="0.3">
      <c r="BV4670" s="30"/>
      <c r="CH4670" s="139" t="str">
        <f t="shared" si="185"/>
        <v>L8.Z5</v>
      </c>
      <c r="CI4670" s="275" t="s">
        <v>14858</v>
      </c>
    </row>
    <row r="4671" spans="74:87" x14ac:dyDescent="0.3">
      <c r="BV4671" s="30"/>
      <c r="CH4671" s="139" t="str">
        <f t="shared" si="185"/>
        <v>L8.33</v>
      </c>
      <c r="CI4671" s="275" t="s">
        <v>6398</v>
      </c>
    </row>
    <row r="4672" spans="74:87" x14ac:dyDescent="0.3">
      <c r="BV4672" s="30"/>
      <c r="CH4672" s="139" t="str">
        <f t="shared" si="185"/>
        <v>L8.RN</v>
      </c>
      <c r="CI4672" s="275" t="s">
        <v>14859</v>
      </c>
    </row>
    <row r="4673" spans="74:87" x14ac:dyDescent="0.3">
      <c r="BV4673" s="30"/>
      <c r="CH4673" s="139" t="str">
        <f t="shared" si="185"/>
        <v>L8.54</v>
      </c>
      <c r="CI4673" s="275" t="s">
        <v>6399</v>
      </c>
    </row>
    <row r="4674" spans="74:87" x14ac:dyDescent="0.3">
      <c r="BV4674" s="30"/>
      <c r="CH4674" s="139" t="str">
        <f t="shared" si="185"/>
        <v>L8.HB</v>
      </c>
      <c r="CI4674" s="275" t="s">
        <v>15160</v>
      </c>
    </row>
    <row r="4675" spans="74:87" x14ac:dyDescent="0.3">
      <c r="BV4675" s="30"/>
      <c r="CH4675" s="139" t="str">
        <f t="shared" si="185"/>
        <v>L8.HG</v>
      </c>
      <c r="CI4675" s="275" t="s">
        <v>15161</v>
      </c>
    </row>
    <row r="4676" spans="74:87" x14ac:dyDescent="0.3">
      <c r="BV4676" s="30"/>
      <c r="CH4676" s="139" t="str">
        <f t="shared" si="185"/>
        <v>L8.JB</v>
      </c>
      <c r="CI4676" s="275" t="s">
        <v>6400</v>
      </c>
    </row>
    <row r="4677" spans="74:87" x14ac:dyDescent="0.3">
      <c r="BV4677" s="30"/>
      <c r="CH4677" s="139" t="str">
        <f t="shared" si="185"/>
        <v>L8.JW</v>
      </c>
      <c r="CI4677" s="275" t="s">
        <v>15162</v>
      </c>
    </row>
    <row r="4678" spans="74:87" x14ac:dyDescent="0.3">
      <c r="BV4678" s="30"/>
      <c r="CH4678" s="139" t="str">
        <f t="shared" si="185"/>
        <v>L8.S1</v>
      </c>
      <c r="CI4678" s="275" t="s">
        <v>14860</v>
      </c>
    </row>
    <row r="4679" spans="74:87" x14ac:dyDescent="0.3">
      <c r="BV4679" s="30"/>
      <c r="CH4679" s="139" t="str">
        <f t="shared" si="185"/>
        <v>L8.S2</v>
      </c>
      <c r="CI4679" s="275" t="s">
        <v>14861</v>
      </c>
    </row>
    <row r="4680" spans="74:87" x14ac:dyDescent="0.3">
      <c r="BV4680" s="30"/>
      <c r="CH4680" s="139" t="str">
        <f t="shared" si="185"/>
        <v>L8.L1</v>
      </c>
      <c r="CI4680" s="275" t="s">
        <v>14862</v>
      </c>
    </row>
    <row r="4681" spans="74:87" x14ac:dyDescent="0.3">
      <c r="BV4681" s="30"/>
      <c r="CH4681" s="139" t="str">
        <f t="shared" si="185"/>
        <v>L8.L2</v>
      </c>
      <c r="CI4681" s="275" t="s">
        <v>14863</v>
      </c>
    </row>
    <row r="4682" spans="74:87" x14ac:dyDescent="0.3">
      <c r="BV4682" s="30"/>
      <c r="CH4682" s="139" t="str">
        <f t="shared" si="185"/>
        <v>L8.Z1</v>
      </c>
      <c r="CI4682" s="275" t="s">
        <v>14864</v>
      </c>
    </row>
    <row r="4683" spans="74:87" x14ac:dyDescent="0.3">
      <c r="BV4683" s="30"/>
      <c r="CH4683" s="139" t="str">
        <f t="shared" si="185"/>
        <v>L8.0M</v>
      </c>
      <c r="CI4683" s="275" t="s">
        <v>14865</v>
      </c>
    </row>
    <row r="4684" spans="74:87" x14ac:dyDescent="0.3">
      <c r="BV4684" s="30"/>
      <c r="CH4684" s="139" t="str">
        <f t="shared" si="185"/>
        <v>L8.Z2</v>
      </c>
      <c r="CI4684" s="275" t="s">
        <v>14866</v>
      </c>
    </row>
    <row r="4685" spans="74:87" x14ac:dyDescent="0.3">
      <c r="BV4685" s="30"/>
      <c r="CH4685" s="139" t="str">
        <f t="shared" si="185"/>
        <v>L8.51</v>
      </c>
      <c r="CI4685" s="275" t="s">
        <v>6401</v>
      </c>
    </row>
    <row r="4686" spans="74:87" x14ac:dyDescent="0.3">
      <c r="BV4686" s="30"/>
      <c r="CH4686" s="139" t="str">
        <f t="shared" si="185"/>
        <v>L8.0N</v>
      </c>
      <c r="CI4686" s="275" t="s">
        <v>14867</v>
      </c>
    </row>
    <row r="4687" spans="74:87" x14ac:dyDescent="0.3">
      <c r="BV4687" s="30"/>
      <c r="CH4687" s="139" t="str">
        <f t="shared" si="185"/>
        <v>L8.NS</v>
      </c>
      <c r="CI4687" s="275" t="s">
        <v>6402</v>
      </c>
    </row>
    <row r="4688" spans="74:87" x14ac:dyDescent="0.3">
      <c r="BV4688" s="30"/>
      <c r="CH4688" s="139" t="str">
        <f t="shared" si="185"/>
        <v>L8.86</v>
      </c>
      <c r="CI4688" s="275" t="s">
        <v>6403</v>
      </c>
    </row>
    <row r="4689" spans="74:87" x14ac:dyDescent="0.3">
      <c r="BV4689" s="30"/>
      <c r="CH4689" s="139" t="str">
        <f t="shared" si="185"/>
        <v>L8.36</v>
      </c>
      <c r="CI4689" s="275" t="s">
        <v>6404</v>
      </c>
    </row>
    <row r="4690" spans="74:87" x14ac:dyDescent="0.3">
      <c r="BV4690" s="30"/>
      <c r="CH4690" s="139" t="str">
        <f t="shared" si="185"/>
        <v>L8.2F</v>
      </c>
      <c r="CI4690" s="275" t="s">
        <v>6405</v>
      </c>
    </row>
    <row r="4691" spans="74:87" x14ac:dyDescent="0.3">
      <c r="BV4691" s="30"/>
      <c r="CH4691" s="139" t="str">
        <f t="shared" si="185"/>
        <v>L8.90</v>
      </c>
      <c r="CI4691" s="275" t="s">
        <v>6406</v>
      </c>
    </row>
    <row r="4692" spans="74:87" x14ac:dyDescent="0.3">
      <c r="BV4692" s="30"/>
      <c r="CH4692" s="139" t="str">
        <f t="shared" si="185"/>
        <v>L8.68</v>
      </c>
      <c r="CI4692" s="275" t="s">
        <v>14868</v>
      </c>
    </row>
    <row r="4693" spans="74:87" x14ac:dyDescent="0.3">
      <c r="BV4693" s="30"/>
      <c r="CH4693" s="139" t="str">
        <f t="shared" si="185"/>
        <v>L8.27</v>
      </c>
      <c r="CI4693" s="275" t="s">
        <v>6407</v>
      </c>
    </row>
    <row r="4694" spans="74:87" x14ac:dyDescent="0.3">
      <c r="BV4694" s="30"/>
      <c r="CH4694" s="139" t="str">
        <f t="shared" si="185"/>
        <v>L8.61</v>
      </c>
      <c r="CI4694" s="275" t="s">
        <v>6408</v>
      </c>
    </row>
    <row r="4695" spans="74:87" x14ac:dyDescent="0.3">
      <c r="BV4695" s="30"/>
      <c r="CH4695" s="139" t="str">
        <f t="shared" si="185"/>
        <v>L8.81</v>
      </c>
      <c r="CI4695" s="275" t="s">
        <v>6409</v>
      </c>
    </row>
    <row r="4696" spans="74:87" x14ac:dyDescent="0.3">
      <c r="BV4696" s="30"/>
      <c r="CH4696" s="139" t="str">
        <f t="shared" si="185"/>
        <v>L8.0T</v>
      </c>
      <c r="CI4696" s="275" t="s">
        <v>14869</v>
      </c>
    </row>
    <row r="4697" spans="74:87" x14ac:dyDescent="0.3">
      <c r="BV4697" s="30"/>
      <c r="CH4697" s="139" t="str">
        <f t="shared" si="185"/>
        <v>L8.SO</v>
      </c>
      <c r="CI4697" s="275" t="s">
        <v>6410</v>
      </c>
    </row>
    <row r="4698" spans="74:87" x14ac:dyDescent="0.3">
      <c r="BV4698" s="30"/>
      <c r="CH4698" s="139" t="str">
        <f t="shared" si="185"/>
        <v>L8.SY</v>
      </c>
      <c r="CI4698" s="275" t="s">
        <v>14870</v>
      </c>
    </row>
    <row r="4699" spans="74:87" x14ac:dyDescent="0.3">
      <c r="BV4699" s="30"/>
      <c r="CH4699" s="139" t="str">
        <f t="shared" si="185"/>
        <v>L8.SL</v>
      </c>
      <c r="CI4699" s="275" t="s">
        <v>14871</v>
      </c>
    </row>
    <row r="4700" spans="74:87" x14ac:dyDescent="0.3">
      <c r="BV4700" s="30"/>
      <c r="CH4700" s="139" t="str">
        <f t="shared" si="185"/>
        <v>L8.SM</v>
      </c>
      <c r="CI4700" s="275" t="s">
        <v>14872</v>
      </c>
    </row>
    <row r="4701" spans="74:87" x14ac:dyDescent="0.3">
      <c r="BV4701" s="30"/>
      <c r="CH4701" s="139" t="str">
        <f t="shared" si="185"/>
        <v>L8.SN</v>
      </c>
      <c r="CI4701" s="275" t="s">
        <v>14873</v>
      </c>
    </row>
    <row r="4702" spans="74:87" x14ac:dyDescent="0.3">
      <c r="BV4702" s="30"/>
      <c r="CH4702" s="139" t="str">
        <f t="shared" si="185"/>
        <v>L8.SP</v>
      </c>
      <c r="CI4702" s="275" t="s">
        <v>6411</v>
      </c>
    </row>
    <row r="4703" spans="74:87" x14ac:dyDescent="0.3">
      <c r="BV4703" s="30"/>
      <c r="CH4703" s="139" t="str">
        <f t="shared" si="185"/>
        <v>L8.1V</v>
      </c>
      <c r="CI4703" s="275" t="s">
        <v>14874</v>
      </c>
    </row>
    <row r="4704" spans="74:87" x14ac:dyDescent="0.3">
      <c r="BV4704" s="30"/>
      <c r="CH4704" s="139" t="str">
        <f t="shared" ref="CH4704:CH4767" si="186">CONCATENATE(LEFT(CI4704,2),".",RIGHT(CI4704,2))</f>
        <v>L8.T5</v>
      </c>
      <c r="CI4704" s="275" t="s">
        <v>6412</v>
      </c>
    </row>
    <row r="4705" spans="74:87" x14ac:dyDescent="0.3">
      <c r="BV4705" s="30"/>
      <c r="CH4705" s="139" t="str">
        <f t="shared" si="186"/>
        <v>L8.0S</v>
      </c>
      <c r="CI4705" s="275" t="s">
        <v>6413</v>
      </c>
    </row>
    <row r="4706" spans="74:87" x14ac:dyDescent="0.3">
      <c r="BV4706" s="30"/>
      <c r="CH4706" s="139" t="str">
        <f t="shared" si="186"/>
        <v>L8.52</v>
      </c>
      <c r="CI4706" s="275" t="s">
        <v>6414</v>
      </c>
    </row>
    <row r="4707" spans="74:87" x14ac:dyDescent="0.3">
      <c r="BV4707" s="30"/>
      <c r="CH4707" s="139" t="str">
        <f t="shared" si="186"/>
        <v>L8.77</v>
      </c>
      <c r="CI4707" s="275" t="s">
        <v>6415</v>
      </c>
    </row>
    <row r="4708" spans="74:87" x14ac:dyDescent="0.3">
      <c r="BV4708" s="30"/>
      <c r="CH4708" s="139" t="str">
        <f t="shared" si="186"/>
        <v>L8.Z3</v>
      </c>
      <c r="CI4708" s="275" t="s">
        <v>14875</v>
      </c>
    </row>
    <row r="4709" spans="74:87" x14ac:dyDescent="0.3">
      <c r="BV4709" s="30"/>
      <c r="CH4709" s="139" t="str">
        <f t="shared" si="186"/>
        <v>L8.37</v>
      </c>
      <c r="CI4709" s="275" t="s">
        <v>6416</v>
      </c>
    </row>
    <row r="4710" spans="74:87" x14ac:dyDescent="0.3">
      <c r="BV4710" s="30"/>
      <c r="CH4710" s="139" t="str">
        <f t="shared" si="186"/>
        <v>L8.2A</v>
      </c>
      <c r="CI4710" s="275" t="s">
        <v>6417</v>
      </c>
    </row>
    <row r="4711" spans="74:87" x14ac:dyDescent="0.3">
      <c r="BV4711" s="30"/>
      <c r="CH4711" s="139" t="str">
        <f t="shared" si="186"/>
        <v>L8.T8</v>
      </c>
      <c r="CI4711" s="275" t="s">
        <v>6418</v>
      </c>
    </row>
    <row r="4712" spans="74:87" x14ac:dyDescent="0.3">
      <c r="BV4712" s="30"/>
      <c r="CH4712" s="139" t="str">
        <f t="shared" si="186"/>
        <v>L8.1Q</v>
      </c>
      <c r="CI4712" s="275" t="s">
        <v>6419</v>
      </c>
    </row>
    <row r="4713" spans="74:87" x14ac:dyDescent="0.3">
      <c r="BV4713" s="30"/>
      <c r="CH4713" s="139" t="str">
        <f t="shared" si="186"/>
        <v>L8.2Q</v>
      </c>
      <c r="CI4713" s="275" t="s">
        <v>6420</v>
      </c>
    </row>
    <row r="4714" spans="74:87" x14ac:dyDescent="0.3">
      <c r="BV4714" s="30"/>
      <c r="CH4714" s="139" t="str">
        <f t="shared" si="186"/>
        <v>L8.NM</v>
      </c>
      <c r="CI4714" s="275" t="s">
        <v>6421</v>
      </c>
    </row>
    <row r="4715" spans="74:87" x14ac:dyDescent="0.3">
      <c r="BV4715" s="30"/>
      <c r="CH4715" s="139" t="str">
        <f t="shared" si="186"/>
        <v>L8.0F</v>
      </c>
      <c r="CI4715" s="275" t="s">
        <v>6422</v>
      </c>
    </row>
    <row r="4716" spans="74:87" x14ac:dyDescent="0.3">
      <c r="BV4716" s="30"/>
      <c r="CH4716" s="139" t="str">
        <f t="shared" si="186"/>
        <v>L8.MC</v>
      </c>
      <c r="CI4716" s="275" t="s">
        <v>6423</v>
      </c>
    </row>
    <row r="4717" spans="74:87" x14ac:dyDescent="0.3">
      <c r="BV4717" s="30"/>
      <c r="CH4717" s="139" t="str">
        <f t="shared" si="186"/>
        <v>L8.0P</v>
      </c>
      <c r="CI4717" s="275" t="s">
        <v>6424</v>
      </c>
    </row>
    <row r="4718" spans="74:87" x14ac:dyDescent="0.3">
      <c r="BV4718" s="30"/>
      <c r="CH4718" s="139" t="str">
        <f t="shared" si="186"/>
        <v>L8.T9</v>
      </c>
      <c r="CI4718" s="275" t="s">
        <v>6425</v>
      </c>
    </row>
    <row r="4719" spans="74:87" x14ac:dyDescent="0.3">
      <c r="BV4719" s="30"/>
      <c r="CH4719" s="139" t="str">
        <f t="shared" si="186"/>
        <v>L8.ZZ</v>
      </c>
      <c r="CI4719" s="275" t="s">
        <v>14876</v>
      </c>
    </row>
    <row r="4720" spans="74:87" x14ac:dyDescent="0.3">
      <c r="BV4720" s="30"/>
      <c r="CH4720" s="139" t="str">
        <f t="shared" si="186"/>
        <v>L8.53</v>
      </c>
      <c r="CI4720" s="275" t="s">
        <v>14877</v>
      </c>
    </row>
    <row r="4721" spans="74:87" x14ac:dyDescent="0.3">
      <c r="BV4721" s="30"/>
      <c r="CH4721" s="139" t="str">
        <f t="shared" si="186"/>
        <v>L8.AO</v>
      </c>
      <c r="CI4721" s="275" t="s">
        <v>6426</v>
      </c>
    </row>
    <row r="4722" spans="74:87" x14ac:dyDescent="0.3">
      <c r="BV4722" s="30"/>
      <c r="CH4722" s="139" t="str">
        <f t="shared" si="186"/>
        <v>L8.AB</v>
      </c>
      <c r="CI4722" s="275" t="s">
        <v>14878</v>
      </c>
    </row>
    <row r="4723" spans="74:87" x14ac:dyDescent="0.3">
      <c r="BV4723" s="30"/>
      <c r="CH4723" s="139" t="str">
        <f t="shared" si="186"/>
        <v>L8.50</v>
      </c>
      <c r="CI4723" s="275" t="s">
        <v>14879</v>
      </c>
    </row>
    <row r="4724" spans="74:87" x14ac:dyDescent="0.3">
      <c r="BV4724" s="30"/>
      <c r="CH4724" s="139" t="str">
        <f t="shared" si="186"/>
        <v>L8.Z6</v>
      </c>
      <c r="CI4724" s="275" t="s">
        <v>14880</v>
      </c>
    </row>
    <row r="4725" spans="74:87" x14ac:dyDescent="0.3">
      <c r="BV4725" s="30"/>
      <c r="CH4725" s="139" t="str">
        <f t="shared" si="186"/>
        <v>L8.0G</v>
      </c>
      <c r="CI4725" s="275" t="s">
        <v>6427</v>
      </c>
    </row>
    <row r="4726" spans="74:87" x14ac:dyDescent="0.3">
      <c r="BV4726" s="30"/>
      <c r="CH4726" s="139" t="str">
        <f t="shared" si="186"/>
        <v>L8.BG</v>
      </c>
      <c r="CI4726" s="275" t="s">
        <v>6428</v>
      </c>
    </row>
    <row r="4727" spans="74:87" x14ac:dyDescent="0.3">
      <c r="BV4727" s="30"/>
      <c r="CH4727" s="139" t="str">
        <f t="shared" si="186"/>
        <v>L8.0R</v>
      </c>
      <c r="CI4727" s="275" t="s">
        <v>6429</v>
      </c>
    </row>
    <row r="4728" spans="74:87" x14ac:dyDescent="0.3">
      <c r="BV4728" s="30"/>
      <c r="CH4728" s="139" t="str">
        <f t="shared" si="186"/>
        <v>L8.89</v>
      </c>
      <c r="CI4728" s="275" t="s">
        <v>6430</v>
      </c>
    </row>
    <row r="4729" spans="74:87" x14ac:dyDescent="0.3">
      <c r="BV4729" s="30"/>
      <c r="CH4729" s="139" t="str">
        <f t="shared" si="186"/>
        <v>L8.2P</v>
      </c>
      <c r="CI4729" s="275" t="s">
        <v>15163</v>
      </c>
    </row>
    <row r="4730" spans="74:87" x14ac:dyDescent="0.3">
      <c r="BV4730" s="30"/>
      <c r="CH4730" s="139" t="str">
        <f t="shared" si="186"/>
        <v>L8.32</v>
      </c>
      <c r="CI4730" s="275" t="s">
        <v>6431</v>
      </c>
    </row>
    <row r="4731" spans="74:87" x14ac:dyDescent="0.3">
      <c r="BV4731" s="30"/>
      <c r="CH4731" s="139" t="str">
        <f t="shared" si="186"/>
        <v>L8.80</v>
      </c>
      <c r="CI4731" s="275" t="s">
        <v>6432</v>
      </c>
    </row>
    <row r="4732" spans="74:87" x14ac:dyDescent="0.3">
      <c r="BV4732" s="30"/>
      <c r="CH4732" s="139" t="str">
        <f t="shared" si="186"/>
        <v>L8.Z4</v>
      </c>
      <c r="CI4732" s="275" t="s">
        <v>14881</v>
      </c>
    </row>
    <row r="4733" spans="74:87" x14ac:dyDescent="0.3">
      <c r="BV4733" s="30"/>
      <c r="CH4733" s="139" t="str">
        <f t="shared" si="186"/>
        <v>L8.B1</v>
      </c>
      <c r="CI4733" s="275" t="s">
        <v>14882</v>
      </c>
    </row>
    <row r="4734" spans="74:87" x14ac:dyDescent="0.3">
      <c r="BV4734" s="30"/>
      <c r="CH4734" s="139" t="str">
        <f t="shared" si="186"/>
        <v>L8.BN</v>
      </c>
      <c r="CI4734" s="275" t="s">
        <v>14883</v>
      </c>
    </row>
    <row r="4735" spans="74:87" x14ac:dyDescent="0.3">
      <c r="BV4735" s="30"/>
      <c r="CH4735" s="139" t="str">
        <f t="shared" si="186"/>
        <v>L8.0C</v>
      </c>
      <c r="CI4735" s="275" t="s">
        <v>6433</v>
      </c>
    </row>
    <row r="4736" spans="74:87" x14ac:dyDescent="0.3">
      <c r="BV4736" s="30"/>
      <c r="CH4736" s="139" t="str">
        <f t="shared" si="186"/>
        <v>L8.0Y</v>
      </c>
      <c r="CI4736" s="275" t="s">
        <v>14884</v>
      </c>
    </row>
    <row r="4737" spans="74:87" x14ac:dyDescent="0.3">
      <c r="BV4737" s="30"/>
      <c r="CH4737" s="139" t="str">
        <f t="shared" si="186"/>
        <v>L8.0L</v>
      </c>
      <c r="CI4737" s="275" t="s">
        <v>14885</v>
      </c>
    </row>
    <row r="4738" spans="74:87" x14ac:dyDescent="0.3">
      <c r="BV4738" s="30"/>
      <c r="CH4738" s="139" t="str">
        <f t="shared" si="186"/>
        <v>L8.87</v>
      </c>
      <c r="CI4738" s="275" t="s">
        <v>6434</v>
      </c>
    </row>
    <row r="4739" spans="74:87" x14ac:dyDescent="0.3">
      <c r="BV4739" s="30"/>
      <c r="CH4739" s="139" t="str">
        <f t="shared" si="186"/>
        <v>L8.CP</v>
      </c>
      <c r="CI4739" s="275" t="s">
        <v>6435</v>
      </c>
    </row>
    <row r="4740" spans="74:87" x14ac:dyDescent="0.3">
      <c r="BV4740" s="30"/>
      <c r="CH4740" s="139" t="str">
        <f t="shared" si="186"/>
        <v>L8.35</v>
      </c>
      <c r="CI4740" s="275" t="s">
        <v>6436</v>
      </c>
    </row>
    <row r="4741" spans="74:87" x14ac:dyDescent="0.3">
      <c r="BV4741" s="30"/>
      <c r="CH4741" s="139" t="str">
        <f t="shared" si="186"/>
        <v>L8.LK</v>
      </c>
      <c r="CI4741" s="275" t="s">
        <v>14886</v>
      </c>
    </row>
    <row r="4742" spans="74:87" x14ac:dyDescent="0.3">
      <c r="BV4742" s="30"/>
      <c r="CH4742" s="139" t="str">
        <f t="shared" si="186"/>
        <v>L8.LB</v>
      </c>
      <c r="CI4742" s="275" t="s">
        <v>14887</v>
      </c>
    </row>
    <row r="4743" spans="74:87" x14ac:dyDescent="0.3">
      <c r="BV4743" s="30"/>
      <c r="CH4743" s="139" t="str">
        <f t="shared" si="186"/>
        <v>L8.LG</v>
      </c>
      <c r="CI4743" s="275" t="s">
        <v>14888</v>
      </c>
    </row>
    <row r="4744" spans="74:87" x14ac:dyDescent="0.3">
      <c r="BV4744" s="30"/>
      <c r="CH4744" s="139" t="str">
        <f t="shared" si="186"/>
        <v>L8.LO</v>
      </c>
      <c r="CI4744" s="275" t="s">
        <v>14889</v>
      </c>
    </row>
    <row r="4745" spans="74:87" x14ac:dyDescent="0.3">
      <c r="BV4745" s="30"/>
      <c r="CH4745" s="139" t="str">
        <f t="shared" si="186"/>
        <v>L8.LC</v>
      </c>
      <c r="CI4745" s="275" t="s">
        <v>14890</v>
      </c>
    </row>
    <row r="4746" spans="74:87" x14ac:dyDescent="0.3">
      <c r="BV4746" s="30"/>
      <c r="CH4746" s="139" t="str">
        <f t="shared" si="186"/>
        <v>L8.LY</v>
      </c>
      <c r="CI4746" s="275" t="s">
        <v>14891</v>
      </c>
    </row>
    <row r="4747" spans="74:87" x14ac:dyDescent="0.3">
      <c r="BV4747" s="30"/>
      <c r="CH4747" s="139" t="str">
        <f t="shared" si="186"/>
        <v>L8.FE</v>
      </c>
      <c r="CI4747" s="275" t="s">
        <v>14892</v>
      </c>
    </row>
    <row r="4748" spans="74:87" x14ac:dyDescent="0.3">
      <c r="BV4748" s="30"/>
      <c r="CH4748" s="139" t="str">
        <f t="shared" si="186"/>
        <v>L8.Z5</v>
      </c>
      <c r="CI4748" s="275" t="s">
        <v>14893</v>
      </c>
    </row>
    <row r="4749" spans="74:87" x14ac:dyDescent="0.3">
      <c r="BV4749" s="30"/>
      <c r="CH4749" s="139" t="str">
        <f t="shared" si="186"/>
        <v>L8.33</v>
      </c>
      <c r="CI4749" s="275" t="s">
        <v>6437</v>
      </c>
    </row>
    <row r="4750" spans="74:87" x14ac:dyDescent="0.3">
      <c r="BV4750" s="30"/>
      <c r="CH4750" s="139" t="str">
        <f t="shared" si="186"/>
        <v>L8.RN</v>
      </c>
      <c r="CI4750" s="275" t="s">
        <v>14894</v>
      </c>
    </row>
    <row r="4751" spans="74:87" x14ac:dyDescent="0.3">
      <c r="BV4751" s="30"/>
      <c r="CH4751" s="139" t="str">
        <f t="shared" si="186"/>
        <v>L8.54</v>
      </c>
      <c r="CI4751" s="275" t="s">
        <v>6438</v>
      </c>
    </row>
    <row r="4752" spans="74:87" x14ac:dyDescent="0.3">
      <c r="BV4752" s="30"/>
      <c r="CH4752" s="139" t="str">
        <f t="shared" si="186"/>
        <v>L8.HB</v>
      </c>
      <c r="CI4752" s="275" t="s">
        <v>15164</v>
      </c>
    </row>
    <row r="4753" spans="74:87" x14ac:dyDescent="0.3">
      <c r="BV4753" s="30"/>
      <c r="CH4753" s="139" t="str">
        <f t="shared" si="186"/>
        <v>L8.HG</v>
      </c>
      <c r="CI4753" s="275" t="s">
        <v>15165</v>
      </c>
    </row>
    <row r="4754" spans="74:87" x14ac:dyDescent="0.3">
      <c r="BV4754" s="30"/>
      <c r="CH4754" s="139" t="str">
        <f t="shared" si="186"/>
        <v>L8.JB</v>
      </c>
      <c r="CI4754" s="275" t="s">
        <v>6439</v>
      </c>
    </row>
    <row r="4755" spans="74:87" x14ac:dyDescent="0.3">
      <c r="BV4755" s="30"/>
      <c r="CH4755" s="139" t="str">
        <f t="shared" si="186"/>
        <v>L8.JW</v>
      </c>
      <c r="CI4755" s="275" t="s">
        <v>15166</v>
      </c>
    </row>
    <row r="4756" spans="74:87" x14ac:dyDescent="0.3">
      <c r="BV4756" s="30"/>
      <c r="CH4756" s="139" t="str">
        <f t="shared" si="186"/>
        <v>L8.S1</v>
      </c>
      <c r="CI4756" s="275" t="s">
        <v>14895</v>
      </c>
    </row>
    <row r="4757" spans="74:87" x14ac:dyDescent="0.3">
      <c r="BV4757" s="30"/>
      <c r="CH4757" s="139" t="str">
        <f t="shared" si="186"/>
        <v>L8.S2</v>
      </c>
      <c r="CI4757" s="275" t="s">
        <v>14896</v>
      </c>
    </row>
    <row r="4758" spans="74:87" x14ac:dyDescent="0.3">
      <c r="BV4758" s="30"/>
      <c r="CH4758" s="139" t="str">
        <f t="shared" si="186"/>
        <v>L8.L1</v>
      </c>
      <c r="CI4758" s="275" t="s">
        <v>14897</v>
      </c>
    </row>
    <row r="4759" spans="74:87" x14ac:dyDescent="0.3">
      <c r="BV4759" s="30"/>
      <c r="CH4759" s="139" t="str">
        <f t="shared" si="186"/>
        <v>L8.L2</v>
      </c>
      <c r="CI4759" s="275" t="s">
        <v>14898</v>
      </c>
    </row>
    <row r="4760" spans="74:87" x14ac:dyDescent="0.3">
      <c r="BV4760" s="30"/>
      <c r="CH4760" s="139" t="str">
        <f t="shared" si="186"/>
        <v>L8.Z1</v>
      </c>
      <c r="CI4760" s="275" t="s">
        <v>14899</v>
      </c>
    </row>
    <row r="4761" spans="74:87" x14ac:dyDescent="0.3">
      <c r="BV4761" s="30"/>
      <c r="CH4761" s="139" t="str">
        <f t="shared" si="186"/>
        <v>L8.0M</v>
      </c>
      <c r="CI4761" s="275" t="s">
        <v>14900</v>
      </c>
    </row>
    <row r="4762" spans="74:87" x14ac:dyDescent="0.3">
      <c r="BV4762" s="30"/>
      <c r="CH4762" s="139" t="str">
        <f t="shared" si="186"/>
        <v>L8.Z2</v>
      </c>
      <c r="CI4762" s="275" t="s">
        <v>14901</v>
      </c>
    </row>
    <row r="4763" spans="74:87" x14ac:dyDescent="0.3">
      <c r="BV4763" s="30"/>
      <c r="CH4763" s="139" t="str">
        <f t="shared" si="186"/>
        <v>L8.51</v>
      </c>
      <c r="CI4763" s="275" t="s">
        <v>6440</v>
      </c>
    </row>
    <row r="4764" spans="74:87" x14ac:dyDescent="0.3">
      <c r="BV4764" s="30"/>
      <c r="CH4764" s="139" t="str">
        <f t="shared" si="186"/>
        <v>L8.0N</v>
      </c>
      <c r="CI4764" s="275" t="s">
        <v>14902</v>
      </c>
    </row>
    <row r="4765" spans="74:87" x14ac:dyDescent="0.3">
      <c r="BV4765" s="30"/>
      <c r="CH4765" s="139" t="str">
        <f t="shared" si="186"/>
        <v>L8.NS</v>
      </c>
      <c r="CI4765" s="275" t="s">
        <v>6441</v>
      </c>
    </row>
    <row r="4766" spans="74:87" x14ac:dyDescent="0.3">
      <c r="BV4766" s="30"/>
      <c r="CH4766" s="139" t="str">
        <f t="shared" si="186"/>
        <v>L8.86</v>
      </c>
      <c r="CI4766" s="275" t="s">
        <v>6442</v>
      </c>
    </row>
    <row r="4767" spans="74:87" x14ac:dyDescent="0.3">
      <c r="BV4767" s="30"/>
      <c r="CH4767" s="139" t="str">
        <f t="shared" si="186"/>
        <v>L8.36</v>
      </c>
      <c r="CI4767" s="275" t="s">
        <v>6443</v>
      </c>
    </row>
    <row r="4768" spans="74:87" x14ac:dyDescent="0.3">
      <c r="BV4768" s="30"/>
      <c r="CH4768" s="139" t="str">
        <f t="shared" ref="CH4768:CH4831" si="187">CONCATENATE(LEFT(CI4768,2),".",RIGHT(CI4768,2))</f>
        <v>L8.2F</v>
      </c>
      <c r="CI4768" s="275" t="s">
        <v>6444</v>
      </c>
    </row>
    <row r="4769" spans="74:87" x14ac:dyDescent="0.3">
      <c r="BV4769" s="30"/>
      <c r="CH4769" s="139" t="str">
        <f t="shared" si="187"/>
        <v>L8.90</v>
      </c>
      <c r="CI4769" s="275" t="s">
        <v>6445</v>
      </c>
    </row>
    <row r="4770" spans="74:87" x14ac:dyDescent="0.3">
      <c r="BV4770" s="30"/>
      <c r="CH4770" s="139" t="str">
        <f t="shared" si="187"/>
        <v>L8.68</v>
      </c>
      <c r="CI4770" s="275" t="s">
        <v>14903</v>
      </c>
    </row>
    <row r="4771" spans="74:87" x14ac:dyDescent="0.3">
      <c r="BV4771" s="30"/>
      <c r="CH4771" s="139" t="str">
        <f t="shared" si="187"/>
        <v>L8.27</v>
      </c>
      <c r="CI4771" s="275" t="s">
        <v>6446</v>
      </c>
    </row>
    <row r="4772" spans="74:87" x14ac:dyDescent="0.3">
      <c r="BV4772" s="30"/>
      <c r="CH4772" s="139" t="str">
        <f t="shared" si="187"/>
        <v>L8.61</v>
      </c>
      <c r="CI4772" s="275" t="s">
        <v>6447</v>
      </c>
    </row>
    <row r="4773" spans="74:87" x14ac:dyDescent="0.3">
      <c r="BV4773" s="30"/>
      <c r="CH4773" s="139" t="str">
        <f t="shared" si="187"/>
        <v>L8.81</v>
      </c>
      <c r="CI4773" s="275" t="s">
        <v>6448</v>
      </c>
    </row>
    <row r="4774" spans="74:87" x14ac:dyDescent="0.3">
      <c r="BV4774" s="30"/>
      <c r="CH4774" s="139" t="str">
        <f t="shared" si="187"/>
        <v>L8.0T</v>
      </c>
      <c r="CI4774" s="275" t="s">
        <v>14904</v>
      </c>
    </row>
    <row r="4775" spans="74:87" x14ac:dyDescent="0.3">
      <c r="BV4775" s="30"/>
      <c r="CH4775" s="139" t="str">
        <f t="shared" si="187"/>
        <v>L8.SO</v>
      </c>
      <c r="CI4775" s="275" t="s">
        <v>6449</v>
      </c>
    </row>
    <row r="4776" spans="74:87" x14ac:dyDescent="0.3">
      <c r="BV4776" s="30"/>
      <c r="CH4776" s="139" t="str">
        <f t="shared" si="187"/>
        <v>L8.SY</v>
      </c>
      <c r="CI4776" s="275" t="s">
        <v>14905</v>
      </c>
    </row>
    <row r="4777" spans="74:87" x14ac:dyDescent="0.3">
      <c r="BV4777" s="30"/>
      <c r="CH4777" s="139" t="str">
        <f t="shared" si="187"/>
        <v>L8.SL</v>
      </c>
      <c r="CI4777" s="275" t="s">
        <v>14906</v>
      </c>
    </row>
    <row r="4778" spans="74:87" x14ac:dyDescent="0.3">
      <c r="BV4778" s="30"/>
      <c r="CH4778" s="139" t="str">
        <f t="shared" si="187"/>
        <v>L8.SM</v>
      </c>
      <c r="CI4778" s="275" t="s">
        <v>14907</v>
      </c>
    </row>
    <row r="4779" spans="74:87" x14ac:dyDescent="0.3">
      <c r="BV4779" s="30"/>
      <c r="CH4779" s="139" t="str">
        <f t="shared" si="187"/>
        <v>L8.SN</v>
      </c>
      <c r="CI4779" s="275" t="s">
        <v>14908</v>
      </c>
    </row>
    <row r="4780" spans="74:87" x14ac:dyDescent="0.3">
      <c r="BV4780" s="30"/>
      <c r="CH4780" s="139" t="str">
        <f t="shared" si="187"/>
        <v>L8.SP</v>
      </c>
      <c r="CI4780" s="275" t="s">
        <v>6450</v>
      </c>
    </row>
    <row r="4781" spans="74:87" x14ac:dyDescent="0.3">
      <c r="BV4781" s="30"/>
      <c r="CH4781" s="139" t="str">
        <f t="shared" si="187"/>
        <v>L8.1V</v>
      </c>
      <c r="CI4781" s="275" t="s">
        <v>6451</v>
      </c>
    </row>
    <row r="4782" spans="74:87" x14ac:dyDescent="0.3">
      <c r="BV4782" s="30"/>
      <c r="CH4782" s="139" t="str">
        <f t="shared" si="187"/>
        <v>L8.T5</v>
      </c>
      <c r="CI4782" s="275" t="s">
        <v>6452</v>
      </c>
    </row>
    <row r="4783" spans="74:87" x14ac:dyDescent="0.3">
      <c r="BV4783" s="30"/>
      <c r="CH4783" s="139" t="str">
        <f t="shared" si="187"/>
        <v>L8.0S</v>
      </c>
      <c r="CI4783" s="275" t="s">
        <v>6453</v>
      </c>
    </row>
    <row r="4784" spans="74:87" x14ac:dyDescent="0.3">
      <c r="BV4784" s="30"/>
      <c r="CH4784" s="139" t="str">
        <f t="shared" si="187"/>
        <v>L8.52</v>
      </c>
      <c r="CI4784" s="275" t="s">
        <v>6454</v>
      </c>
    </row>
    <row r="4785" spans="74:87" x14ac:dyDescent="0.3">
      <c r="BV4785" s="30"/>
      <c r="CH4785" s="139" t="str">
        <f t="shared" si="187"/>
        <v>L8.77</v>
      </c>
      <c r="CI4785" s="275" t="s">
        <v>6455</v>
      </c>
    </row>
    <row r="4786" spans="74:87" x14ac:dyDescent="0.3">
      <c r="BV4786" s="30"/>
      <c r="CH4786" s="139" t="str">
        <f t="shared" si="187"/>
        <v>L8.Z3</v>
      </c>
      <c r="CI4786" s="275" t="s">
        <v>14909</v>
      </c>
    </row>
    <row r="4787" spans="74:87" x14ac:dyDescent="0.3">
      <c r="BV4787" s="30"/>
      <c r="CH4787" s="139" t="str">
        <f t="shared" si="187"/>
        <v>L8.37</v>
      </c>
      <c r="CI4787" s="275" t="s">
        <v>6456</v>
      </c>
    </row>
    <row r="4788" spans="74:87" x14ac:dyDescent="0.3">
      <c r="BV4788" s="30"/>
      <c r="CH4788" s="139" t="str">
        <f t="shared" si="187"/>
        <v>L8.2A</v>
      </c>
      <c r="CI4788" s="275" t="s">
        <v>6457</v>
      </c>
    </row>
    <row r="4789" spans="74:87" x14ac:dyDescent="0.3">
      <c r="BV4789" s="30"/>
      <c r="CH4789" s="139" t="str">
        <f t="shared" si="187"/>
        <v>L8.T8</v>
      </c>
      <c r="CI4789" s="275" t="s">
        <v>6458</v>
      </c>
    </row>
    <row r="4790" spans="74:87" x14ac:dyDescent="0.3">
      <c r="BV4790" s="30"/>
      <c r="CH4790" s="139" t="str">
        <f t="shared" si="187"/>
        <v>L8.1Q</v>
      </c>
      <c r="CI4790" s="275" t="s">
        <v>6459</v>
      </c>
    </row>
    <row r="4791" spans="74:87" x14ac:dyDescent="0.3">
      <c r="BV4791" s="30"/>
      <c r="CH4791" s="139" t="str">
        <f t="shared" si="187"/>
        <v>L8.2Q</v>
      </c>
      <c r="CI4791" s="275" t="s">
        <v>6460</v>
      </c>
    </row>
    <row r="4792" spans="74:87" x14ac:dyDescent="0.3">
      <c r="BV4792" s="30"/>
      <c r="CH4792" s="139" t="str">
        <f t="shared" si="187"/>
        <v>L8.NM</v>
      </c>
      <c r="CI4792" s="275" t="s">
        <v>6461</v>
      </c>
    </row>
    <row r="4793" spans="74:87" x14ac:dyDescent="0.3">
      <c r="BV4793" s="30"/>
      <c r="CH4793" s="139" t="str">
        <f t="shared" si="187"/>
        <v>L8.0F</v>
      </c>
      <c r="CI4793" s="275" t="s">
        <v>6462</v>
      </c>
    </row>
    <row r="4794" spans="74:87" x14ac:dyDescent="0.3">
      <c r="BV4794" s="30"/>
      <c r="CH4794" s="139" t="str">
        <f t="shared" si="187"/>
        <v>L8.MC</v>
      </c>
      <c r="CI4794" s="275" t="s">
        <v>6463</v>
      </c>
    </row>
    <row r="4795" spans="74:87" x14ac:dyDescent="0.3">
      <c r="BV4795" s="30"/>
      <c r="CH4795" s="139" t="str">
        <f t="shared" si="187"/>
        <v>L8.0P</v>
      </c>
      <c r="CI4795" s="275" t="s">
        <v>6464</v>
      </c>
    </row>
    <row r="4796" spans="74:87" x14ac:dyDescent="0.3">
      <c r="BV4796" s="30"/>
      <c r="CH4796" s="139" t="str">
        <f t="shared" si="187"/>
        <v>L8.T9</v>
      </c>
      <c r="CI4796" s="275" t="s">
        <v>6465</v>
      </c>
    </row>
    <row r="4797" spans="74:87" x14ac:dyDescent="0.3">
      <c r="BV4797" s="30"/>
      <c r="CH4797" s="139" t="str">
        <f t="shared" si="187"/>
        <v>L8.ZZ</v>
      </c>
      <c r="CI4797" s="275" t="s">
        <v>14910</v>
      </c>
    </row>
    <row r="4798" spans="74:87" x14ac:dyDescent="0.3">
      <c r="BV4798" s="30"/>
      <c r="CH4798" s="139" t="str">
        <f t="shared" si="187"/>
        <v>L8.53</v>
      </c>
      <c r="CI4798" s="275" t="s">
        <v>6466</v>
      </c>
    </row>
    <row r="4799" spans="74:87" x14ac:dyDescent="0.3">
      <c r="BV4799" s="30"/>
      <c r="CH4799" s="139" t="str">
        <f t="shared" si="187"/>
        <v>L8.AO</v>
      </c>
      <c r="CI4799" s="275" t="s">
        <v>6467</v>
      </c>
    </row>
    <row r="4800" spans="74:87" x14ac:dyDescent="0.3">
      <c r="BV4800" s="30"/>
      <c r="CH4800" s="139" t="str">
        <f t="shared" si="187"/>
        <v>L8.AB</v>
      </c>
      <c r="CI4800" s="275" t="s">
        <v>6468</v>
      </c>
    </row>
    <row r="4801" spans="74:87" x14ac:dyDescent="0.3">
      <c r="BV4801" s="30"/>
      <c r="CH4801" s="139" t="str">
        <f t="shared" si="187"/>
        <v>L8.50</v>
      </c>
      <c r="CI4801" s="275" t="s">
        <v>6469</v>
      </c>
    </row>
    <row r="4802" spans="74:87" x14ac:dyDescent="0.3">
      <c r="BV4802" s="30"/>
      <c r="CH4802" s="139" t="str">
        <f t="shared" si="187"/>
        <v>L8.Z6</v>
      </c>
      <c r="CI4802" s="275" t="s">
        <v>6470</v>
      </c>
    </row>
    <row r="4803" spans="74:87" x14ac:dyDescent="0.3">
      <c r="BV4803" s="30"/>
      <c r="CH4803" s="139" t="str">
        <f t="shared" si="187"/>
        <v>L8.0G</v>
      </c>
      <c r="CI4803" s="275" t="s">
        <v>6471</v>
      </c>
    </row>
    <row r="4804" spans="74:87" x14ac:dyDescent="0.3">
      <c r="BV4804" s="30"/>
      <c r="CH4804" s="139" t="str">
        <f t="shared" si="187"/>
        <v>L8.BG</v>
      </c>
      <c r="CI4804" s="275" t="s">
        <v>6472</v>
      </c>
    </row>
    <row r="4805" spans="74:87" x14ac:dyDescent="0.3">
      <c r="BV4805" s="30"/>
      <c r="CH4805" s="139" t="str">
        <f t="shared" si="187"/>
        <v>L8.0R</v>
      </c>
      <c r="CI4805" s="275" t="s">
        <v>6473</v>
      </c>
    </row>
    <row r="4806" spans="74:87" x14ac:dyDescent="0.3">
      <c r="BV4806" s="30"/>
      <c r="CH4806" s="139" t="str">
        <f t="shared" si="187"/>
        <v>L8.58</v>
      </c>
      <c r="CI4806" s="275" t="s">
        <v>6474</v>
      </c>
    </row>
    <row r="4807" spans="74:87" x14ac:dyDescent="0.3">
      <c r="BV4807" s="30"/>
      <c r="CH4807" s="139" t="str">
        <f t="shared" si="187"/>
        <v>L8.89</v>
      </c>
      <c r="CI4807" s="275" t="s">
        <v>6475</v>
      </c>
    </row>
    <row r="4808" spans="74:87" x14ac:dyDescent="0.3">
      <c r="BV4808" s="30"/>
      <c r="CH4808" s="139" t="str">
        <f t="shared" si="187"/>
        <v>L8.2P</v>
      </c>
      <c r="CI4808" s="275" t="s">
        <v>15167</v>
      </c>
    </row>
    <row r="4809" spans="74:87" x14ac:dyDescent="0.3">
      <c r="BV4809" s="30"/>
      <c r="CH4809" s="139" t="str">
        <f t="shared" si="187"/>
        <v>L8.32</v>
      </c>
      <c r="CI4809" s="275" t="s">
        <v>6476</v>
      </c>
    </row>
    <row r="4810" spans="74:87" x14ac:dyDescent="0.3">
      <c r="BV4810" s="30"/>
      <c r="CH4810" s="139" t="str">
        <f t="shared" si="187"/>
        <v>L8.80</v>
      </c>
      <c r="CI4810" s="275" t="s">
        <v>6477</v>
      </c>
    </row>
    <row r="4811" spans="74:87" x14ac:dyDescent="0.3">
      <c r="BV4811" s="30"/>
      <c r="CH4811" s="139" t="str">
        <f t="shared" si="187"/>
        <v>L8.46</v>
      </c>
      <c r="CI4811" s="275" t="s">
        <v>6478</v>
      </c>
    </row>
    <row r="4812" spans="74:87" x14ac:dyDescent="0.3">
      <c r="BV4812" s="30"/>
      <c r="CH4812" s="139" t="str">
        <f t="shared" si="187"/>
        <v>L8.45</v>
      </c>
      <c r="CI4812" s="275" t="s">
        <v>6479</v>
      </c>
    </row>
    <row r="4813" spans="74:87" x14ac:dyDescent="0.3">
      <c r="BV4813" s="30"/>
      <c r="CH4813" s="139" t="str">
        <f t="shared" si="187"/>
        <v>L8.B1</v>
      </c>
      <c r="CI4813" s="275" t="s">
        <v>6480</v>
      </c>
    </row>
    <row r="4814" spans="74:87" x14ac:dyDescent="0.3">
      <c r="BV4814" s="30"/>
      <c r="CH4814" s="139" t="str">
        <f t="shared" si="187"/>
        <v>L8.Z4</v>
      </c>
      <c r="CI4814" s="275" t="s">
        <v>6481</v>
      </c>
    </row>
    <row r="4815" spans="74:87" x14ac:dyDescent="0.3">
      <c r="BV4815" s="30"/>
      <c r="CH4815" s="139" t="str">
        <f t="shared" si="187"/>
        <v>L8.BN</v>
      </c>
      <c r="CI4815" s="275" t="s">
        <v>6482</v>
      </c>
    </row>
    <row r="4816" spans="74:87" x14ac:dyDescent="0.3">
      <c r="BV4816" s="30"/>
      <c r="CH4816" s="139" t="str">
        <f t="shared" si="187"/>
        <v>L8.0C</v>
      </c>
      <c r="CI4816" s="275" t="s">
        <v>6483</v>
      </c>
    </row>
    <row r="4817" spans="74:87" x14ac:dyDescent="0.3">
      <c r="BV4817" s="30"/>
      <c r="CH4817" s="139" t="str">
        <f t="shared" si="187"/>
        <v>L8.0Y</v>
      </c>
      <c r="CI4817" s="275" t="s">
        <v>6484</v>
      </c>
    </row>
    <row r="4818" spans="74:87" x14ac:dyDescent="0.3">
      <c r="BV4818" s="30"/>
      <c r="CH4818" s="139" t="str">
        <f t="shared" si="187"/>
        <v>L8.0L</v>
      </c>
      <c r="CI4818" s="275" t="s">
        <v>6485</v>
      </c>
    </row>
    <row r="4819" spans="74:87" x14ac:dyDescent="0.3">
      <c r="BV4819" s="30"/>
      <c r="CH4819" s="139" t="str">
        <f t="shared" si="187"/>
        <v>L8.87</v>
      </c>
      <c r="CI4819" s="275" t="s">
        <v>6486</v>
      </c>
    </row>
    <row r="4820" spans="74:87" x14ac:dyDescent="0.3">
      <c r="BV4820" s="30"/>
      <c r="CH4820" s="139" t="str">
        <f t="shared" si="187"/>
        <v>L8.CP</v>
      </c>
      <c r="CI4820" s="275" t="s">
        <v>6487</v>
      </c>
    </row>
    <row r="4821" spans="74:87" x14ac:dyDescent="0.3">
      <c r="BV4821" s="30"/>
      <c r="CH4821" s="139" t="str">
        <f t="shared" si="187"/>
        <v>L8.35</v>
      </c>
      <c r="CI4821" s="275" t="s">
        <v>6488</v>
      </c>
    </row>
    <row r="4822" spans="74:87" x14ac:dyDescent="0.3">
      <c r="BV4822" s="30"/>
      <c r="CH4822" s="139" t="str">
        <f t="shared" si="187"/>
        <v>L8.LK</v>
      </c>
      <c r="CI4822" s="275" t="s">
        <v>6489</v>
      </c>
    </row>
    <row r="4823" spans="74:87" x14ac:dyDescent="0.3">
      <c r="BV4823" s="30"/>
      <c r="CH4823" s="139" t="str">
        <f t="shared" si="187"/>
        <v>L8.LB</v>
      </c>
      <c r="CI4823" s="275" t="s">
        <v>6490</v>
      </c>
    </row>
    <row r="4824" spans="74:87" x14ac:dyDescent="0.3">
      <c r="BV4824" s="30"/>
      <c r="CH4824" s="139" t="str">
        <f t="shared" si="187"/>
        <v>L8.LG</v>
      </c>
      <c r="CI4824" s="275" t="s">
        <v>6491</v>
      </c>
    </row>
    <row r="4825" spans="74:87" x14ac:dyDescent="0.3">
      <c r="BV4825" s="30"/>
      <c r="CH4825" s="139" t="str">
        <f t="shared" si="187"/>
        <v>L8.LO</v>
      </c>
      <c r="CI4825" s="275" t="s">
        <v>6492</v>
      </c>
    </row>
    <row r="4826" spans="74:87" x14ac:dyDescent="0.3">
      <c r="BV4826" s="30"/>
      <c r="CH4826" s="139" t="str">
        <f t="shared" si="187"/>
        <v>L8.LC</v>
      </c>
      <c r="CI4826" s="275" t="s">
        <v>6493</v>
      </c>
    </row>
    <row r="4827" spans="74:87" x14ac:dyDescent="0.3">
      <c r="BV4827" s="30"/>
      <c r="CH4827" s="139" t="str">
        <f t="shared" si="187"/>
        <v>L8.LY</v>
      </c>
      <c r="CI4827" s="275" t="s">
        <v>6494</v>
      </c>
    </row>
    <row r="4828" spans="74:87" x14ac:dyDescent="0.3">
      <c r="BV4828" s="30"/>
      <c r="CH4828" s="139" t="str">
        <f t="shared" si="187"/>
        <v>L8.FE</v>
      </c>
      <c r="CI4828" s="275" t="s">
        <v>6495</v>
      </c>
    </row>
    <row r="4829" spans="74:87" x14ac:dyDescent="0.3">
      <c r="BV4829" s="30"/>
      <c r="CH4829" s="139" t="str">
        <f t="shared" si="187"/>
        <v>L8.Z5</v>
      </c>
      <c r="CI4829" s="275" t="s">
        <v>6496</v>
      </c>
    </row>
    <row r="4830" spans="74:87" x14ac:dyDescent="0.3">
      <c r="BV4830" s="30"/>
      <c r="CH4830" s="139" t="str">
        <f t="shared" si="187"/>
        <v>L8.33</v>
      </c>
      <c r="CI4830" s="275" t="s">
        <v>6497</v>
      </c>
    </row>
    <row r="4831" spans="74:87" x14ac:dyDescent="0.3">
      <c r="BV4831" s="30"/>
      <c r="CH4831" s="139" t="str">
        <f t="shared" si="187"/>
        <v>L8.RN</v>
      </c>
      <c r="CI4831" s="275" t="s">
        <v>6498</v>
      </c>
    </row>
    <row r="4832" spans="74:87" x14ac:dyDescent="0.3">
      <c r="BV4832" s="30"/>
      <c r="CH4832" s="139" t="str">
        <f t="shared" ref="CH4832:CH4895" si="188">CONCATENATE(LEFT(CI4832,2),".",RIGHT(CI4832,2))</f>
        <v>L8.54</v>
      </c>
      <c r="CI4832" s="275" t="s">
        <v>6499</v>
      </c>
    </row>
    <row r="4833" spans="74:87" x14ac:dyDescent="0.3">
      <c r="BV4833" s="30"/>
      <c r="CH4833" s="139" t="str">
        <f t="shared" si="188"/>
        <v>L8.HB</v>
      </c>
      <c r="CI4833" s="275" t="s">
        <v>15168</v>
      </c>
    </row>
    <row r="4834" spans="74:87" x14ac:dyDescent="0.3">
      <c r="BV4834" s="30"/>
      <c r="CH4834" s="139" t="str">
        <f t="shared" si="188"/>
        <v>L8.HG</v>
      </c>
      <c r="CI4834" s="275" t="s">
        <v>15169</v>
      </c>
    </row>
    <row r="4835" spans="74:87" x14ac:dyDescent="0.3">
      <c r="BV4835" s="30"/>
      <c r="CH4835" s="139" t="str">
        <f t="shared" si="188"/>
        <v>L8.JB</v>
      </c>
      <c r="CI4835" s="275" t="s">
        <v>6500</v>
      </c>
    </row>
    <row r="4836" spans="74:87" x14ac:dyDescent="0.3">
      <c r="BV4836" s="30"/>
      <c r="CH4836" s="139" t="str">
        <f t="shared" si="188"/>
        <v>L8.JW</v>
      </c>
      <c r="CI4836" s="275" t="s">
        <v>15170</v>
      </c>
    </row>
    <row r="4837" spans="74:87" x14ac:dyDescent="0.3">
      <c r="BV4837" s="30"/>
      <c r="CH4837" s="139" t="str">
        <f t="shared" si="188"/>
        <v>L8.S2</v>
      </c>
      <c r="CI4837" s="275" t="s">
        <v>6501</v>
      </c>
    </row>
    <row r="4838" spans="74:87" x14ac:dyDescent="0.3">
      <c r="BV4838" s="30"/>
      <c r="CH4838" s="139" t="str">
        <f t="shared" si="188"/>
        <v>L8.S1</v>
      </c>
      <c r="CI4838" s="275" t="s">
        <v>6502</v>
      </c>
    </row>
    <row r="4839" spans="74:87" x14ac:dyDescent="0.3">
      <c r="BV4839" s="30"/>
      <c r="CH4839" s="139" t="str">
        <f t="shared" si="188"/>
        <v>L8.L2</v>
      </c>
      <c r="CI4839" s="275" t="s">
        <v>6503</v>
      </c>
    </row>
    <row r="4840" spans="74:87" x14ac:dyDescent="0.3">
      <c r="BV4840" s="30"/>
      <c r="CH4840" s="139" t="str">
        <f t="shared" si="188"/>
        <v>L8.L1</v>
      </c>
      <c r="CI4840" s="275" t="s">
        <v>6504</v>
      </c>
    </row>
    <row r="4841" spans="74:87" x14ac:dyDescent="0.3">
      <c r="BV4841" s="30"/>
      <c r="CH4841" s="139" t="str">
        <f t="shared" si="188"/>
        <v>L8.Z1</v>
      </c>
      <c r="CI4841" s="275" t="s">
        <v>6505</v>
      </c>
    </row>
    <row r="4842" spans="74:87" x14ac:dyDescent="0.3">
      <c r="BV4842" s="30"/>
      <c r="CH4842" s="139" t="str">
        <f t="shared" si="188"/>
        <v>L8.0M</v>
      </c>
      <c r="CI4842" s="275" t="s">
        <v>6506</v>
      </c>
    </row>
    <row r="4843" spans="74:87" x14ac:dyDescent="0.3">
      <c r="BV4843" s="30"/>
      <c r="CH4843" s="139" t="str">
        <f t="shared" si="188"/>
        <v>L8.Z2</v>
      </c>
      <c r="CI4843" s="275" t="s">
        <v>6507</v>
      </c>
    </row>
    <row r="4844" spans="74:87" x14ac:dyDescent="0.3">
      <c r="BV4844" s="30"/>
      <c r="CH4844" s="139" t="str">
        <f t="shared" si="188"/>
        <v>L8.51</v>
      </c>
      <c r="CI4844" s="275" t="s">
        <v>6508</v>
      </c>
    </row>
    <row r="4845" spans="74:87" x14ac:dyDescent="0.3">
      <c r="BV4845" s="30"/>
      <c r="CH4845" s="139" t="str">
        <f t="shared" si="188"/>
        <v>L8.0N</v>
      </c>
      <c r="CI4845" s="275" t="s">
        <v>6509</v>
      </c>
    </row>
    <row r="4846" spans="74:87" x14ac:dyDescent="0.3">
      <c r="BV4846" s="30"/>
      <c r="CH4846" s="139" t="str">
        <f t="shared" si="188"/>
        <v>L8.NS</v>
      </c>
      <c r="CI4846" s="275" t="s">
        <v>6510</v>
      </c>
    </row>
    <row r="4847" spans="74:87" x14ac:dyDescent="0.3">
      <c r="BV4847" s="30"/>
      <c r="CH4847" s="139" t="str">
        <f t="shared" si="188"/>
        <v>L8.86</v>
      </c>
      <c r="CI4847" s="275" t="s">
        <v>6511</v>
      </c>
    </row>
    <row r="4848" spans="74:87" x14ac:dyDescent="0.3">
      <c r="BV4848" s="30"/>
      <c r="CH4848" s="139" t="str">
        <f t="shared" si="188"/>
        <v>L8.36</v>
      </c>
      <c r="CI4848" s="275" t="s">
        <v>6512</v>
      </c>
    </row>
    <row r="4849" spans="74:87" x14ac:dyDescent="0.3">
      <c r="BV4849" s="30"/>
      <c r="CH4849" s="139" t="str">
        <f t="shared" si="188"/>
        <v>L8.2F</v>
      </c>
      <c r="CI4849" s="275" t="s">
        <v>6513</v>
      </c>
    </row>
    <row r="4850" spans="74:87" x14ac:dyDescent="0.3">
      <c r="BV4850" s="30"/>
      <c r="CH4850" s="139" t="str">
        <f t="shared" si="188"/>
        <v>L8.90</v>
      </c>
      <c r="CI4850" s="275" t="s">
        <v>6514</v>
      </c>
    </row>
    <row r="4851" spans="74:87" x14ac:dyDescent="0.3">
      <c r="BV4851" s="30"/>
      <c r="CH4851" s="139" t="str">
        <f t="shared" si="188"/>
        <v>L8.68</v>
      </c>
      <c r="CI4851" s="275" t="s">
        <v>6515</v>
      </c>
    </row>
    <row r="4852" spans="74:87" x14ac:dyDescent="0.3">
      <c r="BV4852" s="30"/>
      <c r="CH4852" s="139" t="str">
        <f t="shared" si="188"/>
        <v>L8.27</v>
      </c>
      <c r="CI4852" s="275" t="s">
        <v>6516</v>
      </c>
    </row>
    <row r="4853" spans="74:87" x14ac:dyDescent="0.3">
      <c r="BV4853" s="30"/>
      <c r="CH4853" s="139" t="str">
        <f t="shared" si="188"/>
        <v>L8.61</v>
      </c>
      <c r="CI4853" s="275" t="s">
        <v>6517</v>
      </c>
    </row>
    <row r="4854" spans="74:87" x14ac:dyDescent="0.3">
      <c r="BV4854" s="30"/>
      <c r="CH4854" s="139" t="str">
        <f t="shared" si="188"/>
        <v>L8.81</v>
      </c>
      <c r="CI4854" s="275" t="s">
        <v>6518</v>
      </c>
    </row>
    <row r="4855" spans="74:87" x14ac:dyDescent="0.3">
      <c r="BV4855" s="30"/>
      <c r="CH4855" s="139" t="str">
        <f t="shared" si="188"/>
        <v>L8.59</v>
      </c>
      <c r="CI4855" s="275" t="s">
        <v>6519</v>
      </c>
    </row>
    <row r="4856" spans="74:87" x14ac:dyDescent="0.3">
      <c r="BV4856" s="30"/>
      <c r="CH4856" s="139" t="str">
        <f t="shared" si="188"/>
        <v>L8.0T</v>
      </c>
      <c r="CI4856" s="275" t="s">
        <v>6520</v>
      </c>
    </row>
    <row r="4857" spans="74:87" x14ac:dyDescent="0.3">
      <c r="BV4857" s="30"/>
      <c r="CH4857" s="139" t="str">
        <f t="shared" si="188"/>
        <v>L8.SO</v>
      </c>
      <c r="CI4857" s="275" t="s">
        <v>6521</v>
      </c>
    </row>
    <row r="4858" spans="74:87" x14ac:dyDescent="0.3">
      <c r="BV4858" s="30"/>
      <c r="CH4858" s="139" t="str">
        <f t="shared" si="188"/>
        <v>L8.SY</v>
      </c>
      <c r="CI4858" s="275" t="s">
        <v>6522</v>
      </c>
    </row>
    <row r="4859" spans="74:87" x14ac:dyDescent="0.3">
      <c r="BV4859" s="30"/>
      <c r="CH4859" s="139" t="str">
        <f t="shared" si="188"/>
        <v>L8.SL</v>
      </c>
      <c r="CI4859" s="275" t="s">
        <v>6523</v>
      </c>
    </row>
    <row r="4860" spans="74:87" x14ac:dyDescent="0.3">
      <c r="BV4860" s="30"/>
      <c r="CH4860" s="139" t="str">
        <f t="shared" si="188"/>
        <v>L8.SM</v>
      </c>
      <c r="CI4860" s="275" t="s">
        <v>6524</v>
      </c>
    </row>
    <row r="4861" spans="74:87" x14ac:dyDescent="0.3">
      <c r="BV4861" s="30"/>
      <c r="CH4861" s="139" t="str">
        <f t="shared" si="188"/>
        <v>L8.SN</v>
      </c>
      <c r="CI4861" s="275" t="s">
        <v>6525</v>
      </c>
    </row>
    <row r="4862" spans="74:87" x14ac:dyDescent="0.3">
      <c r="BV4862" s="30"/>
      <c r="CH4862" s="139" t="str">
        <f t="shared" si="188"/>
        <v>L8.ST</v>
      </c>
      <c r="CI4862" s="275" t="s">
        <v>6526</v>
      </c>
    </row>
    <row r="4863" spans="74:87" x14ac:dyDescent="0.3">
      <c r="BV4863" s="30"/>
      <c r="CH4863" s="139" t="str">
        <f t="shared" si="188"/>
        <v>L8.SP</v>
      </c>
      <c r="CI4863" s="275" t="s">
        <v>6527</v>
      </c>
    </row>
    <row r="4864" spans="74:87" x14ac:dyDescent="0.3">
      <c r="BV4864" s="30"/>
      <c r="CH4864" s="139" t="str">
        <f t="shared" si="188"/>
        <v>L8.1V</v>
      </c>
      <c r="CI4864" s="275" t="s">
        <v>6528</v>
      </c>
    </row>
    <row r="4865" spans="74:87" x14ac:dyDescent="0.3">
      <c r="BV4865" s="30"/>
      <c r="CH4865" s="139" t="str">
        <f t="shared" si="188"/>
        <v>L8.T5</v>
      </c>
      <c r="CI4865" s="275" t="s">
        <v>6529</v>
      </c>
    </row>
    <row r="4866" spans="74:87" x14ac:dyDescent="0.3">
      <c r="BV4866" s="30"/>
      <c r="CH4866" s="139" t="str">
        <f t="shared" si="188"/>
        <v>L8.0S</v>
      </c>
      <c r="CI4866" s="275" t="s">
        <v>6530</v>
      </c>
    </row>
    <row r="4867" spans="74:87" x14ac:dyDescent="0.3">
      <c r="BV4867" s="30"/>
      <c r="CH4867" s="139" t="str">
        <f t="shared" si="188"/>
        <v>L8.52</v>
      </c>
      <c r="CI4867" s="275" t="s">
        <v>6531</v>
      </c>
    </row>
    <row r="4868" spans="74:87" x14ac:dyDescent="0.3">
      <c r="BV4868" s="30"/>
      <c r="CH4868" s="139" t="str">
        <f t="shared" si="188"/>
        <v>L8.77</v>
      </c>
      <c r="CI4868" s="275" t="s">
        <v>6532</v>
      </c>
    </row>
    <row r="4869" spans="74:87" x14ac:dyDescent="0.3">
      <c r="BV4869" s="30"/>
      <c r="CH4869" s="139" t="str">
        <f t="shared" si="188"/>
        <v>L8.Z3</v>
      </c>
      <c r="CI4869" s="275" t="s">
        <v>6533</v>
      </c>
    </row>
    <row r="4870" spans="74:87" x14ac:dyDescent="0.3">
      <c r="BV4870" s="30"/>
      <c r="CH4870" s="139" t="str">
        <f t="shared" si="188"/>
        <v>L8.37</v>
      </c>
      <c r="CI4870" s="275" t="s">
        <v>6534</v>
      </c>
    </row>
    <row r="4871" spans="74:87" x14ac:dyDescent="0.3">
      <c r="BV4871" s="30"/>
      <c r="CH4871" s="139" t="str">
        <f t="shared" si="188"/>
        <v>L8.2A</v>
      </c>
      <c r="CI4871" s="275" t="s">
        <v>6535</v>
      </c>
    </row>
    <row r="4872" spans="74:87" x14ac:dyDescent="0.3">
      <c r="BV4872" s="30"/>
      <c r="CH4872" s="139" t="str">
        <f t="shared" si="188"/>
        <v>L8.T8</v>
      </c>
      <c r="CI4872" s="275" t="s">
        <v>6536</v>
      </c>
    </row>
    <row r="4873" spans="74:87" x14ac:dyDescent="0.3">
      <c r="BV4873" s="30"/>
      <c r="CH4873" s="139" t="str">
        <f t="shared" si="188"/>
        <v>L8.1Q</v>
      </c>
      <c r="CI4873" s="275" t="s">
        <v>6537</v>
      </c>
    </row>
    <row r="4874" spans="74:87" x14ac:dyDescent="0.3">
      <c r="BV4874" s="30"/>
      <c r="CH4874" s="139" t="str">
        <f t="shared" si="188"/>
        <v>L8.2Q</v>
      </c>
      <c r="CI4874" s="275" t="s">
        <v>6538</v>
      </c>
    </row>
    <row r="4875" spans="74:87" x14ac:dyDescent="0.3">
      <c r="BV4875" s="30"/>
      <c r="CH4875" s="139" t="str">
        <f t="shared" si="188"/>
        <v>L8.NM</v>
      </c>
      <c r="CI4875" s="275" t="s">
        <v>6539</v>
      </c>
    </row>
    <row r="4876" spans="74:87" x14ac:dyDescent="0.3">
      <c r="BV4876" s="30"/>
      <c r="CH4876" s="139" t="str">
        <f t="shared" si="188"/>
        <v>L8.0F</v>
      </c>
      <c r="CI4876" s="275" t="s">
        <v>6540</v>
      </c>
    </row>
    <row r="4877" spans="74:87" x14ac:dyDescent="0.3">
      <c r="BV4877" s="30"/>
      <c r="CH4877" s="139" t="str">
        <f t="shared" si="188"/>
        <v>L8.MC</v>
      </c>
      <c r="CI4877" s="275" t="s">
        <v>6541</v>
      </c>
    </row>
    <row r="4878" spans="74:87" x14ac:dyDescent="0.3">
      <c r="BV4878" s="30"/>
      <c r="CH4878" s="139" t="str">
        <f t="shared" si="188"/>
        <v>L8.0P</v>
      </c>
      <c r="CI4878" s="275" t="s">
        <v>6542</v>
      </c>
    </row>
    <row r="4879" spans="74:87" x14ac:dyDescent="0.3">
      <c r="BV4879" s="30"/>
      <c r="CH4879" s="139" t="str">
        <f t="shared" si="188"/>
        <v>L8.T9</v>
      </c>
      <c r="CI4879" s="275" t="s">
        <v>6543</v>
      </c>
    </row>
    <row r="4880" spans="74:87" x14ac:dyDescent="0.3">
      <c r="BV4880" s="30"/>
      <c r="CH4880" s="139" t="str">
        <f t="shared" si="188"/>
        <v>L8.ZZ</v>
      </c>
      <c r="CI4880" s="275" t="s">
        <v>6544</v>
      </c>
    </row>
    <row r="4881" spans="74:87" x14ac:dyDescent="0.3">
      <c r="BV4881" s="30"/>
      <c r="CH4881" s="139" t="str">
        <f t="shared" si="188"/>
        <v>L8.53</v>
      </c>
      <c r="CI4881" s="275" t="s">
        <v>6545</v>
      </c>
    </row>
    <row r="4882" spans="74:87" x14ac:dyDescent="0.3">
      <c r="BV4882" s="30"/>
      <c r="CH4882" s="139" t="str">
        <f t="shared" si="188"/>
        <v>L8.AO</v>
      </c>
      <c r="CI4882" s="275" t="s">
        <v>6546</v>
      </c>
    </row>
    <row r="4883" spans="74:87" x14ac:dyDescent="0.3">
      <c r="BV4883" s="30"/>
      <c r="CH4883" s="139" t="str">
        <f t="shared" si="188"/>
        <v>L8.AB</v>
      </c>
      <c r="CI4883" s="275" t="s">
        <v>6547</v>
      </c>
    </row>
    <row r="4884" spans="74:87" x14ac:dyDescent="0.3">
      <c r="BV4884" s="30"/>
      <c r="CH4884" s="139" t="str">
        <f t="shared" si="188"/>
        <v>L8.50</v>
      </c>
      <c r="CI4884" s="275" t="s">
        <v>6548</v>
      </c>
    </row>
    <row r="4885" spans="74:87" x14ac:dyDescent="0.3">
      <c r="BV4885" s="30"/>
      <c r="CH4885" s="139" t="str">
        <f t="shared" si="188"/>
        <v>L8.Z6</v>
      </c>
      <c r="CI4885" s="275" t="s">
        <v>6549</v>
      </c>
    </row>
    <row r="4886" spans="74:87" x14ac:dyDescent="0.3">
      <c r="BV4886" s="30"/>
      <c r="CH4886" s="139" t="str">
        <f t="shared" si="188"/>
        <v>L8.0G</v>
      </c>
      <c r="CI4886" s="275" t="s">
        <v>6550</v>
      </c>
    </row>
    <row r="4887" spans="74:87" x14ac:dyDescent="0.3">
      <c r="BV4887" s="30"/>
      <c r="CH4887" s="139" t="str">
        <f t="shared" si="188"/>
        <v>L8.BG</v>
      </c>
      <c r="CI4887" s="275" t="s">
        <v>6551</v>
      </c>
    </row>
    <row r="4888" spans="74:87" x14ac:dyDescent="0.3">
      <c r="BV4888" s="30"/>
      <c r="CH4888" s="139" t="str">
        <f t="shared" si="188"/>
        <v>L8.0R</v>
      </c>
      <c r="CI4888" s="275" t="s">
        <v>6552</v>
      </c>
    </row>
    <row r="4889" spans="74:87" x14ac:dyDescent="0.3">
      <c r="BV4889" s="30"/>
      <c r="CH4889" s="139" t="str">
        <f t="shared" si="188"/>
        <v>L8.58</v>
      </c>
      <c r="CI4889" s="275" t="s">
        <v>6553</v>
      </c>
    </row>
    <row r="4890" spans="74:87" x14ac:dyDescent="0.3">
      <c r="BV4890" s="30"/>
      <c r="CH4890" s="139" t="str">
        <f t="shared" si="188"/>
        <v>L8.89</v>
      </c>
      <c r="CI4890" s="275" t="s">
        <v>6554</v>
      </c>
    </row>
    <row r="4891" spans="74:87" x14ac:dyDescent="0.3">
      <c r="BV4891" s="30"/>
      <c r="CH4891" s="139" t="str">
        <f t="shared" si="188"/>
        <v>L8.2P</v>
      </c>
      <c r="CI4891" s="275" t="s">
        <v>15171</v>
      </c>
    </row>
    <row r="4892" spans="74:87" x14ac:dyDescent="0.3">
      <c r="BV4892" s="30"/>
      <c r="CH4892" s="139" t="str">
        <f t="shared" si="188"/>
        <v>L8.32</v>
      </c>
      <c r="CI4892" s="275" t="s">
        <v>6555</v>
      </c>
    </row>
    <row r="4893" spans="74:87" x14ac:dyDescent="0.3">
      <c r="BV4893" s="30"/>
      <c r="CH4893" s="139" t="str">
        <f t="shared" si="188"/>
        <v>L8.80</v>
      </c>
      <c r="CI4893" s="275" t="s">
        <v>6556</v>
      </c>
    </row>
    <row r="4894" spans="74:87" x14ac:dyDescent="0.3">
      <c r="BV4894" s="30"/>
      <c r="CH4894" s="139" t="str">
        <f t="shared" si="188"/>
        <v>L8.46</v>
      </c>
      <c r="CI4894" s="275" t="s">
        <v>6557</v>
      </c>
    </row>
    <row r="4895" spans="74:87" x14ac:dyDescent="0.3">
      <c r="BV4895" s="30"/>
      <c r="CH4895" s="139" t="str">
        <f t="shared" si="188"/>
        <v>L8.45</v>
      </c>
      <c r="CI4895" s="275" t="s">
        <v>6558</v>
      </c>
    </row>
    <row r="4896" spans="74:87" x14ac:dyDescent="0.3">
      <c r="BV4896" s="30"/>
      <c r="CH4896" s="139" t="str">
        <f t="shared" ref="CH4896:CH4959" si="189">CONCATENATE(LEFT(CI4896,2),".",RIGHT(CI4896,2))</f>
        <v>L8.B1</v>
      </c>
      <c r="CI4896" s="275" t="s">
        <v>6559</v>
      </c>
    </row>
    <row r="4897" spans="74:87" x14ac:dyDescent="0.3">
      <c r="BV4897" s="30"/>
      <c r="CH4897" s="139" t="str">
        <f t="shared" si="189"/>
        <v>L8.Z4</v>
      </c>
      <c r="CI4897" s="275" t="s">
        <v>6560</v>
      </c>
    </row>
    <row r="4898" spans="74:87" x14ac:dyDescent="0.3">
      <c r="BV4898" s="30"/>
      <c r="CH4898" s="139" t="str">
        <f t="shared" si="189"/>
        <v>L8.BN</v>
      </c>
      <c r="CI4898" s="275" t="s">
        <v>6561</v>
      </c>
    </row>
    <row r="4899" spans="74:87" x14ac:dyDescent="0.3">
      <c r="BV4899" s="30"/>
      <c r="CH4899" s="139" t="str">
        <f t="shared" si="189"/>
        <v>L8.0C</v>
      </c>
      <c r="CI4899" s="275" t="s">
        <v>6562</v>
      </c>
    </row>
    <row r="4900" spans="74:87" x14ac:dyDescent="0.3">
      <c r="BV4900" s="30"/>
      <c r="CH4900" s="139" t="str">
        <f t="shared" si="189"/>
        <v>L8.0Y</v>
      </c>
      <c r="CI4900" s="275" t="s">
        <v>6563</v>
      </c>
    </row>
    <row r="4901" spans="74:87" x14ac:dyDescent="0.3">
      <c r="BV4901" s="30"/>
      <c r="CH4901" s="139" t="str">
        <f t="shared" si="189"/>
        <v>L8.0L</v>
      </c>
      <c r="CI4901" s="275" t="s">
        <v>6564</v>
      </c>
    </row>
    <row r="4902" spans="74:87" x14ac:dyDescent="0.3">
      <c r="BV4902" s="30"/>
      <c r="CH4902" s="139" t="str">
        <f t="shared" si="189"/>
        <v>L8.87</v>
      </c>
      <c r="CI4902" s="275" t="s">
        <v>6565</v>
      </c>
    </row>
    <row r="4903" spans="74:87" x14ac:dyDescent="0.3">
      <c r="BV4903" s="30"/>
      <c r="CH4903" s="139" t="str">
        <f t="shared" si="189"/>
        <v>L8.CP</v>
      </c>
      <c r="CI4903" s="275" t="s">
        <v>6566</v>
      </c>
    </row>
    <row r="4904" spans="74:87" x14ac:dyDescent="0.3">
      <c r="BV4904" s="30"/>
      <c r="CH4904" s="139" t="str">
        <f t="shared" si="189"/>
        <v>L8.35</v>
      </c>
      <c r="CI4904" s="275" t="s">
        <v>6567</v>
      </c>
    </row>
    <row r="4905" spans="74:87" x14ac:dyDescent="0.3">
      <c r="BV4905" s="30"/>
      <c r="CH4905" s="139" t="str">
        <f t="shared" si="189"/>
        <v>L8.LK</v>
      </c>
      <c r="CI4905" s="275" t="s">
        <v>6568</v>
      </c>
    </row>
    <row r="4906" spans="74:87" x14ac:dyDescent="0.3">
      <c r="BV4906" s="30"/>
      <c r="CH4906" s="139" t="str">
        <f t="shared" si="189"/>
        <v>L8.LB</v>
      </c>
      <c r="CI4906" s="275" t="s">
        <v>6569</v>
      </c>
    </row>
    <row r="4907" spans="74:87" x14ac:dyDescent="0.3">
      <c r="BV4907" s="30"/>
      <c r="CH4907" s="139" t="str">
        <f t="shared" si="189"/>
        <v>L8.LG</v>
      </c>
      <c r="CI4907" s="275" t="s">
        <v>6570</v>
      </c>
    </row>
    <row r="4908" spans="74:87" x14ac:dyDescent="0.3">
      <c r="BV4908" s="30"/>
      <c r="CH4908" s="139" t="str">
        <f t="shared" si="189"/>
        <v>L8.LO</v>
      </c>
      <c r="CI4908" s="275" t="s">
        <v>6571</v>
      </c>
    </row>
    <row r="4909" spans="74:87" x14ac:dyDescent="0.3">
      <c r="BV4909" s="30"/>
      <c r="CH4909" s="139" t="str">
        <f t="shared" si="189"/>
        <v>L8.LC</v>
      </c>
      <c r="CI4909" s="275" t="s">
        <v>6572</v>
      </c>
    </row>
    <row r="4910" spans="74:87" x14ac:dyDescent="0.3">
      <c r="BV4910" s="30"/>
      <c r="CH4910" s="139" t="str">
        <f t="shared" si="189"/>
        <v>L8.LY</v>
      </c>
      <c r="CI4910" s="275" t="s">
        <v>6573</v>
      </c>
    </row>
    <row r="4911" spans="74:87" x14ac:dyDescent="0.3">
      <c r="BV4911" s="30"/>
      <c r="CH4911" s="139" t="str">
        <f t="shared" si="189"/>
        <v>L8.FE</v>
      </c>
      <c r="CI4911" s="275" t="s">
        <v>6574</v>
      </c>
    </row>
    <row r="4912" spans="74:87" x14ac:dyDescent="0.3">
      <c r="BV4912" s="30"/>
      <c r="CH4912" s="139" t="str">
        <f t="shared" si="189"/>
        <v>L8.Z5</v>
      </c>
      <c r="CI4912" s="275" t="s">
        <v>6575</v>
      </c>
    </row>
    <row r="4913" spans="74:87" x14ac:dyDescent="0.3">
      <c r="BV4913" s="30"/>
      <c r="CH4913" s="139" t="str">
        <f t="shared" si="189"/>
        <v>L8.33</v>
      </c>
      <c r="CI4913" s="275" t="s">
        <v>6576</v>
      </c>
    </row>
    <row r="4914" spans="74:87" x14ac:dyDescent="0.3">
      <c r="BV4914" s="30"/>
      <c r="CH4914" s="139" t="str">
        <f t="shared" si="189"/>
        <v>L8.RN</v>
      </c>
      <c r="CI4914" s="275" t="s">
        <v>6577</v>
      </c>
    </row>
    <row r="4915" spans="74:87" x14ac:dyDescent="0.3">
      <c r="BV4915" s="30"/>
      <c r="CH4915" s="139" t="str">
        <f t="shared" si="189"/>
        <v>L8.54</v>
      </c>
      <c r="CI4915" s="275" t="s">
        <v>6578</v>
      </c>
    </row>
    <row r="4916" spans="74:87" x14ac:dyDescent="0.3">
      <c r="BV4916" s="30"/>
      <c r="CH4916" s="139" t="str">
        <f t="shared" si="189"/>
        <v>L8.HB</v>
      </c>
      <c r="CI4916" s="275" t="s">
        <v>15172</v>
      </c>
    </row>
    <row r="4917" spans="74:87" x14ac:dyDescent="0.3">
      <c r="BV4917" s="30"/>
      <c r="CH4917" s="139" t="str">
        <f t="shared" si="189"/>
        <v>L8.HG</v>
      </c>
      <c r="CI4917" s="275" t="s">
        <v>15173</v>
      </c>
    </row>
    <row r="4918" spans="74:87" x14ac:dyDescent="0.3">
      <c r="BV4918" s="30"/>
      <c r="CH4918" s="139" t="str">
        <f t="shared" si="189"/>
        <v>L8.JB</v>
      </c>
      <c r="CI4918" s="275" t="s">
        <v>6579</v>
      </c>
    </row>
    <row r="4919" spans="74:87" x14ac:dyDescent="0.3">
      <c r="BV4919" s="30"/>
      <c r="CH4919" s="139" t="str">
        <f t="shared" si="189"/>
        <v>L8.JW</v>
      </c>
      <c r="CI4919" s="275" t="s">
        <v>15174</v>
      </c>
    </row>
    <row r="4920" spans="74:87" x14ac:dyDescent="0.3">
      <c r="BV4920" s="30"/>
      <c r="CH4920" s="139" t="str">
        <f t="shared" si="189"/>
        <v>L8.S2</v>
      </c>
      <c r="CI4920" s="275" t="s">
        <v>6580</v>
      </c>
    </row>
    <row r="4921" spans="74:87" x14ac:dyDescent="0.3">
      <c r="BV4921" s="30"/>
      <c r="CH4921" s="139" t="str">
        <f t="shared" si="189"/>
        <v>L8.S1</v>
      </c>
      <c r="CI4921" s="275" t="s">
        <v>6581</v>
      </c>
    </row>
    <row r="4922" spans="74:87" x14ac:dyDescent="0.3">
      <c r="BV4922" s="30"/>
      <c r="CH4922" s="139" t="str">
        <f t="shared" si="189"/>
        <v>L8.L2</v>
      </c>
      <c r="CI4922" s="275" t="s">
        <v>6582</v>
      </c>
    </row>
    <row r="4923" spans="74:87" x14ac:dyDescent="0.3">
      <c r="BV4923" s="30"/>
      <c r="CH4923" s="139" t="str">
        <f t="shared" si="189"/>
        <v>L8.L1</v>
      </c>
      <c r="CI4923" s="275" t="s">
        <v>6583</v>
      </c>
    </row>
    <row r="4924" spans="74:87" x14ac:dyDescent="0.3">
      <c r="BV4924" s="30"/>
      <c r="CH4924" s="139" t="str">
        <f t="shared" si="189"/>
        <v>L8.Z1</v>
      </c>
      <c r="CI4924" s="275" t="s">
        <v>6584</v>
      </c>
    </row>
    <row r="4925" spans="74:87" x14ac:dyDescent="0.3">
      <c r="BV4925" s="30"/>
      <c r="CH4925" s="139" t="str">
        <f t="shared" si="189"/>
        <v>L8.0M</v>
      </c>
      <c r="CI4925" s="275" t="s">
        <v>6585</v>
      </c>
    </row>
    <row r="4926" spans="74:87" x14ac:dyDescent="0.3">
      <c r="BV4926" s="30"/>
      <c r="CH4926" s="139" t="str">
        <f t="shared" si="189"/>
        <v>L8.Z2</v>
      </c>
      <c r="CI4926" s="275" t="s">
        <v>6586</v>
      </c>
    </row>
    <row r="4927" spans="74:87" x14ac:dyDescent="0.3">
      <c r="BV4927" s="30"/>
      <c r="CH4927" s="139" t="str">
        <f t="shared" si="189"/>
        <v>L8.51</v>
      </c>
      <c r="CI4927" s="275" t="s">
        <v>6587</v>
      </c>
    </row>
    <row r="4928" spans="74:87" x14ac:dyDescent="0.3">
      <c r="BV4928" s="30"/>
      <c r="CH4928" s="139" t="str">
        <f t="shared" si="189"/>
        <v>L8.0N</v>
      </c>
      <c r="CI4928" s="275" t="s">
        <v>6588</v>
      </c>
    </row>
    <row r="4929" spans="74:87" x14ac:dyDescent="0.3">
      <c r="BV4929" s="30"/>
      <c r="CH4929" s="139" t="str">
        <f t="shared" si="189"/>
        <v>L8.NS</v>
      </c>
      <c r="CI4929" s="275" t="s">
        <v>6589</v>
      </c>
    </row>
    <row r="4930" spans="74:87" x14ac:dyDescent="0.3">
      <c r="BV4930" s="30"/>
      <c r="CH4930" s="139" t="str">
        <f t="shared" si="189"/>
        <v>L8.86</v>
      </c>
      <c r="CI4930" s="275" t="s">
        <v>6590</v>
      </c>
    </row>
    <row r="4931" spans="74:87" x14ac:dyDescent="0.3">
      <c r="BV4931" s="30"/>
      <c r="CH4931" s="139" t="str">
        <f t="shared" si="189"/>
        <v>L8.36</v>
      </c>
      <c r="CI4931" s="275" t="s">
        <v>6591</v>
      </c>
    </row>
    <row r="4932" spans="74:87" x14ac:dyDescent="0.3">
      <c r="BV4932" s="30"/>
      <c r="CH4932" s="139" t="str">
        <f t="shared" si="189"/>
        <v>L8.2F</v>
      </c>
      <c r="CI4932" s="275" t="s">
        <v>6592</v>
      </c>
    </row>
    <row r="4933" spans="74:87" x14ac:dyDescent="0.3">
      <c r="BV4933" s="30"/>
      <c r="CH4933" s="139" t="str">
        <f t="shared" si="189"/>
        <v>L8.90</v>
      </c>
      <c r="CI4933" s="275" t="s">
        <v>6593</v>
      </c>
    </row>
    <row r="4934" spans="74:87" x14ac:dyDescent="0.3">
      <c r="BV4934" s="30"/>
      <c r="CH4934" s="139" t="str">
        <f t="shared" si="189"/>
        <v>L8.68</v>
      </c>
      <c r="CI4934" s="275" t="s">
        <v>6594</v>
      </c>
    </row>
    <row r="4935" spans="74:87" x14ac:dyDescent="0.3">
      <c r="BV4935" s="30"/>
      <c r="CH4935" s="139" t="str">
        <f t="shared" si="189"/>
        <v>L8.27</v>
      </c>
      <c r="CI4935" s="275" t="s">
        <v>6595</v>
      </c>
    </row>
    <row r="4936" spans="74:87" x14ac:dyDescent="0.3">
      <c r="BV4936" s="30"/>
      <c r="CH4936" s="139" t="str">
        <f t="shared" si="189"/>
        <v>L8.61</v>
      </c>
      <c r="CI4936" s="275" t="s">
        <v>6596</v>
      </c>
    </row>
    <row r="4937" spans="74:87" x14ac:dyDescent="0.3">
      <c r="BV4937" s="30"/>
      <c r="CH4937" s="139" t="str">
        <f t="shared" si="189"/>
        <v>L8.81</v>
      </c>
      <c r="CI4937" s="275" t="s">
        <v>6597</v>
      </c>
    </row>
    <row r="4938" spans="74:87" x14ac:dyDescent="0.3">
      <c r="BV4938" s="30"/>
      <c r="CH4938" s="139" t="str">
        <f t="shared" si="189"/>
        <v>L8.59</v>
      </c>
      <c r="CI4938" s="275" t="s">
        <v>6598</v>
      </c>
    </row>
    <row r="4939" spans="74:87" x14ac:dyDescent="0.3">
      <c r="BV4939" s="30"/>
      <c r="CH4939" s="139" t="str">
        <f t="shared" si="189"/>
        <v>L8.0T</v>
      </c>
      <c r="CI4939" s="275" t="s">
        <v>6599</v>
      </c>
    </row>
    <row r="4940" spans="74:87" x14ac:dyDescent="0.3">
      <c r="BV4940" s="30"/>
      <c r="CH4940" s="139" t="str">
        <f t="shared" si="189"/>
        <v>L8.SO</v>
      </c>
      <c r="CI4940" s="275" t="s">
        <v>6600</v>
      </c>
    </row>
    <row r="4941" spans="74:87" x14ac:dyDescent="0.3">
      <c r="BV4941" s="30"/>
      <c r="CH4941" s="139" t="str">
        <f t="shared" si="189"/>
        <v>L8.SY</v>
      </c>
      <c r="CI4941" s="275" t="s">
        <v>6601</v>
      </c>
    </row>
    <row r="4942" spans="74:87" x14ac:dyDescent="0.3">
      <c r="BV4942" s="30"/>
      <c r="CH4942" s="139" t="str">
        <f t="shared" si="189"/>
        <v>L8.SL</v>
      </c>
      <c r="CI4942" s="275" t="s">
        <v>6602</v>
      </c>
    </row>
    <row r="4943" spans="74:87" x14ac:dyDescent="0.3">
      <c r="BV4943" s="30"/>
      <c r="CH4943" s="139" t="str">
        <f t="shared" si="189"/>
        <v>L8.SM</v>
      </c>
      <c r="CI4943" s="275" t="s">
        <v>6603</v>
      </c>
    </row>
    <row r="4944" spans="74:87" x14ac:dyDescent="0.3">
      <c r="BV4944" s="30"/>
      <c r="CH4944" s="139" t="str">
        <f t="shared" si="189"/>
        <v>L8.SN</v>
      </c>
      <c r="CI4944" s="275" t="s">
        <v>6604</v>
      </c>
    </row>
    <row r="4945" spans="74:87" x14ac:dyDescent="0.3">
      <c r="BV4945" s="30"/>
      <c r="CH4945" s="139" t="str">
        <f t="shared" si="189"/>
        <v>L8.ST</v>
      </c>
      <c r="CI4945" s="275" t="s">
        <v>6605</v>
      </c>
    </row>
    <row r="4946" spans="74:87" x14ac:dyDescent="0.3">
      <c r="BV4946" s="30"/>
      <c r="CH4946" s="139" t="str">
        <f t="shared" si="189"/>
        <v>L8.SP</v>
      </c>
      <c r="CI4946" s="275" t="s">
        <v>6606</v>
      </c>
    </row>
    <row r="4947" spans="74:87" x14ac:dyDescent="0.3">
      <c r="BV4947" s="30"/>
      <c r="CH4947" s="139" t="str">
        <f t="shared" si="189"/>
        <v>L8.1V</v>
      </c>
      <c r="CI4947" s="275" t="s">
        <v>6607</v>
      </c>
    </row>
    <row r="4948" spans="74:87" x14ac:dyDescent="0.3">
      <c r="BV4948" s="30"/>
      <c r="CH4948" s="139" t="str">
        <f t="shared" si="189"/>
        <v>L8.T5</v>
      </c>
      <c r="CI4948" s="275" t="s">
        <v>6608</v>
      </c>
    </row>
    <row r="4949" spans="74:87" x14ac:dyDescent="0.3">
      <c r="BV4949" s="30"/>
      <c r="CH4949" s="139" t="str">
        <f t="shared" si="189"/>
        <v>L8.0S</v>
      </c>
      <c r="CI4949" s="275" t="s">
        <v>6609</v>
      </c>
    </row>
    <row r="4950" spans="74:87" x14ac:dyDescent="0.3">
      <c r="BV4950" s="30"/>
      <c r="CH4950" s="139" t="str">
        <f t="shared" si="189"/>
        <v>L8.52</v>
      </c>
      <c r="CI4950" s="275" t="s">
        <v>6610</v>
      </c>
    </row>
    <row r="4951" spans="74:87" x14ac:dyDescent="0.3">
      <c r="BV4951" s="30"/>
      <c r="CH4951" s="139" t="str">
        <f t="shared" si="189"/>
        <v>L8.77</v>
      </c>
      <c r="CI4951" s="275" t="s">
        <v>6611</v>
      </c>
    </row>
    <row r="4952" spans="74:87" x14ac:dyDescent="0.3">
      <c r="BV4952" s="30"/>
      <c r="CH4952" s="139" t="str">
        <f t="shared" si="189"/>
        <v>L8.Z3</v>
      </c>
      <c r="CI4952" s="275" t="s">
        <v>6612</v>
      </c>
    </row>
    <row r="4953" spans="74:87" x14ac:dyDescent="0.3">
      <c r="BV4953" s="30"/>
      <c r="CH4953" s="139" t="str">
        <f t="shared" si="189"/>
        <v>L8.37</v>
      </c>
      <c r="CI4953" s="275" t="s">
        <v>6613</v>
      </c>
    </row>
    <row r="4954" spans="74:87" x14ac:dyDescent="0.3">
      <c r="BV4954" s="30"/>
      <c r="CH4954" s="139" t="str">
        <f t="shared" si="189"/>
        <v>L8.2A</v>
      </c>
      <c r="CI4954" s="275" t="s">
        <v>6614</v>
      </c>
    </row>
    <row r="4955" spans="74:87" x14ac:dyDescent="0.3">
      <c r="BV4955" s="30"/>
      <c r="CH4955" s="139" t="str">
        <f t="shared" si="189"/>
        <v>L8.T8</v>
      </c>
      <c r="CI4955" s="275" t="s">
        <v>6615</v>
      </c>
    </row>
    <row r="4956" spans="74:87" x14ac:dyDescent="0.3">
      <c r="BV4956" s="30"/>
      <c r="CH4956" s="139" t="str">
        <f t="shared" si="189"/>
        <v>L8.1Q</v>
      </c>
      <c r="CI4956" s="275" t="s">
        <v>6616</v>
      </c>
    </row>
    <row r="4957" spans="74:87" x14ac:dyDescent="0.3">
      <c r="BV4957" s="30"/>
      <c r="CH4957" s="139" t="str">
        <f t="shared" si="189"/>
        <v>L8.2Q</v>
      </c>
      <c r="CI4957" s="275" t="s">
        <v>6617</v>
      </c>
    </row>
    <row r="4958" spans="74:87" x14ac:dyDescent="0.3">
      <c r="BV4958" s="30"/>
      <c r="CH4958" s="139" t="str">
        <f t="shared" si="189"/>
        <v>L8.NM</v>
      </c>
      <c r="CI4958" s="275" t="s">
        <v>6618</v>
      </c>
    </row>
    <row r="4959" spans="74:87" x14ac:dyDescent="0.3">
      <c r="BV4959" s="30"/>
      <c r="CH4959" s="139" t="str">
        <f t="shared" si="189"/>
        <v>L8.0F</v>
      </c>
      <c r="CI4959" s="275" t="s">
        <v>6619</v>
      </c>
    </row>
    <row r="4960" spans="74:87" x14ac:dyDescent="0.3">
      <c r="BV4960" s="30"/>
      <c r="CH4960" s="139" t="str">
        <f t="shared" ref="CH4960:CH5023" si="190">CONCATENATE(LEFT(CI4960,2),".",RIGHT(CI4960,2))</f>
        <v>L8.MC</v>
      </c>
      <c r="CI4960" s="275" t="s">
        <v>6620</v>
      </c>
    </row>
    <row r="4961" spans="74:87" x14ac:dyDescent="0.3">
      <c r="BV4961" s="30"/>
      <c r="CH4961" s="139" t="str">
        <f t="shared" si="190"/>
        <v>L8.0P</v>
      </c>
      <c r="CI4961" s="275" t="s">
        <v>6621</v>
      </c>
    </row>
    <row r="4962" spans="74:87" x14ac:dyDescent="0.3">
      <c r="BV4962" s="30"/>
      <c r="CH4962" s="139" t="str">
        <f t="shared" si="190"/>
        <v>L8.T9</v>
      </c>
      <c r="CI4962" s="275" t="s">
        <v>6622</v>
      </c>
    </row>
    <row r="4963" spans="74:87" x14ac:dyDescent="0.3">
      <c r="BV4963" s="30"/>
      <c r="CH4963" s="139" t="str">
        <f t="shared" si="190"/>
        <v>L8.ZZ</v>
      </c>
      <c r="CI4963" s="275" t="s">
        <v>6623</v>
      </c>
    </row>
    <row r="4964" spans="74:87" x14ac:dyDescent="0.3">
      <c r="BV4964" s="30"/>
      <c r="CH4964" s="139" t="str">
        <f t="shared" si="190"/>
        <v>L8.53</v>
      </c>
      <c r="CI4964" s="275" t="s">
        <v>6624</v>
      </c>
    </row>
    <row r="4965" spans="74:87" x14ac:dyDescent="0.3">
      <c r="BV4965" s="30"/>
      <c r="CH4965" s="139" t="str">
        <f t="shared" si="190"/>
        <v>L8.AO</v>
      </c>
      <c r="CI4965" s="275" t="s">
        <v>6625</v>
      </c>
    </row>
    <row r="4966" spans="74:87" x14ac:dyDescent="0.3">
      <c r="BV4966" s="30"/>
      <c r="CH4966" s="139" t="str">
        <f t="shared" si="190"/>
        <v>L8.AB</v>
      </c>
      <c r="CI4966" s="275" t="s">
        <v>6626</v>
      </c>
    </row>
    <row r="4967" spans="74:87" x14ac:dyDescent="0.3">
      <c r="BV4967" s="30"/>
      <c r="CH4967" s="139" t="str">
        <f t="shared" si="190"/>
        <v>L8.50</v>
      </c>
      <c r="CI4967" s="275" t="s">
        <v>6627</v>
      </c>
    </row>
    <row r="4968" spans="74:87" x14ac:dyDescent="0.3">
      <c r="BV4968" s="30"/>
      <c r="CH4968" s="139" t="str">
        <f t="shared" si="190"/>
        <v>L8.Z6</v>
      </c>
      <c r="CI4968" s="275" t="s">
        <v>6628</v>
      </c>
    </row>
    <row r="4969" spans="74:87" x14ac:dyDescent="0.3">
      <c r="BV4969" s="30"/>
      <c r="CH4969" s="139" t="str">
        <f t="shared" si="190"/>
        <v>L8.0G</v>
      </c>
      <c r="CI4969" s="275" t="s">
        <v>6629</v>
      </c>
    </row>
    <row r="4970" spans="74:87" x14ac:dyDescent="0.3">
      <c r="BV4970" s="30"/>
      <c r="CH4970" s="139" t="str">
        <f t="shared" si="190"/>
        <v>L8.BG</v>
      </c>
      <c r="CI4970" s="275" t="s">
        <v>6630</v>
      </c>
    </row>
    <row r="4971" spans="74:87" x14ac:dyDescent="0.3">
      <c r="BV4971" s="30"/>
      <c r="CH4971" s="139" t="str">
        <f t="shared" si="190"/>
        <v>L8.0R</v>
      </c>
      <c r="CI4971" s="275" t="s">
        <v>6631</v>
      </c>
    </row>
    <row r="4972" spans="74:87" x14ac:dyDescent="0.3">
      <c r="BV4972" s="30"/>
      <c r="CH4972" s="139" t="str">
        <f t="shared" si="190"/>
        <v>L8.89</v>
      </c>
      <c r="CI4972" s="275" t="s">
        <v>6632</v>
      </c>
    </row>
    <row r="4973" spans="74:87" x14ac:dyDescent="0.3">
      <c r="BV4973" s="30"/>
      <c r="CH4973" s="139" t="str">
        <f t="shared" si="190"/>
        <v>L8.2P</v>
      </c>
      <c r="CI4973" s="275" t="s">
        <v>15175</v>
      </c>
    </row>
    <row r="4974" spans="74:87" x14ac:dyDescent="0.3">
      <c r="BV4974" s="30"/>
      <c r="CH4974" s="139" t="str">
        <f t="shared" si="190"/>
        <v>L8.32</v>
      </c>
      <c r="CI4974" s="275" t="s">
        <v>6633</v>
      </c>
    </row>
    <row r="4975" spans="74:87" x14ac:dyDescent="0.3">
      <c r="BV4975" s="30"/>
      <c r="CH4975" s="139" t="str">
        <f t="shared" si="190"/>
        <v>L8.80</v>
      </c>
      <c r="CI4975" s="275" t="s">
        <v>6634</v>
      </c>
    </row>
    <row r="4976" spans="74:87" x14ac:dyDescent="0.3">
      <c r="BV4976" s="30"/>
      <c r="CH4976" s="139" t="str">
        <f t="shared" si="190"/>
        <v>L8.46</v>
      </c>
      <c r="CI4976" s="275" t="s">
        <v>6635</v>
      </c>
    </row>
    <row r="4977" spans="74:87" x14ac:dyDescent="0.3">
      <c r="BV4977" s="30"/>
      <c r="CH4977" s="139" t="str">
        <f t="shared" si="190"/>
        <v>L8.45</v>
      </c>
      <c r="CI4977" s="275" t="s">
        <v>6636</v>
      </c>
    </row>
    <row r="4978" spans="74:87" x14ac:dyDescent="0.3">
      <c r="BV4978" s="30"/>
      <c r="CH4978" s="139" t="str">
        <f t="shared" si="190"/>
        <v>L8.B1</v>
      </c>
      <c r="CI4978" s="275" t="s">
        <v>6637</v>
      </c>
    </row>
    <row r="4979" spans="74:87" x14ac:dyDescent="0.3">
      <c r="BV4979" s="30"/>
      <c r="CH4979" s="139" t="str">
        <f t="shared" si="190"/>
        <v>L8.Z4</v>
      </c>
      <c r="CI4979" s="275" t="s">
        <v>6638</v>
      </c>
    </row>
    <row r="4980" spans="74:87" x14ac:dyDescent="0.3">
      <c r="BV4980" s="30"/>
      <c r="CH4980" s="139" t="str">
        <f t="shared" si="190"/>
        <v>L8.BN</v>
      </c>
      <c r="CI4980" s="275" t="s">
        <v>6639</v>
      </c>
    </row>
    <row r="4981" spans="74:87" x14ac:dyDescent="0.3">
      <c r="BV4981" s="30"/>
      <c r="CH4981" s="139" t="str">
        <f t="shared" si="190"/>
        <v>L8.0C</v>
      </c>
      <c r="CI4981" s="275" t="s">
        <v>6640</v>
      </c>
    </row>
    <row r="4982" spans="74:87" x14ac:dyDescent="0.3">
      <c r="BV4982" s="30"/>
      <c r="CH4982" s="139" t="str">
        <f t="shared" si="190"/>
        <v>L8.0Y</v>
      </c>
      <c r="CI4982" s="275" t="s">
        <v>6641</v>
      </c>
    </row>
    <row r="4983" spans="74:87" x14ac:dyDescent="0.3">
      <c r="BV4983" s="30"/>
      <c r="CH4983" s="139" t="str">
        <f t="shared" si="190"/>
        <v>L8.0L</v>
      </c>
      <c r="CI4983" s="275" t="s">
        <v>6642</v>
      </c>
    </row>
    <row r="4984" spans="74:87" x14ac:dyDescent="0.3">
      <c r="BV4984" s="30"/>
      <c r="CH4984" s="139" t="str">
        <f t="shared" si="190"/>
        <v>L8.87</v>
      </c>
      <c r="CI4984" s="275" t="s">
        <v>6643</v>
      </c>
    </row>
    <row r="4985" spans="74:87" x14ac:dyDescent="0.3">
      <c r="BV4985" s="30"/>
      <c r="CH4985" s="139" t="str">
        <f t="shared" si="190"/>
        <v>L8.CP</v>
      </c>
      <c r="CI4985" s="275" t="s">
        <v>6644</v>
      </c>
    </row>
    <row r="4986" spans="74:87" x14ac:dyDescent="0.3">
      <c r="BV4986" s="30"/>
      <c r="CH4986" s="139" t="str">
        <f t="shared" si="190"/>
        <v>L8.35</v>
      </c>
      <c r="CI4986" s="275" t="s">
        <v>6645</v>
      </c>
    </row>
    <row r="4987" spans="74:87" x14ac:dyDescent="0.3">
      <c r="BV4987" s="30"/>
      <c r="CH4987" s="139" t="str">
        <f t="shared" si="190"/>
        <v>L8.LK</v>
      </c>
      <c r="CI4987" s="275" t="s">
        <v>6646</v>
      </c>
    </row>
    <row r="4988" spans="74:87" x14ac:dyDescent="0.3">
      <c r="BV4988" s="30"/>
      <c r="CH4988" s="139" t="str">
        <f t="shared" si="190"/>
        <v>L8.LB</v>
      </c>
      <c r="CI4988" s="275" t="s">
        <v>6647</v>
      </c>
    </row>
    <row r="4989" spans="74:87" x14ac:dyDescent="0.3">
      <c r="BV4989" s="30"/>
      <c r="CH4989" s="139" t="str">
        <f t="shared" si="190"/>
        <v>L8.LG</v>
      </c>
      <c r="CI4989" s="275" t="s">
        <v>6648</v>
      </c>
    </row>
    <row r="4990" spans="74:87" x14ac:dyDescent="0.3">
      <c r="BV4990" s="30"/>
      <c r="CH4990" s="139" t="str">
        <f t="shared" si="190"/>
        <v>L8.LO</v>
      </c>
      <c r="CI4990" s="275" t="s">
        <v>6649</v>
      </c>
    </row>
    <row r="4991" spans="74:87" x14ac:dyDescent="0.3">
      <c r="BV4991" s="30"/>
      <c r="CH4991" s="139" t="str">
        <f t="shared" si="190"/>
        <v>L8.LC</v>
      </c>
      <c r="CI4991" s="275" t="s">
        <v>6650</v>
      </c>
    </row>
    <row r="4992" spans="74:87" x14ac:dyDescent="0.3">
      <c r="BV4992" s="30"/>
      <c r="CH4992" s="139" t="str">
        <f t="shared" si="190"/>
        <v>L8.LY</v>
      </c>
      <c r="CI4992" s="275" t="s">
        <v>6651</v>
      </c>
    </row>
    <row r="4993" spans="74:87" x14ac:dyDescent="0.3">
      <c r="BV4993" s="30"/>
      <c r="CH4993" s="139" t="str">
        <f t="shared" si="190"/>
        <v>L8.FE</v>
      </c>
      <c r="CI4993" s="275" t="s">
        <v>6652</v>
      </c>
    </row>
    <row r="4994" spans="74:87" x14ac:dyDescent="0.3">
      <c r="BV4994" s="30"/>
      <c r="CH4994" s="139" t="str">
        <f t="shared" si="190"/>
        <v>L8.Z5</v>
      </c>
      <c r="CI4994" s="275" t="s">
        <v>6653</v>
      </c>
    </row>
    <row r="4995" spans="74:87" x14ac:dyDescent="0.3">
      <c r="BV4995" s="30"/>
      <c r="CH4995" s="139" t="str">
        <f t="shared" si="190"/>
        <v>L8.33</v>
      </c>
      <c r="CI4995" s="275" t="s">
        <v>6654</v>
      </c>
    </row>
    <row r="4996" spans="74:87" x14ac:dyDescent="0.3">
      <c r="BV4996" s="30"/>
      <c r="CH4996" s="139" t="str">
        <f t="shared" si="190"/>
        <v>L8.RN</v>
      </c>
      <c r="CI4996" s="275" t="s">
        <v>6655</v>
      </c>
    </row>
    <row r="4997" spans="74:87" x14ac:dyDescent="0.3">
      <c r="BV4997" s="30"/>
      <c r="CH4997" s="139" t="str">
        <f t="shared" si="190"/>
        <v>L8.54</v>
      </c>
      <c r="CI4997" s="275" t="s">
        <v>6656</v>
      </c>
    </row>
    <row r="4998" spans="74:87" x14ac:dyDescent="0.3">
      <c r="BV4998" s="30"/>
      <c r="CH4998" s="139" t="str">
        <f t="shared" si="190"/>
        <v>L8.HB</v>
      </c>
      <c r="CI4998" s="275" t="s">
        <v>15176</v>
      </c>
    </row>
    <row r="4999" spans="74:87" x14ac:dyDescent="0.3">
      <c r="BV4999" s="30"/>
      <c r="CH4999" s="139" t="str">
        <f t="shared" si="190"/>
        <v>L8.HG</v>
      </c>
      <c r="CI4999" s="275" t="s">
        <v>15177</v>
      </c>
    </row>
    <row r="5000" spans="74:87" x14ac:dyDescent="0.3">
      <c r="BV5000" s="30"/>
      <c r="CH5000" s="139" t="str">
        <f t="shared" si="190"/>
        <v>L8.JB</v>
      </c>
      <c r="CI5000" s="275" t="s">
        <v>6657</v>
      </c>
    </row>
    <row r="5001" spans="74:87" x14ac:dyDescent="0.3">
      <c r="BV5001" s="30"/>
      <c r="CH5001" s="139" t="str">
        <f t="shared" si="190"/>
        <v>L8.JW</v>
      </c>
      <c r="CI5001" s="275" t="s">
        <v>15178</v>
      </c>
    </row>
    <row r="5002" spans="74:87" x14ac:dyDescent="0.3">
      <c r="BV5002" s="30"/>
      <c r="CH5002" s="139" t="str">
        <f t="shared" si="190"/>
        <v>L8.S2</v>
      </c>
      <c r="CI5002" s="275" t="s">
        <v>6658</v>
      </c>
    </row>
    <row r="5003" spans="74:87" x14ac:dyDescent="0.3">
      <c r="BV5003" s="30"/>
      <c r="CH5003" s="139" t="str">
        <f t="shared" si="190"/>
        <v>L8.S1</v>
      </c>
      <c r="CI5003" s="275" t="s">
        <v>6659</v>
      </c>
    </row>
    <row r="5004" spans="74:87" x14ac:dyDescent="0.3">
      <c r="BV5004" s="30"/>
      <c r="CH5004" s="139" t="str">
        <f t="shared" si="190"/>
        <v>L8.L2</v>
      </c>
      <c r="CI5004" s="275" t="s">
        <v>6660</v>
      </c>
    </row>
    <row r="5005" spans="74:87" x14ac:dyDescent="0.3">
      <c r="BV5005" s="30"/>
      <c r="CH5005" s="139" t="str">
        <f t="shared" si="190"/>
        <v>L8.L1</v>
      </c>
      <c r="CI5005" s="275" t="s">
        <v>6661</v>
      </c>
    </row>
    <row r="5006" spans="74:87" x14ac:dyDescent="0.3">
      <c r="BV5006" s="30"/>
      <c r="CH5006" s="139" t="str">
        <f t="shared" si="190"/>
        <v>L8.Z1</v>
      </c>
      <c r="CI5006" s="275" t="s">
        <v>6662</v>
      </c>
    </row>
    <row r="5007" spans="74:87" x14ac:dyDescent="0.3">
      <c r="BV5007" s="30"/>
      <c r="CH5007" s="139" t="str">
        <f t="shared" si="190"/>
        <v>L8.0M</v>
      </c>
      <c r="CI5007" s="275" t="s">
        <v>6663</v>
      </c>
    </row>
    <row r="5008" spans="74:87" x14ac:dyDescent="0.3">
      <c r="BV5008" s="30"/>
      <c r="CH5008" s="139" t="str">
        <f t="shared" si="190"/>
        <v>L8.Z2</v>
      </c>
      <c r="CI5008" s="275" t="s">
        <v>6664</v>
      </c>
    </row>
    <row r="5009" spans="74:87" x14ac:dyDescent="0.3">
      <c r="BV5009" s="30"/>
      <c r="CH5009" s="139" t="str">
        <f t="shared" si="190"/>
        <v>L8.51</v>
      </c>
      <c r="CI5009" s="275" t="s">
        <v>6665</v>
      </c>
    </row>
    <row r="5010" spans="74:87" x14ac:dyDescent="0.3">
      <c r="BV5010" s="30"/>
      <c r="CH5010" s="139" t="str">
        <f t="shared" si="190"/>
        <v>L8.0N</v>
      </c>
      <c r="CI5010" s="275" t="s">
        <v>6666</v>
      </c>
    </row>
    <row r="5011" spans="74:87" x14ac:dyDescent="0.3">
      <c r="BV5011" s="30"/>
      <c r="CH5011" s="139" t="str">
        <f t="shared" si="190"/>
        <v>L8.NS</v>
      </c>
      <c r="CI5011" s="275" t="s">
        <v>6667</v>
      </c>
    </row>
    <row r="5012" spans="74:87" x14ac:dyDescent="0.3">
      <c r="BV5012" s="30"/>
      <c r="CH5012" s="139" t="str">
        <f t="shared" si="190"/>
        <v>L8.86</v>
      </c>
      <c r="CI5012" s="275" t="s">
        <v>6668</v>
      </c>
    </row>
    <row r="5013" spans="74:87" x14ac:dyDescent="0.3">
      <c r="BV5013" s="30"/>
      <c r="CH5013" s="139" t="str">
        <f t="shared" si="190"/>
        <v>L8.36</v>
      </c>
      <c r="CI5013" s="275" t="s">
        <v>6669</v>
      </c>
    </row>
    <row r="5014" spans="74:87" x14ac:dyDescent="0.3">
      <c r="BV5014" s="30"/>
      <c r="CH5014" s="139" t="str">
        <f t="shared" si="190"/>
        <v>L8.2F</v>
      </c>
      <c r="CI5014" s="275" t="s">
        <v>6670</v>
      </c>
    </row>
    <row r="5015" spans="74:87" x14ac:dyDescent="0.3">
      <c r="BV5015" s="30"/>
      <c r="CH5015" s="139" t="str">
        <f t="shared" si="190"/>
        <v>L8.90</v>
      </c>
      <c r="CI5015" s="275" t="s">
        <v>6671</v>
      </c>
    </row>
    <row r="5016" spans="74:87" x14ac:dyDescent="0.3">
      <c r="BV5016" s="30"/>
      <c r="CH5016" s="139" t="str">
        <f t="shared" si="190"/>
        <v>L8.68</v>
      </c>
      <c r="CI5016" s="275" t="s">
        <v>6672</v>
      </c>
    </row>
    <row r="5017" spans="74:87" x14ac:dyDescent="0.3">
      <c r="BV5017" s="30"/>
      <c r="CH5017" s="139" t="str">
        <f t="shared" si="190"/>
        <v>L8.27</v>
      </c>
      <c r="CI5017" s="275" t="s">
        <v>6673</v>
      </c>
    </row>
    <row r="5018" spans="74:87" x14ac:dyDescent="0.3">
      <c r="BV5018" s="30"/>
      <c r="CH5018" s="139" t="str">
        <f t="shared" si="190"/>
        <v>L8.61</v>
      </c>
      <c r="CI5018" s="275" t="s">
        <v>6674</v>
      </c>
    </row>
    <row r="5019" spans="74:87" x14ac:dyDescent="0.3">
      <c r="BV5019" s="30"/>
      <c r="CH5019" s="139" t="str">
        <f t="shared" si="190"/>
        <v>L8.81</v>
      </c>
      <c r="CI5019" s="275" t="s">
        <v>6675</v>
      </c>
    </row>
    <row r="5020" spans="74:87" x14ac:dyDescent="0.3">
      <c r="BV5020" s="30"/>
      <c r="CH5020" s="139" t="str">
        <f t="shared" si="190"/>
        <v>L8.0T</v>
      </c>
      <c r="CI5020" s="275" t="s">
        <v>6676</v>
      </c>
    </row>
    <row r="5021" spans="74:87" x14ac:dyDescent="0.3">
      <c r="BV5021" s="30"/>
      <c r="CH5021" s="139" t="str">
        <f t="shared" si="190"/>
        <v>L8.SO</v>
      </c>
      <c r="CI5021" s="275" t="s">
        <v>6677</v>
      </c>
    </row>
    <row r="5022" spans="74:87" x14ac:dyDescent="0.3">
      <c r="BV5022" s="30"/>
      <c r="CH5022" s="139" t="str">
        <f t="shared" si="190"/>
        <v>L8.SY</v>
      </c>
      <c r="CI5022" s="275" t="s">
        <v>6678</v>
      </c>
    </row>
    <row r="5023" spans="74:87" x14ac:dyDescent="0.3">
      <c r="BV5023" s="30"/>
      <c r="CH5023" s="139" t="str">
        <f t="shared" si="190"/>
        <v>L8.SL</v>
      </c>
      <c r="CI5023" s="275" t="s">
        <v>6679</v>
      </c>
    </row>
    <row r="5024" spans="74:87" x14ac:dyDescent="0.3">
      <c r="BV5024" s="30"/>
      <c r="CH5024" s="139" t="str">
        <f t="shared" ref="CH5024:CH5087" si="191">CONCATENATE(LEFT(CI5024,2),".",RIGHT(CI5024,2))</f>
        <v>L8.SM</v>
      </c>
      <c r="CI5024" s="275" t="s">
        <v>6680</v>
      </c>
    </row>
    <row r="5025" spans="74:87" x14ac:dyDescent="0.3">
      <c r="BV5025" s="30"/>
      <c r="CH5025" s="139" t="str">
        <f t="shared" si="191"/>
        <v>L8.SN</v>
      </c>
      <c r="CI5025" s="275" t="s">
        <v>6681</v>
      </c>
    </row>
    <row r="5026" spans="74:87" x14ac:dyDescent="0.3">
      <c r="BV5026" s="30"/>
      <c r="CH5026" s="139" t="str">
        <f t="shared" si="191"/>
        <v>L8.SP</v>
      </c>
      <c r="CI5026" s="275" t="s">
        <v>6682</v>
      </c>
    </row>
    <row r="5027" spans="74:87" x14ac:dyDescent="0.3">
      <c r="BV5027" s="30"/>
      <c r="CH5027" s="139" t="str">
        <f t="shared" si="191"/>
        <v>L8.1V</v>
      </c>
      <c r="CI5027" s="275" t="s">
        <v>6683</v>
      </c>
    </row>
    <row r="5028" spans="74:87" x14ac:dyDescent="0.3">
      <c r="BV5028" s="30"/>
      <c r="CH5028" s="139" t="str">
        <f t="shared" si="191"/>
        <v>L8.T5</v>
      </c>
      <c r="CI5028" s="275" t="s">
        <v>6684</v>
      </c>
    </row>
    <row r="5029" spans="74:87" x14ac:dyDescent="0.3">
      <c r="BV5029" s="30"/>
      <c r="CH5029" s="139" t="str">
        <f t="shared" si="191"/>
        <v>L8.0S</v>
      </c>
      <c r="CI5029" s="275" t="s">
        <v>6685</v>
      </c>
    </row>
    <row r="5030" spans="74:87" x14ac:dyDescent="0.3">
      <c r="BV5030" s="30"/>
      <c r="CH5030" s="139" t="str">
        <f t="shared" si="191"/>
        <v>L8.52</v>
      </c>
      <c r="CI5030" s="275" t="s">
        <v>6686</v>
      </c>
    </row>
    <row r="5031" spans="74:87" x14ac:dyDescent="0.3">
      <c r="BV5031" s="30"/>
      <c r="CH5031" s="139" t="str">
        <f t="shared" si="191"/>
        <v>L8.77</v>
      </c>
      <c r="CI5031" s="275" t="s">
        <v>6687</v>
      </c>
    </row>
    <row r="5032" spans="74:87" x14ac:dyDescent="0.3">
      <c r="BV5032" s="30"/>
      <c r="CH5032" s="139" t="str">
        <f t="shared" si="191"/>
        <v>L8.Z3</v>
      </c>
      <c r="CI5032" s="275" t="s">
        <v>6688</v>
      </c>
    </row>
    <row r="5033" spans="74:87" x14ac:dyDescent="0.3">
      <c r="BV5033" s="30"/>
      <c r="CH5033" s="139" t="str">
        <f t="shared" si="191"/>
        <v>L8.37</v>
      </c>
      <c r="CI5033" s="275" t="s">
        <v>6689</v>
      </c>
    </row>
    <row r="5034" spans="74:87" x14ac:dyDescent="0.3">
      <c r="BV5034" s="30"/>
      <c r="CH5034" s="139" t="str">
        <f t="shared" si="191"/>
        <v>L8.2A</v>
      </c>
      <c r="CI5034" s="275" t="s">
        <v>6690</v>
      </c>
    </row>
    <row r="5035" spans="74:87" x14ac:dyDescent="0.3">
      <c r="BV5035" s="30"/>
      <c r="CH5035" s="139" t="str">
        <f t="shared" si="191"/>
        <v>L8.T8</v>
      </c>
      <c r="CI5035" s="275" t="s">
        <v>6691</v>
      </c>
    </row>
    <row r="5036" spans="74:87" x14ac:dyDescent="0.3">
      <c r="BV5036" s="30"/>
      <c r="CH5036" s="139" t="str">
        <f t="shared" si="191"/>
        <v>L8.1Q</v>
      </c>
      <c r="CI5036" s="275" t="s">
        <v>6692</v>
      </c>
    </row>
    <row r="5037" spans="74:87" x14ac:dyDescent="0.3">
      <c r="BV5037" s="30"/>
      <c r="CH5037" s="139" t="str">
        <f t="shared" si="191"/>
        <v>L8.2Q</v>
      </c>
      <c r="CI5037" s="275" t="s">
        <v>6693</v>
      </c>
    </row>
    <row r="5038" spans="74:87" x14ac:dyDescent="0.3">
      <c r="BV5038" s="30"/>
      <c r="CH5038" s="139" t="str">
        <f t="shared" si="191"/>
        <v>L8.NM</v>
      </c>
      <c r="CI5038" s="275" t="s">
        <v>6694</v>
      </c>
    </row>
    <row r="5039" spans="74:87" x14ac:dyDescent="0.3">
      <c r="BV5039" s="30"/>
      <c r="CH5039" s="139" t="str">
        <f t="shared" si="191"/>
        <v>L8.0F</v>
      </c>
      <c r="CI5039" s="275" t="s">
        <v>6695</v>
      </c>
    </row>
    <row r="5040" spans="74:87" x14ac:dyDescent="0.3">
      <c r="BV5040" s="30"/>
      <c r="CH5040" s="139" t="str">
        <f t="shared" si="191"/>
        <v>L8.MC</v>
      </c>
      <c r="CI5040" s="275" t="s">
        <v>6696</v>
      </c>
    </row>
    <row r="5041" spans="74:87" x14ac:dyDescent="0.3">
      <c r="BV5041" s="30"/>
      <c r="CH5041" s="139" t="str">
        <f t="shared" si="191"/>
        <v>L8.0P</v>
      </c>
      <c r="CI5041" s="275" t="s">
        <v>6697</v>
      </c>
    </row>
    <row r="5042" spans="74:87" x14ac:dyDescent="0.3">
      <c r="BV5042" s="30"/>
      <c r="CH5042" s="139" t="str">
        <f t="shared" si="191"/>
        <v>L8.T9</v>
      </c>
      <c r="CI5042" s="275" t="s">
        <v>6698</v>
      </c>
    </row>
    <row r="5043" spans="74:87" x14ac:dyDescent="0.3">
      <c r="BV5043" s="30"/>
      <c r="CH5043" s="139" t="str">
        <f t="shared" si="191"/>
        <v>L8.ZZ</v>
      </c>
      <c r="CI5043" s="275" t="s">
        <v>6699</v>
      </c>
    </row>
    <row r="5044" spans="74:87" x14ac:dyDescent="0.3">
      <c r="BV5044" s="30"/>
      <c r="CH5044" s="139" t="str">
        <f t="shared" si="191"/>
        <v>L8.AO</v>
      </c>
      <c r="CI5044" s="275" t="s">
        <v>6700</v>
      </c>
    </row>
    <row r="5045" spans="74:87" x14ac:dyDescent="0.3">
      <c r="BV5045" s="30"/>
      <c r="CH5045" s="139" t="str">
        <f t="shared" si="191"/>
        <v>L8.46</v>
      </c>
      <c r="CI5045" s="275" t="s">
        <v>6701</v>
      </c>
    </row>
    <row r="5046" spans="74:87" x14ac:dyDescent="0.3">
      <c r="BV5046" s="30"/>
      <c r="CH5046" s="139" t="str">
        <f t="shared" si="191"/>
        <v>L8.45</v>
      </c>
      <c r="CI5046" s="275" t="s">
        <v>6702</v>
      </c>
    </row>
    <row r="5047" spans="74:87" x14ac:dyDescent="0.3">
      <c r="BV5047" s="30"/>
      <c r="CH5047" s="139" t="str">
        <f t="shared" si="191"/>
        <v>L8.53</v>
      </c>
      <c r="CI5047" s="275" t="s">
        <v>6703</v>
      </c>
    </row>
    <row r="5048" spans="74:87" x14ac:dyDescent="0.3">
      <c r="BV5048" s="30"/>
      <c r="CH5048" s="139" t="str">
        <f t="shared" si="191"/>
        <v>L8.AO</v>
      </c>
      <c r="CI5048" s="275" t="s">
        <v>6704</v>
      </c>
    </row>
    <row r="5049" spans="74:87" x14ac:dyDescent="0.3">
      <c r="BV5049" s="30"/>
      <c r="CH5049" s="139" t="str">
        <f t="shared" si="191"/>
        <v>L8.AB</v>
      </c>
      <c r="CI5049" s="275" t="s">
        <v>6705</v>
      </c>
    </row>
    <row r="5050" spans="74:87" x14ac:dyDescent="0.3">
      <c r="BV5050" s="30"/>
      <c r="CH5050" s="139" t="str">
        <f t="shared" si="191"/>
        <v>L8.50</v>
      </c>
      <c r="CI5050" s="275" t="s">
        <v>6706</v>
      </c>
    </row>
    <row r="5051" spans="74:87" x14ac:dyDescent="0.3">
      <c r="BV5051" s="30"/>
      <c r="CH5051" s="139" t="str">
        <f t="shared" si="191"/>
        <v>L8.Z6</v>
      </c>
      <c r="CI5051" s="275" t="s">
        <v>6707</v>
      </c>
    </row>
    <row r="5052" spans="74:87" x14ac:dyDescent="0.3">
      <c r="BV5052" s="30"/>
      <c r="CH5052" s="139" t="str">
        <f t="shared" si="191"/>
        <v>L8.0G</v>
      </c>
      <c r="CI5052" s="275" t="s">
        <v>6708</v>
      </c>
    </row>
    <row r="5053" spans="74:87" x14ac:dyDescent="0.3">
      <c r="BV5053" s="30"/>
      <c r="CH5053" s="139" t="str">
        <f t="shared" si="191"/>
        <v>L8.BG</v>
      </c>
      <c r="CI5053" s="275" t="s">
        <v>6709</v>
      </c>
    </row>
    <row r="5054" spans="74:87" x14ac:dyDescent="0.3">
      <c r="BV5054" s="30"/>
      <c r="CH5054" s="139" t="str">
        <f t="shared" si="191"/>
        <v>L8.0R</v>
      </c>
      <c r="CI5054" s="275" t="s">
        <v>6710</v>
      </c>
    </row>
    <row r="5055" spans="74:87" x14ac:dyDescent="0.3">
      <c r="BV5055" s="30"/>
      <c r="CH5055" s="139" t="str">
        <f t="shared" si="191"/>
        <v>L8.89</v>
      </c>
      <c r="CI5055" s="275" t="s">
        <v>6711</v>
      </c>
    </row>
    <row r="5056" spans="74:87" x14ac:dyDescent="0.3">
      <c r="BV5056" s="30"/>
      <c r="CH5056" s="139" t="str">
        <f t="shared" si="191"/>
        <v>L8.2P</v>
      </c>
      <c r="CI5056" s="275" t="s">
        <v>15179</v>
      </c>
    </row>
    <row r="5057" spans="74:87" x14ac:dyDescent="0.3">
      <c r="BV5057" s="30"/>
      <c r="CH5057" s="139" t="str">
        <f t="shared" si="191"/>
        <v>L8.32</v>
      </c>
      <c r="CI5057" s="275" t="s">
        <v>6712</v>
      </c>
    </row>
    <row r="5058" spans="74:87" x14ac:dyDescent="0.3">
      <c r="BV5058" s="30"/>
      <c r="CH5058" s="139" t="str">
        <f t="shared" si="191"/>
        <v>L8.80</v>
      </c>
      <c r="CI5058" s="275" t="s">
        <v>6713</v>
      </c>
    </row>
    <row r="5059" spans="74:87" x14ac:dyDescent="0.3">
      <c r="BV5059" s="30"/>
      <c r="CH5059" s="139" t="str">
        <f t="shared" si="191"/>
        <v>L8.B1</v>
      </c>
      <c r="CI5059" s="275" t="s">
        <v>6714</v>
      </c>
    </row>
    <row r="5060" spans="74:87" x14ac:dyDescent="0.3">
      <c r="BV5060" s="30"/>
      <c r="CH5060" s="139" t="str">
        <f t="shared" si="191"/>
        <v>L8.Z4</v>
      </c>
      <c r="CI5060" s="275" t="s">
        <v>6715</v>
      </c>
    </row>
    <row r="5061" spans="74:87" x14ac:dyDescent="0.3">
      <c r="BV5061" s="30"/>
      <c r="CH5061" s="139" t="str">
        <f t="shared" si="191"/>
        <v>L8.BN</v>
      </c>
      <c r="CI5061" s="275" t="s">
        <v>6716</v>
      </c>
    </row>
    <row r="5062" spans="74:87" x14ac:dyDescent="0.3">
      <c r="BV5062" s="30"/>
      <c r="CH5062" s="139" t="str">
        <f t="shared" si="191"/>
        <v>L8.0C</v>
      </c>
      <c r="CI5062" s="275" t="s">
        <v>6717</v>
      </c>
    </row>
    <row r="5063" spans="74:87" x14ac:dyDescent="0.3">
      <c r="BV5063" s="30"/>
      <c r="CH5063" s="139" t="str">
        <f t="shared" si="191"/>
        <v>L8.0Y</v>
      </c>
      <c r="CI5063" s="275" t="s">
        <v>6718</v>
      </c>
    </row>
    <row r="5064" spans="74:87" x14ac:dyDescent="0.3">
      <c r="BV5064" s="30"/>
      <c r="CH5064" s="139" t="str">
        <f t="shared" si="191"/>
        <v>L8.0L</v>
      </c>
      <c r="CI5064" s="275" t="s">
        <v>6719</v>
      </c>
    </row>
    <row r="5065" spans="74:87" x14ac:dyDescent="0.3">
      <c r="BV5065" s="30"/>
      <c r="CH5065" s="139" t="str">
        <f t="shared" si="191"/>
        <v>L8.87</v>
      </c>
      <c r="CI5065" s="275" t="s">
        <v>6720</v>
      </c>
    </row>
    <row r="5066" spans="74:87" x14ac:dyDescent="0.3">
      <c r="BV5066" s="30"/>
      <c r="CH5066" s="139" t="str">
        <f t="shared" si="191"/>
        <v>L8.CP</v>
      </c>
      <c r="CI5066" s="275" t="s">
        <v>6721</v>
      </c>
    </row>
    <row r="5067" spans="74:87" x14ac:dyDescent="0.3">
      <c r="BV5067" s="30"/>
      <c r="CH5067" s="139" t="str">
        <f t="shared" si="191"/>
        <v>L8.35</v>
      </c>
      <c r="CI5067" s="275" t="s">
        <v>6722</v>
      </c>
    </row>
    <row r="5068" spans="74:87" x14ac:dyDescent="0.3">
      <c r="BV5068" s="30"/>
      <c r="CH5068" s="139" t="str">
        <f t="shared" si="191"/>
        <v>L8.LK</v>
      </c>
      <c r="CI5068" s="275" t="s">
        <v>6723</v>
      </c>
    </row>
    <row r="5069" spans="74:87" x14ac:dyDescent="0.3">
      <c r="BV5069" s="30"/>
      <c r="CH5069" s="139" t="str">
        <f t="shared" si="191"/>
        <v>L8.LB</v>
      </c>
      <c r="CI5069" s="275" t="s">
        <v>6724</v>
      </c>
    </row>
    <row r="5070" spans="74:87" x14ac:dyDescent="0.3">
      <c r="BV5070" s="30"/>
      <c r="CH5070" s="139" t="str">
        <f t="shared" si="191"/>
        <v>L8.LG</v>
      </c>
      <c r="CI5070" s="275" t="s">
        <v>6725</v>
      </c>
    </row>
    <row r="5071" spans="74:87" x14ac:dyDescent="0.3">
      <c r="BV5071" s="30"/>
      <c r="CH5071" s="139" t="str">
        <f t="shared" si="191"/>
        <v>L8.LO</v>
      </c>
      <c r="CI5071" s="275" t="s">
        <v>6726</v>
      </c>
    </row>
    <row r="5072" spans="74:87" x14ac:dyDescent="0.3">
      <c r="BV5072" s="30"/>
      <c r="CH5072" s="139" t="str">
        <f t="shared" si="191"/>
        <v>L8.LC</v>
      </c>
      <c r="CI5072" s="275" t="s">
        <v>6727</v>
      </c>
    </row>
    <row r="5073" spans="74:87" x14ac:dyDescent="0.3">
      <c r="BV5073" s="30"/>
      <c r="CH5073" s="139" t="str">
        <f t="shared" si="191"/>
        <v>L8.LY</v>
      </c>
      <c r="CI5073" s="275" t="s">
        <v>6728</v>
      </c>
    </row>
    <row r="5074" spans="74:87" x14ac:dyDescent="0.3">
      <c r="BV5074" s="30"/>
      <c r="CH5074" s="139" t="str">
        <f t="shared" si="191"/>
        <v>L8.FE</v>
      </c>
      <c r="CI5074" s="275" t="s">
        <v>6729</v>
      </c>
    </row>
    <row r="5075" spans="74:87" x14ac:dyDescent="0.3">
      <c r="BV5075" s="30"/>
      <c r="CH5075" s="139" t="str">
        <f t="shared" si="191"/>
        <v>L8.Z5</v>
      </c>
      <c r="CI5075" s="275" t="s">
        <v>6730</v>
      </c>
    </row>
    <row r="5076" spans="74:87" x14ac:dyDescent="0.3">
      <c r="BV5076" s="30"/>
      <c r="CH5076" s="139" t="str">
        <f t="shared" si="191"/>
        <v>L8.33</v>
      </c>
      <c r="CI5076" s="275" t="s">
        <v>6731</v>
      </c>
    </row>
    <row r="5077" spans="74:87" x14ac:dyDescent="0.3">
      <c r="BV5077" s="30"/>
      <c r="CH5077" s="139" t="str">
        <f t="shared" si="191"/>
        <v>L8.RN</v>
      </c>
      <c r="CI5077" s="275" t="s">
        <v>6732</v>
      </c>
    </row>
    <row r="5078" spans="74:87" x14ac:dyDescent="0.3">
      <c r="BV5078" s="30"/>
      <c r="CH5078" s="139" t="str">
        <f t="shared" si="191"/>
        <v>L8.54</v>
      </c>
      <c r="CI5078" s="275" t="s">
        <v>6733</v>
      </c>
    </row>
    <row r="5079" spans="74:87" x14ac:dyDescent="0.3">
      <c r="BV5079" s="30"/>
      <c r="CH5079" s="139" t="str">
        <f t="shared" si="191"/>
        <v>L8.HB</v>
      </c>
      <c r="CI5079" s="275" t="s">
        <v>15180</v>
      </c>
    </row>
    <row r="5080" spans="74:87" x14ac:dyDescent="0.3">
      <c r="BV5080" s="30"/>
      <c r="CH5080" s="139" t="str">
        <f t="shared" si="191"/>
        <v>L8.HG</v>
      </c>
      <c r="CI5080" s="275" t="s">
        <v>15181</v>
      </c>
    </row>
    <row r="5081" spans="74:87" x14ac:dyDescent="0.3">
      <c r="BV5081" s="30"/>
      <c r="CH5081" s="139" t="str">
        <f t="shared" si="191"/>
        <v>L8.JB</v>
      </c>
      <c r="CI5081" s="275" t="s">
        <v>6734</v>
      </c>
    </row>
    <row r="5082" spans="74:87" x14ac:dyDescent="0.3">
      <c r="BV5082" s="30"/>
      <c r="CH5082" s="139" t="str">
        <f t="shared" si="191"/>
        <v>L8.JW</v>
      </c>
      <c r="CI5082" s="275" t="s">
        <v>15182</v>
      </c>
    </row>
    <row r="5083" spans="74:87" x14ac:dyDescent="0.3">
      <c r="BV5083" s="30"/>
      <c r="CH5083" s="139" t="str">
        <f t="shared" si="191"/>
        <v>L8.S2</v>
      </c>
      <c r="CI5083" s="275" t="s">
        <v>6735</v>
      </c>
    </row>
    <row r="5084" spans="74:87" x14ac:dyDescent="0.3">
      <c r="BV5084" s="30"/>
      <c r="CH5084" s="139" t="str">
        <f t="shared" si="191"/>
        <v>L8.S1</v>
      </c>
      <c r="CI5084" s="275" t="s">
        <v>6736</v>
      </c>
    </row>
    <row r="5085" spans="74:87" x14ac:dyDescent="0.3">
      <c r="BV5085" s="30"/>
      <c r="CH5085" s="139" t="str">
        <f t="shared" si="191"/>
        <v>L8.L2</v>
      </c>
      <c r="CI5085" s="275" t="s">
        <v>6737</v>
      </c>
    </row>
    <row r="5086" spans="74:87" x14ac:dyDescent="0.3">
      <c r="BV5086" s="30"/>
      <c r="CH5086" s="139" t="str">
        <f t="shared" si="191"/>
        <v>L8.L1</v>
      </c>
      <c r="CI5086" s="275" t="s">
        <v>6738</v>
      </c>
    </row>
    <row r="5087" spans="74:87" x14ac:dyDescent="0.3">
      <c r="BV5087" s="30"/>
      <c r="CH5087" s="139" t="str">
        <f t="shared" si="191"/>
        <v>L8.Z1</v>
      </c>
      <c r="CI5087" s="275" t="s">
        <v>6739</v>
      </c>
    </row>
    <row r="5088" spans="74:87" x14ac:dyDescent="0.3">
      <c r="BV5088" s="30"/>
      <c r="CH5088" s="139" t="str">
        <f t="shared" ref="CH5088:CH5151" si="192">CONCATENATE(LEFT(CI5088,2),".",RIGHT(CI5088,2))</f>
        <v>L8.0M</v>
      </c>
      <c r="CI5088" s="275" t="s">
        <v>6740</v>
      </c>
    </row>
    <row r="5089" spans="74:87" x14ac:dyDescent="0.3">
      <c r="BV5089" s="30"/>
      <c r="CH5089" s="139" t="str">
        <f t="shared" si="192"/>
        <v>L8.Z2</v>
      </c>
      <c r="CI5089" s="275" t="s">
        <v>6741</v>
      </c>
    </row>
    <row r="5090" spans="74:87" x14ac:dyDescent="0.3">
      <c r="BV5090" s="30"/>
      <c r="CH5090" s="139" t="str">
        <f t="shared" si="192"/>
        <v>L8.51</v>
      </c>
      <c r="CI5090" s="275" t="s">
        <v>6742</v>
      </c>
    </row>
    <row r="5091" spans="74:87" x14ac:dyDescent="0.3">
      <c r="BV5091" s="30"/>
      <c r="CH5091" s="139" t="str">
        <f t="shared" si="192"/>
        <v>L8.0N</v>
      </c>
      <c r="CI5091" s="275" t="s">
        <v>6743</v>
      </c>
    </row>
    <row r="5092" spans="74:87" x14ac:dyDescent="0.3">
      <c r="BV5092" s="30"/>
      <c r="CH5092" s="139" t="str">
        <f t="shared" si="192"/>
        <v>L8.NS</v>
      </c>
      <c r="CI5092" s="275" t="s">
        <v>6744</v>
      </c>
    </row>
    <row r="5093" spans="74:87" x14ac:dyDescent="0.3">
      <c r="BV5093" s="30"/>
      <c r="CH5093" s="139" t="str">
        <f t="shared" si="192"/>
        <v>L8.86</v>
      </c>
      <c r="CI5093" s="275" t="s">
        <v>6745</v>
      </c>
    </row>
    <row r="5094" spans="74:87" x14ac:dyDescent="0.3">
      <c r="BV5094" s="30"/>
      <c r="CH5094" s="139" t="str">
        <f t="shared" si="192"/>
        <v>L8.36</v>
      </c>
      <c r="CI5094" s="275" t="s">
        <v>6746</v>
      </c>
    </row>
    <row r="5095" spans="74:87" x14ac:dyDescent="0.3">
      <c r="BV5095" s="30"/>
      <c r="CH5095" s="139" t="str">
        <f t="shared" si="192"/>
        <v>L8.2F</v>
      </c>
      <c r="CI5095" s="275" t="s">
        <v>6747</v>
      </c>
    </row>
    <row r="5096" spans="74:87" x14ac:dyDescent="0.3">
      <c r="BV5096" s="30"/>
      <c r="CH5096" s="139" t="str">
        <f t="shared" si="192"/>
        <v>L8.90</v>
      </c>
      <c r="CI5096" s="275" t="s">
        <v>6748</v>
      </c>
    </row>
    <row r="5097" spans="74:87" x14ac:dyDescent="0.3">
      <c r="BV5097" s="30"/>
      <c r="CH5097" s="139" t="str">
        <f t="shared" si="192"/>
        <v>L8.68</v>
      </c>
      <c r="CI5097" s="275" t="s">
        <v>6749</v>
      </c>
    </row>
    <row r="5098" spans="74:87" x14ac:dyDescent="0.3">
      <c r="BV5098" s="30"/>
      <c r="CH5098" s="139" t="str">
        <f t="shared" si="192"/>
        <v>L8.27</v>
      </c>
      <c r="CI5098" s="275" t="s">
        <v>6750</v>
      </c>
    </row>
    <row r="5099" spans="74:87" x14ac:dyDescent="0.3">
      <c r="BV5099" s="30"/>
      <c r="CH5099" s="139" t="str">
        <f t="shared" si="192"/>
        <v>L8.61</v>
      </c>
      <c r="CI5099" s="275" t="s">
        <v>6751</v>
      </c>
    </row>
    <row r="5100" spans="74:87" x14ac:dyDescent="0.3">
      <c r="BV5100" s="30"/>
      <c r="CH5100" s="139" t="str">
        <f t="shared" si="192"/>
        <v>L8.81</v>
      </c>
      <c r="CI5100" s="275" t="s">
        <v>6752</v>
      </c>
    </row>
    <row r="5101" spans="74:87" x14ac:dyDescent="0.3">
      <c r="BV5101" s="30"/>
      <c r="CH5101" s="139" t="str">
        <f t="shared" si="192"/>
        <v>L8.0T</v>
      </c>
      <c r="CI5101" s="275" t="s">
        <v>6753</v>
      </c>
    </row>
    <row r="5102" spans="74:87" x14ac:dyDescent="0.3">
      <c r="BV5102" s="30"/>
      <c r="CH5102" s="139" t="str">
        <f t="shared" si="192"/>
        <v>L8.SO</v>
      </c>
      <c r="CI5102" s="275" t="s">
        <v>6754</v>
      </c>
    </row>
    <row r="5103" spans="74:87" x14ac:dyDescent="0.3">
      <c r="BV5103" s="30"/>
      <c r="CH5103" s="139" t="str">
        <f t="shared" si="192"/>
        <v>L8.SY</v>
      </c>
      <c r="CI5103" s="275" t="s">
        <v>6755</v>
      </c>
    </row>
    <row r="5104" spans="74:87" x14ac:dyDescent="0.3">
      <c r="BV5104" s="30"/>
      <c r="CH5104" s="139" t="str">
        <f t="shared" si="192"/>
        <v>L8.SL</v>
      </c>
      <c r="CI5104" s="275" t="s">
        <v>6756</v>
      </c>
    </row>
    <row r="5105" spans="74:87" x14ac:dyDescent="0.3">
      <c r="BV5105" s="30"/>
      <c r="CH5105" s="139" t="str">
        <f t="shared" si="192"/>
        <v>L8.SM</v>
      </c>
      <c r="CI5105" s="275" t="s">
        <v>6757</v>
      </c>
    </row>
    <row r="5106" spans="74:87" x14ac:dyDescent="0.3">
      <c r="BV5106" s="30"/>
      <c r="CH5106" s="139" t="str">
        <f t="shared" si="192"/>
        <v>L8.SN</v>
      </c>
      <c r="CI5106" s="275" t="s">
        <v>6758</v>
      </c>
    </row>
    <row r="5107" spans="74:87" x14ac:dyDescent="0.3">
      <c r="BV5107" s="30"/>
      <c r="CH5107" s="139" t="str">
        <f t="shared" si="192"/>
        <v>L8.SP</v>
      </c>
      <c r="CI5107" s="275" t="s">
        <v>6759</v>
      </c>
    </row>
    <row r="5108" spans="74:87" x14ac:dyDescent="0.3">
      <c r="BV5108" s="30"/>
      <c r="CH5108" s="139" t="str">
        <f t="shared" si="192"/>
        <v>L8.1V</v>
      </c>
      <c r="CI5108" s="275" t="s">
        <v>14911</v>
      </c>
    </row>
    <row r="5109" spans="74:87" x14ac:dyDescent="0.3">
      <c r="BV5109" s="30"/>
      <c r="CH5109" s="139" t="str">
        <f t="shared" si="192"/>
        <v>L8.T5</v>
      </c>
      <c r="CI5109" s="275" t="s">
        <v>6760</v>
      </c>
    </row>
    <row r="5110" spans="74:87" x14ac:dyDescent="0.3">
      <c r="BV5110" s="30"/>
      <c r="CH5110" s="139" t="str">
        <f t="shared" si="192"/>
        <v>L8.0S</v>
      </c>
      <c r="CI5110" s="275" t="s">
        <v>6761</v>
      </c>
    </row>
    <row r="5111" spans="74:87" x14ac:dyDescent="0.3">
      <c r="BV5111" s="30"/>
      <c r="CH5111" s="139" t="str">
        <f t="shared" si="192"/>
        <v>L8.52</v>
      </c>
      <c r="CI5111" s="275" t="s">
        <v>6762</v>
      </c>
    </row>
    <row r="5112" spans="74:87" x14ac:dyDescent="0.3">
      <c r="BV5112" s="30"/>
      <c r="CH5112" s="139" t="str">
        <f t="shared" si="192"/>
        <v>L8.77</v>
      </c>
      <c r="CI5112" s="275" t="s">
        <v>6763</v>
      </c>
    </row>
    <row r="5113" spans="74:87" x14ac:dyDescent="0.3">
      <c r="BV5113" s="30"/>
      <c r="CH5113" s="139" t="str">
        <f t="shared" si="192"/>
        <v>L8.Z3</v>
      </c>
      <c r="CI5113" s="275" t="s">
        <v>6764</v>
      </c>
    </row>
    <row r="5114" spans="74:87" x14ac:dyDescent="0.3">
      <c r="BV5114" s="30"/>
      <c r="CH5114" s="139" t="str">
        <f t="shared" si="192"/>
        <v>L8.37</v>
      </c>
      <c r="CI5114" s="275" t="s">
        <v>6765</v>
      </c>
    </row>
    <row r="5115" spans="74:87" x14ac:dyDescent="0.3">
      <c r="BV5115" s="30"/>
      <c r="CH5115" s="139" t="str">
        <f t="shared" si="192"/>
        <v>L8.2A</v>
      </c>
      <c r="CI5115" s="275" t="s">
        <v>6766</v>
      </c>
    </row>
    <row r="5116" spans="74:87" x14ac:dyDescent="0.3">
      <c r="BV5116" s="30"/>
      <c r="CH5116" s="139" t="str">
        <f t="shared" si="192"/>
        <v>L8.T8</v>
      </c>
      <c r="CI5116" s="275" t="s">
        <v>6767</v>
      </c>
    </row>
    <row r="5117" spans="74:87" x14ac:dyDescent="0.3">
      <c r="BV5117" s="30"/>
      <c r="CH5117" s="139" t="str">
        <f t="shared" si="192"/>
        <v>L8.1Q</v>
      </c>
      <c r="CI5117" s="275" t="s">
        <v>6768</v>
      </c>
    </row>
    <row r="5118" spans="74:87" x14ac:dyDescent="0.3">
      <c r="BV5118" s="30"/>
      <c r="CH5118" s="139" t="str">
        <f t="shared" si="192"/>
        <v>L8.2Q</v>
      </c>
      <c r="CI5118" s="275" t="s">
        <v>6769</v>
      </c>
    </row>
    <row r="5119" spans="74:87" x14ac:dyDescent="0.3">
      <c r="BV5119" s="30"/>
      <c r="CH5119" s="139" t="str">
        <f t="shared" si="192"/>
        <v>L8.NM</v>
      </c>
      <c r="CI5119" s="275" t="s">
        <v>6770</v>
      </c>
    </row>
    <row r="5120" spans="74:87" x14ac:dyDescent="0.3">
      <c r="BV5120" s="30"/>
      <c r="CH5120" s="139" t="str">
        <f t="shared" si="192"/>
        <v>L8.0F</v>
      </c>
      <c r="CI5120" s="275" t="s">
        <v>6771</v>
      </c>
    </row>
    <row r="5121" spans="74:87" x14ac:dyDescent="0.3">
      <c r="BV5121" s="30"/>
      <c r="CH5121" s="139" t="str">
        <f t="shared" si="192"/>
        <v>L8.MC</v>
      </c>
      <c r="CI5121" s="275" t="s">
        <v>6772</v>
      </c>
    </row>
    <row r="5122" spans="74:87" x14ac:dyDescent="0.3">
      <c r="BV5122" s="30"/>
      <c r="CH5122" s="139" t="str">
        <f t="shared" si="192"/>
        <v>L8.0P</v>
      </c>
      <c r="CI5122" s="275" t="s">
        <v>6773</v>
      </c>
    </row>
    <row r="5123" spans="74:87" x14ac:dyDescent="0.3">
      <c r="BV5123" s="30"/>
      <c r="CH5123" s="139" t="str">
        <f t="shared" si="192"/>
        <v>L8.T9</v>
      </c>
      <c r="CI5123" s="275" t="s">
        <v>6774</v>
      </c>
    </row>
    <row r="5124" spans="74:87" x14ac:dyDescent="0.3">
      <c r="BV5124" s="30"/>
      <c r="CH5124" s="139" t="str">
        <f t="shared" si="192"/>
        <v>L8.ZZ</v>
      </c>
      <c r="CI5124" s="275" t="s">
        <v>6775</v>
      </c>
    </row>
    <row r="5125" spans="74:87" x14ac:dyDescent="0.3">
      <c r="BV5125" s="30"/>
      <c r="CH5125" s="139" t="str">
        <f t="shared" si="192"/>
        <v>L8.53</v>
      </c>
      <c r="CI5125" s="275" t="s">
        <v>6776</v>
      </c>
    </row>
    <row r="5126" spans="74:87" x14ac:dyDescent="0.3">
      <c r="BV5126" s="30"/>
      <c r="CH5126" s="139" t="str">
        <f t="shared" si="192"/>
        <v>L8.AO</v>
      </c>
      <c r="CI5126" s="275" t="s">
        <v>6777</v>
      </c>
    </row>
    <row r="5127" spans="74:87" x14ac:dyDescent="0.3">
      <c r="BV5127" s="30"/>
      <c r="CH5127" s="139" t="str">
        <f t="shared" si="192"/>
        <v>L8.AB</v>
      </c>
      <c r="CI5127" s="275" t="s">
        <v>6778</v>
      </c>
    </row>
    <row r="5128" spans="74:87" x14ac:dyDescent="0.3">
      <c r="BV5128" s="30"/>
      <c r="CH5128" s="139" t="str">
        <f t="shared" si="192"/>
        <v>L8.50</v>
      </c>
      <c r="CI5128" s="275" t="s">
        <v>6779</v>
      </c>
    </row>
    <row r="5129" spans="74:87" x14ac:dyDescent="0.3">
      <c r="BV5129" s="30"/>
      <c r="CH5129" s="139" t="str">
        <f t="shared" si="192"/>
        <v>L8.Z6</v>
      </c>
      <c r="CI5129" s="275" t="s">
        <v>6780</v>
      </c>
    </row>
    <row r="5130" spans="74:87" x14ac:dyDescent="0.3">
      <c r="BV5130" s="30"/>
      <c r="CH5130" s="139" t="str">
        <f t="shared" si="192"/>
        <v>L8.0G</v>
      </c>
      <c r="CI5130" s="275" t="s">
        <v>6781</v>
      </c>
    </row>
    <row r="5131" spans="74:87" x14ac:dyDescent="0.3">
      <c r="BV5131" s="30"/>
      <c r="CH5131" s="139" t="str">
        <f t="shared" si="192"/>
        <v>L8.BG</v>
      </c>
      <c r="CI5131" s="275" t="s">
        <v>6782</v>
      </c>
    </row>
    <row r="5132" spans="74:87" x14ac:dyDescent="0.3">
      <c r="BV5132" s="30"/>
      <c r="CH5132" s="139" t="str">
        <f t="shared" si="192"/>
        <v>L8.0R</v>
      </c>
      <c r="CI5132" s="275" t="s">
        <v>6783</v>
      </c>
    </row>
    <row r="5133" spans="74:87" x14ac:dyDescent="0.3">
      <c r="BV5133" s="30"/>
      <c r="CH5133" s="139" t="str">
        <f t="shared" si="192"/>
        <v>L8.89</v>
      </c>
      <c r="CI5133" s="275" t="s">
        <v>6784</v>
      </c>
    </row>
    <row r="5134" spans="74:87" x14ac:dyDescent="0.3">
      <c r="BV5134" s="30"/>
      <c r="CH5134" s="139" t="str">
        <f t="shared" si="192"/>
        <v>L8.2P</v>
      </c>
      <c r="CI5134" s="275" t="s">
        <v>15183</v>
      </c>
    </row>
    <row r="5135" spans="74:87" x14ac:dyDescent="0.3">
      <c r="BV5135" s="30"/>
      <c r="CH5135" s="139" t="str">
        <f t="shared" si="192"/>
        <v>L8.32</v>
      </c>
      <c r="CI5135" s="275" t="s">
        <v>6785</v>
      </c>
    </row>
    <row r="5136" spans="74:87" x14ac:dyDescent="0.3">
      <c r="BV5136" s="30"/>
      <c r="CH5136" s="139" t="str">
        <f t="shared" si="192"/>
        <v>L8.80</v>
      </c>
      <c r="CI5136" s="275" t="s">
        <v>6786</v>
      </c>
    </row>
    <row r="5137" spans="74:87" x14ac:dyDescent="0.3">
      <c r="BV5137" s="30"/>
      <c r="CH5137" s="139" t="str">
        <f t="shared" si="192"/>
        <v>L8.B1</v>
      </c>
      <c r="CI5137" s="275" t="s">
        <v>6787</v>
      </c>
    </row>
    <row r="5138" spans="74:87" x14ac:dyDescent="0.3">
      <c r="BV5138" s="30"/>
      <c r="CH5138" s="139" t="str">
        <f t="shared" si="192"/>
        <v>L8.Z4</v>
      </c>
      <c r="CI5138" s="275" t="s">
        <v>6788</v>
      </c>
    </row>
    <row r="5139" spans="74:87" x14ac:dyDescent="0.3">
      <c r="BV5139" s="30"/>
      <c r="CH5139" s="139" t="str">
        <f t="shared" si="192"/>
        <v>L8.BN</v>
      </c>
      <c r="CI5139" s="275" t="s">
        <v>6789</v>
      </c>
    </row>
    <row r="5140" spans="74:87" x14ac:dyDescent="0.3">
      <c r="BV5140" s="30"/>
      <c r="CH5140" s="139" t="str">
        <f t="shared" si="192"/>
        <v>L8.0C</v>
      </c>
      <c r="CI5140" s="275" t="s">
        <v>6790</v>
      </c>
    </row>
    <row r="5141" spans="74:87" x14ac:dyDescent="0.3">
      <c r="BV5141" s="30"/>
      <c r="CH5141" s="139" t="str">
        <f t="shared" si="192"/>
        <v>L8.0Y</v>
      </c>
      <c r="CI5141" s="275" t="s">
        <v>6791</v>
      </c>
    </row>
    <row r="5142" spans="74:87" x14ac:dyDescent="0.3">
      <c r="BV5142" s="30"/>
      <c r="CH5142" s="139" t="str">
        <f t="shared" si="192"/>
        <v>L8.0L</v>
      </c>
      <c r="CI5142" s="275" t="s">
        <v>6792</v>
      </c>
    </row>
    <row r="5143" spans="74:87" x14ac:dyDescent="0.3">
      <c r="BV5143" s="30"/>
      <c r="CH5143" s="139" t="str">
        <f t="shared" si="192"/>
        <v>L8.87</v>
      </c>
      <c r="CI5143" s="275" t="s">
        <v>6793</v>
      </c>
    </row>
    <row r="5144" spans="74:87" x14ac:dyDescent="0.3">
      <c r="BV5144" s="30"/>
      <c r="CH5144" s="139" t="str">
        <f t="shared" si="192"/>
        <v>L8.CP</v>
      </c>
      <c r="CI5144" s="275" t="s">
        <v>6794</v>
      </c>
    </row>
    <row r="5145" spans="74:87" x14ac:dyDescent="0.3">
      <c r="BV5145" s="30"/>
      <c r="CH5145" s="139" t="str">
        <f t="shared" si="192"/>
        <v>L8.35</v>
      </c>
      <c r="CI5145" s="275" t="s">
        <v>6795</v>
      </c>
    </row>
    <row r="5146" spans="74:87" x14ac:dyDescent="0.3">
      <c r="BV5146" s="30"/>
      <c r="CH5146" s="139" t="str">
        <f t="shared" si="192"/>
        <v>L8.LK</v>
      </c>
      <c r="CI5146" s="275" t="s">
        <v>6796</v>
      </c>
    </row>
    <row r="5147" spans="74:87" x14ac:dyDescent="0.3">
      <c r="BV5147" s="30"/>
      <c r="CH5147" s="139" t="str">
        <f t="shared" si="192"/>
        <v>L8.LB</v>
      </c>
      <c r="CI5147" s="275" t="s">
        <v>6797</v>
      </c>
    </row>
    <row r="5148" spans="74:87" x14ac:dyDescent="0.3">
      <c r="BV5148" s="30"/>
      <c r="CH5148" s="139" t="str">
        <f t="shared" si="192"/>
        <v>L8.LG</v>
      </c>
      <c r="CI5148" s="275" t="s">
        <v>6798</v>
      </c>
    </row>
    <row r="5149" spans="74:87" x14ac:dyDescent="0.3">
      <c r="BV5149" s="30"/>
      <c r="CH5149" s="139" t="str">
        <f t="shared" si="192"/>
        <v>L8.LO</v>
      </c>
      <c r="CI5149" s="275" t="s">
        <v>6799</v>
      </c>
    </row>
    <row r="5150" spans="74:87" x14ac:dyDescent="0.3">
      <c r="BV5150" s="30"/>
      <c r="CH5150" s="139" t="str">
        <f t="shared" si="192"/>
        <v>L8.LC</v>
      </c>
      <c r="CI5150" s="275" t="s">
        <v>6800</v>
      </c>
    </row>
    <row r="5151" spans="74:87" x14ac:dyDescent="0.3">
      <c r="BV5151" s="30"/>
      <c r="CH5151" s="139" t="str">
        <f t="shared" si="192"/>
        <v>L8.LY</v>
      </c>
      <c r="CI5151" s="275" t="s">
        <v>6801</v>
      </c>
    </row>
    <row r="5152" spans="74:87" x14ac:dyDescent="0.3">
      <c r="BV5152" s="30"/>
      <c r="CH5152" s="139" t="str">
        <f t="shared" ref="CH5152:CH5215" si="193">CONCATENATE(LEFT(CI5152,2),".",RIGHT(CI5152,2))</f>
        <v>L8.FE</v>
      </c>
      <c r="CI5152" s="275" t="s">
        <v>6802</v>
      </c>
    </row>
    <row r="5153" spans="74:87" x14ac:dyDescent="0.3">
      <c r="BV5153" s="30"/>
      <c r="CH5153" s="139" t="str">
        <f t="shared" si="193"/>
        <v>L8.Z5</v>
      </c>
      <c r="CI5153" s="275" t="s">
        <v>6803</v>
      </c>
    </row>
    <row r="5154" spans="74:87" x14ac:dyDescent="0.3">
      <c r="BV5154" s="30"/>
      <c r="CH5154" s="139" t="str">
        <f t="shared" si="193"/>
        <v>L8.33</v>
      </c>
      <c r="CI5154" s="275" t="s">
        <v>6804</v>
      </c>
    </row>
    <row r="5155" spans="74:87" x14ac:dyDescent="0.3">
      <c r="BV5155" s="30"/>
      <c r="CH5155" s="139" t="str">
        <f t="shared" si="193"/>
        <v>L8.RN</v>
      </c>
      <c r="CI5155" s="275" t="s">
        <v>6805</v>
      </c>
    </row>
    <row r="5156" spans="74:87" x14ac:dyDescent="0.3">
      <c r="BV5156" s="30"/>
      <c r="CH5156" s="139" t="str">
        <f t="shared" si="193"/>
        <v>L8.54</v>
      </c>
      <c r="CI5156" s="275" t="s">
        <v>6806</v>
      </c>
    </row>
    <row r="5157" spans="74:87" x14ac:dyDescent="0.3">
      <c r="BV5157" s="30"/>
      <c r="CH5157" s="139" t="str">
        <f t="shared" si="193"/>
        <v>L8.HB</v>
      </c>
      <c r="CI5157" s="275" t="s">
        <v>15184</v>
      </c>
    </row>
    <row r="5158" spans="74:87" x14ac:dyDescent="0.3">
      <c r="BV5158" s="30"/>
      <c r="CH5158" s="139" t="str">
        <f t="shared" si="193"/>
        <v>L8.HG</v>
      </c>
      <c r="CI5158" s="275" t="s">
        <v>15185</v>
      </c>
    </row>
    <row r="5159" spans="74:87" x14ac:dyDescent="0.3">
      <c r="BV5159" s="30"/>
      <c r="CH5159" s="139" t="str">
        <f t="shared" si="193"/>
        <v>L8.JB</v>
      </c>
      <c r="CI5159" s="275" t="s">
        <v>6807</v>
      </c>
    </row>
    <row r="5160" spans="74:87" x14ac:dyDescent="0.3">
      <c r="BV5160" s="30"/>
      <c r="CH5160" s="139" t="str">
        <f t="shared" si="193"/>
        <v>L8.JW</v>
      </c>
      <c r="CI5160" s="275" t="s">
        <v>15186</v>
      </c>
    </row>
    <row r="5161" spans="74:87" x14ac:dyDescent="0.3">
      <c r="BV5161" s="30"/>
      <c r="CH5161" s="139" t="str">
        <f t="shared" si="193"/>
        <v>L8.S2</v>
      </c>
      <c r="CI5161" s="275" t="s">
        <v>6808</v>
      </c>
    </row>
    <row r="5162" spans="74:87" x14ac:dyDescent="0.3">
      <c r="BV5162" s="30"/>
      <c r="CH5162" s="139" t="str">
        <f t="shared" si="193"/>
        <v>L8.S1</v>
      </c>
      <c r="CI5162" s="275" t="s">
        <v>6809</v>
      </c>
    </row>
    <row r="5163" spans="74:87" x14ac:dyDescent="0.3">
      <c r="BV5163" s="30"/>
      <c r="CH5163" s="139" t="str">
        <f t="shared" si="193"/>
        <v>L8.L2</v>
      </c>
      <c r="CI5163" s="275" t="s">
        <v>6810</v>
      </c>
    </row>
    <row r="5164" spans="74:87" x14ac:dyDescent="0.3">
      <c r="BV5164" s="30"/>
      <c r="CH5164" s="139" t="str">
        <f t="shared" si="193"/>
        <v>L8.L1</v>
      </c>
      <c r="CI5164" s="275" t="s">
        <v>6811</v>
      </c>
    </row>
    <row r="5165" spans="74:87" x14ac:dyDescent="0.3">
      <c r="BV5165" s="30"/>
      <c r="CH5165" s="139" t="str">
        <f t="shared" si="193"/>
        <v>L8.Z1</v>
      </c>
      <c r="CI5165" s="275" t="s">
        <v>6812</v>
      </c>
    </row>
    <row r="5166" spans="74:87" x14ac:dyDescent="0.3">
      <c r="BV5166" s="30"/>
      <c r="CH5166" s="139" t="str">
        <f t="shared" si="193"/>
        <v>L8.0M</v>
      </c>
      <c r="CI5166" s="275" t="s">
        <v>6813</v>
      </c>
    </row>
    <row r="5167" spans="74:87" x14ac:dyDescent="0.3">
      <c r="BV5167" s="30"/>
      <c r="CH5167" s="139" t="str">
        <f t="shared" si="193"/>
        <v>L8.Z2</v>
      </c>
      <c r="CI5167" s="275" t="s">
        <v>6814</v>
      </c>
    </row>
    <row r="5168" spans="74:87" x14ac:dyDescent="0.3">
      <c r="BV5168" s="30"/>
      <c r="CH5168" s="139" t="str">
        <f t="shared" si="193"/>
        <v>L8.51</v>
      </c>
      <c r="CI5168" s="275" t="s">
        <v>6815</v>
      </c>
    </row>
    <row r="5169" spans="74:87" x14ac:dyDescent="0.3">
      <c r="BV5169" s="30"/>
      <c r="CH5169" s="139" t="str">
        <f t="shared" si="193"/>
        <v>L8.0N</v>
      </c>
      <c r="CI5169" s="275" t="s">
        <v>6816</v>
      </c>
    </row>
    <row r="5170" spans="74:87" x14ac:dyDescent="0.3">
      <c r="BV5170" s="30"/>
      <c r="CH5170" s="139" t="str">
        <f t="shared" si="193"/>
        <v>L8.NS</v>
      </c>
      <c r="CI5170" s="275" t="s">
        <v>6817</v>
      </c>
    </row>
    <row r="5171" spans="74:87" x14ac:dyDescent="0.3">
      <c r="BV5171" s="30"/>
      <c r="CH5171" s="139" t="str">
        <f t="shared" si="193"/>
        <v>L8.86</v>
      </c>
      <c r="CI5171" s="275" t="s">
        <v>6818</v>
      </c>
    </row>
    <row r="5172" spans="74:87" x14ac:dyDescent="0.3">
      <c r="BV5172" s="30"/>
      <c r="CH5172" s="139" t="str">
        <f t="shared" si="193"/>
        <v>L8.36</v>
      </c>
      <c r="CI5172" s="275" t="s">
        <v>6819</v>
      </c>
    </row>
    <row r="5173" spans="74:87" x14ac:dyDescent="0.3">
      <c r="BV5173" s="30"/>
      <c r="CH5173" s="139" t="str">
        <f t="shared" si="193"/>
        <v>L8.2F</v>
      </c>
      <c r="CI5173" s="275" t="s">
        <v>6820</v>
      </c>
    </row>
    <row r="5174" spans="74:87" x14ac:dyDescent="0.3">
      <c r="BV5174" s="30"/>
      <c r="CH5174" s="139" t="str">
        <f t="shared" si="193"/>
        <v>L8.90</v>
      </c>
      <c r="CI5174" s="275" t="s">
        <v>6821</v>
      </c>
    </row>
    <row r="5175" spans="74:87" x14ac:dyDescent="0.3">
      <c r="BV5175" s="30"/>
      <c r="CH5175" s="139" t="str">
        <f t="shared" si="193"/>
        <v>L8.68</v>
      </c>
      <c r="CI5175" s="275" t="s">
        <v>6822</v>
      </c>
    </row>
    <row r="5176" spans="74:87" x14ac:dyDescent="0.3">
      <c r="BV5176" s="30"/>
      <c r="CH5176" s="139" t="str">
        <f t="shared" si="193"/>
        <v>L8.27</v>
      </c>
      <c r="CI5176" s="275" t="s">
        <v>6823</v>
      </c>
    </row>
    <row r="5177" spans="74:87" x14ac:dyDescent="0.3">
      <c r="BV5177" s="30"/>
      <c r="CH5177" s="139" t="str">
        <f t="shared" si="193"/>
        <v>L8.61</v>
      </c>
      <c r="CI5177" s="275" t="s">
        <v>6824</v>
      </c>
    </row>
    <row r="5178" spans="74:87" x14ac:dyDescent="0.3">
      <c r="BV5178" s="30"/>
      <c r="CH5178" s="139" t="str">
        <f t="shared" si="193"/>
        <v>L8.81</v>
      </c>
      <c r="CI5178" s="275" t="s">
        <v>6825</v>
      </c>
    </row>
    <row r="5179" spans="74:87" x14ac:dyDescent="0.3">
      <c r="BV5179" s="30"/>
      <c r="CH5179" s="139" t="str">
        <f t="shared" si="193"/>
        <v>L8.0T</v>
      </c>
      <c r="CI5179" s="275" t="s">
        <v>6826</v>
      </c>
    </row>
    <row r="5180" spans="74:87" x14ac:dyDescent="0.3">
      <c r="BV5180" s="30"/>
      <c r="CH5180" s="139" t="str">
        <f t="shared" si="193"/>
        <v>L8.SO</v>
      </c>
      <c r="CI5180" s="275" t="s">
        <v>6827</v>
      </c>
    </row>
    <row r="5181" spans="74:87" x14ac:dyDescent="0.3">
      <c r="BV5181" s="30"/>
      <c r="CH5181" s="139" t="str">
        <f t="shared" si="193"/>
        <v>L8.SY</v>
      </c>
      <c r="CI5181" s="275" t="s">
        <v>6828</v>
      </c>
    </row>
    <row r="5182" spans="74:87" x14ac:dyDescent="0.3">
      <c r="BV5182" s="30"/>
      <c r="CH5182" s="139" t="str">
        <f t="shared" si="193"/>
        <v>L8.SL</v>
      </c>
      <c r="CI5182" s="275" t="s">
        <v>6829</v>
      </c>
    </row>
    <row r="5183" spans="74:87" x14ac:dyDescent="0.3">
      <c r="BV5183" s="30"/>
      <c r="CH5183" s="139" t="str">
        <f t="shared" si="193"/>
        <v>L8.SM</v>
      </c>
      <c r="CI5183" s="275" t="s">
        <v>6830</v>
      </c>
    </row>
    <row r="5184" spans="74:87" x14ac:dyDescent="0.3">
      <c r="BV5184" s="30"/>
      <c r="CH5184" s="139" t="str">
        <f t="shared" si="193"/>
        <v>L8.SN</v>
      </c>
      <c r="CI5184" s="275" t="s">
        <v>6831</v>
      </c>
    </row>
    <row r="5185" spans="74:87" x14ac:dyDescent="0.3">
      <c r="BV5185" s="30"/>
      <c r="CH5185" s="139" t="str">
        <f t="shared" si="193"/>
        <v>L8.SP</v>
      </c>
      <c r="CI5185" s="275" t="s">
        <v>6832</v>
      </c>
    </row>
    <row r="5186" spans="74:87" x14ac:dyDescent="0.3">
      <c r="BV5186" s="30"/>
      <c r="CH5186" s="139" t="str">
        <f t="shared" si="193"/>
        <v>L8.1V</v>
      </c>
      <c r="CI5186" s="275" t="s">
        <v>6833</v>
      </c>
    </row>
    <row r="5187" spans="74:87" x14ac:dyDescent="0.3">
      <c r="BV5187" s="30"/>
      <c r="CH5187" s="139" t="str">
        <f t="shared" si="193"/>
        <v>L8.T5</v>
      </c>
      <c r="CI5187" s="275" t="s">
        <v>6834</v>
      </c>
    </row>
    <row r="5188" spans="74:87" x14ac:dyDescent="0.3">
      <c r="BV5188" s="30"/>
      <c r="CH5188" s="139" t="str">
        <f t="shared" si="193"/>
        <v>L8.0S</v>
      </c>
      <c r="CI5188" s="275" t="s">
        <v>6835</v>
      </c>
    </row>
    <row r="5189" spans="74:87" x14ac:dyDescent="0.3">
      <c r="BV5189" s="30"/>
      <c r="CH5189" s="139" t="str">
        <f t="shared" si="193"/>
        <v>L8.52</v>
      </c>
      <c r="CI5189" s="275" t="s">
        <v>6836</v>
      </c>
    </row>
    <row r="5190" spans="74:87" x14ac:dyDescent="0.3">
      <c r="BV5190" s="30"/>
      <c r="CH5190" s="139" t="str">
        <f t="shared" si="193"/>
        <v>L8.77</v>
      </c>
      <c r="CI5190" s="275" t="s">
        <v>6837</v>
      </c>
    </row>
    <row r="5191" spans="74:87" x14ac:dyDescent="0.3">
      <c r="BV5191" s="30"/>
      <c r="CH5191" s="139" t="str">
        <f t="shared" si="193"/>
        <v>L8.Z3</v>
      </c>
      <c r="CI5191" s="275" t="s">
        <v>6838</v>
      </c>
    </row>
    <row r="5192" spans="74:87" x14ac:dyDescent="0.3">
      <c r="BV5192" s="30"/>
      <c r="CH5192" s="139" t="str">
        <f t="shared" si="193"/>
        <v>L8.37</v>
      </c>
      <c r="CI5192" s="275" t="s">
        <v>6839</v>
      </c>
    </row>
    <row r="5193" spans="74:87" x14ac:dyDescent="0.3">
      <c r="BV5193" s="30"/>
      <c r="CH5193" s="139" t="str">
        <f t="shared" si="193"/>
        <v>L8.2A</v>
      </c>
      <c r="CI5193" s="275" t="s">
        <v>6840</v>
      </c>
    </row>
    <row r="5194" spans="74:87" x14ac:dyDescent="0.3">
      <c r="BV5194" s="30"/>
      <c r="CH5194" s="139" t="str">
        <f t="shared" si="193"/>
        <v>L8.T8</v>
      </c>
      <c r="CI5194" s="275" t="s">
        <v>6841</v>
      </c>
    </row>
    <row r="5195" spans="74:87" x14ac:dyDescent="0.3">
      <c r="BV5195" s="30"/>
      <c r="CH5195" s="139" t="str">
        <f t="shared" si="193"/>
        <v>L8.1Q</v>
      </c>
      <c r="CI5195" s="275" t="s">
        <v>6842</v>
      </c>
    </row>
    <row r="5196" spans="74:87" x14ac:dyDescent="0.3">
      <c r="BV5196" s="30"/>
      <c r="CH5196" s="139" t="str">
        <f t="shared" si="193"/>
        <v>L8.2Q</v>
      </c>
      <c r="CI5196" s="275" t="s">
        <v>6843</v>
      </c>
    </row>
    <row r="5197" spans="74:87" x14ac:dyDescent="0.3">
      <c r="BV5197" s="30"/>
      <c r="CH5197" s="139" t="str">
        <f t="shared" si="193"/>
        <v>L8.NM</v>
      </c>
      <c r="CI5197" s="275" t="s">
        <v>6844</v>
      </c>
    </row>
    <row r="5198" spans="74:87" x14ac:dyDescent="0.3">
      <c r="BV5198" s="30"/>
      <c r="CH5198" s="139" t="str">
        <f t="shared" si="193"/>
        <v>L8.0F</v>
      </c>
      <c r="CI5198" s="275" t="s">
        <v>6845</v>
      </c>
    </row>
    <row r="5199" spans="74:87" x14ac:dyDescent="0.3">
      <c r="BV5199" s="30"/>
      <c r="CH5199" s="139" t="str">
        <f t="shared" si="193"/>
        <v>L8.MC</v>
      </c>
      <c r="CI5199" s="275" t="s">
        <v>6846</v>
      </c>
    </row>
    <row r="5200" spans="74:87" x14ac:dyDescent="0.3">
      <c r="BV5200" s="30"/>
      <c r="CH5200" s="139" t="str">
        <f t="shared" si="193"/>
        <v>L8.0P</v>
      </c>
      <c r="CI5200" s="275" t="s">
        <v>6847</v>
      </c>
    </row>
    <row r="5201" spans="74:87" x14ac:dyDescent="0.3">
      <c r="BV5201" s="30"/>
      <c r="CH5201" s="139" t="str">
        <f t="shared" si="193"/>
        <v>L8.T9</v>
      </c>
      <c r="CI5201" s="275" t="s">
        <v>6848</v>
      </c>
    </row>
    <row r="5202" spans="74:87" x14ac:dyDescent="0.3">
      <c r="BV5202" s="30"/>
      <c r="CH5202" s="139" t="str">
        <f t="shared" si="193"/>
        <v>L8.ZZ</v>
      </c>
      <c r="CI5202" s="275" t="s">
        <v>6849</v>
      </c>
    </row>
    <row r="5203" spans="74:87" x14ac:dyDescent="0.3">
      <c r="BV5203" s="30"/>
      <c r="CH5203" s="139" t="str">
        <f t="shared" si="193"/>
        <v>L8.53</v>
      </c>
      <c r="CI5203" s="275" t="s">
        <v>6850</v>
      </c>
    </row>
    <row r="5204" spans="74:87" x14ac:dyDescent="0.3">
      <c r="BV5204" s="30"/>
      <c r="CH5204" s="139" t="str">
        <f t="shared" si="193"/>
        <v>L8.AO</v>
      </c>
      <c r="CI5204" s="275" t="s">
        <v>6851</v>
      </c>
    </row>
    <row r="5205" spans="74:87" x14ac:dyDescent="0.3">
      <c r="BV5205" s="30"/>
      <c r="CH5205" s="139" t="str">
        <f t="shared" si="193"/>
        <v>L8.AB</v>
      </c>
      <c r="CI5205" s="275" t="s">
        <v>6852</v>
      </c>
    </row>
    <row r="5206" spans="74:87" x14ac:dyDescent="0.3">
      <c r="BV5206" s="30"/>
      <c r="CH5206" s="139" t="str">
        <f t="shared" si="193"/>
        <v>L8.50</v>
      </c>
      <c r="CI5206" s="275" t="s">
        <v>6853</v>
      </c>
    </row>
    <row r="5207" spans="74:87" x14ac:dyDescent="0.3">
      <c r="BV5207" s="30"/>
      <c r="CH5207" s="139" t="str">
        <f t="shared" si="193"/>
        <v>L8.Z6</v>
      </c>
      <c r="CI5207" s="275" t="s">
        <v>6854</v>
      </c>
    </row>
    <row r="5208" spans="74:87" x14ac:dyDescent="0.3">
      <c r="BV5208" s="30"/>
      <c r="CH5208" s="139" t="str">
        <f t="shared" si="193"/>
        <v>L8.0G</v>
      </c>
      <c r="CI5208" s="275" t="s">
        <v>6855</v>
      </c>
    </row>
    <row r="5209" spans="74:87" x14ac:dyDescent="0.3">
      <c r="BV5209" s="30"/>
      <c r="CH5209" s="139" t="str">
        <f t="shared" si="193"/>
        <v>L8.BG</v>
      </c>
      <c r="CI5209" s="275" t="s">
        <v>6856</v>
      </c>
    </row>
    <row r="5210" spans="74:87" x14ac:dyDescent="0.3">
      <c r="BV5210" s="30"/>
      <c r="CH5210" s="139" t="str">
        <f t="shared" si="193"/>
        <v>L8.0R</v>
      </c>
      <c r="CI5210" s="275" t="s">
        <v>6857</v>
      </c>
    </row>
    <row r="5211" spans="74:87" x14ac:dyDescent="0.3">
      <c r="BV5211" s="30"/>
      <c r="CH5211" s="139" t="str">
        <f t="shared" si="193"/>
        <v>L8.89</v>
      </c>
      <c r="CI5211" s="275" t="s">
        <v>6858</v>
      </c>
    </row>
    <row r="5212" spans="74:87" x14ac:dyDescent="0.3">
      <c r="BV5212" s="30"/>
      <c r="CH5212" s="139" t="str">
        <f t="shared" si="193"/>
        <v>L8.2P</v>
      </c>
      <c r="CI5212" s="275" t="s">
        <v>15187</v>
      </c>
    </row>
    <row r="5213" spans="74:87" x14ac:dyDescent="0.3">
      <c r="BV5213" s="30"/>
      <c r="CH5213" s="139" t="str">
        <f t="shared" si="193"/>
        <v>L8.32</v>
      </c>
      <c r="CI5213" s="275" t="s">
        <v>6859</v>
      </c>
    </row>
    <row r="5214" spans="74:87" x14ac:dyDescent="0.3">
      <c r="BV5214" s="30"/>
      <c r="CH5214" s="139" t="str">
        <f t="shared" si="193"/>
        <v>L8.80</v>
      </c>
      <c r="CI5214" s="275" t="s">
        <v>6860</v>
      </c>
    </row>
    <row r="5215" spans="74:87" x14ac:dyDescent="0.3">
      <c r="BV5215" s="30"/>
      <c r="CH5215" s="139" t="str">
        <f t="shared" si="193"/>
        <v>L8.46</v>
      </c>
      <c r="CI5215" s="275" t="s">
        <v>6861</v>
      </c>
    </row>
    <row r="5216" spans="74:87" x14ac:dyDescent="0.3">
      <c r="BV5216" s="30"/>
      <c r="CH5216" s="139" t="str">
        <f t="shared" ref="CH5216:CH5279" si="194">CONCATENATE(LEFT(CI5216,2),".",RIGHT(CI5216,2))</f>
        <v>L8.45</v>
      </c>
      <c r="CI5216" s="275" t="s">
        <v>6862</v>
      </c>
    </row>
    <row r="5217" spans="74:87" x14ac:dyDescent="0.3">
      <c r="BV5217" s="30"/>
      <c r="CH5217" s="139" t="str">
        <f t="shared" si="194"/>
        <v>L8.B1</v>
      </c>
      <c r="CI5217" s="275" t="s">
        <v>6863</v>
      </c>
    </row>
    <row r="5218" spans="74:87" x14ac:dyDescent="0.3">
      <c r="BV5218" s="30"/>
      <c r="CH5218" s="139" t="str">
        <f t="shared" si="194"/>
        <v>L8.Z4</v>
      </c>
      <c r="CI5218" s="275" t="s">
        <v>6864</v>
      </c>
    </row>
    <row r="5219" spans="74:87" x14ac:dyDescent="0.3">
      <c r="BV5219" s="30"/>
      <c r="CH5219" s="139" t="str">
        <f t="shared" si="194"/>
        <v>L8.BN</v>
      </c>
      <c r="CI5219" s="275" t="s">
        <v>6865</v>
      </c>
    </row>
    <row r="5220" spans="74:87" x14ac:dyDescent="0.3">
      <c r="BV5220" s="30"/>
      <c r="CH5220" s="139" t="str">
        <f t="shared" si="194"/>
        <v>L8.0C</v>
      </c>
      <c r="CI5220" s="275" t="s">
        <v>6866</v>
      </c>
    </row>
    <row r="5221" spans="74:87" x14ac:dyDescent="0.3">
      <c r="BV5221" s="30"/>
      <c r="CH5221" s="139" t="str">
        <f t="shared" si="194"/>
        <v>L8.0Y</v>
      </c>
      <c r="CI5221" s="275" t="s">
        <v>6867</v>
      </c>
    </row>
    <row r="5222" spans="74:87" x14ac:dyDescent="0.3">
      <c r="BV5222" s="30"/>
      <c r="CH5222" s="139" t="str">
        <f t="shared" si="194"/>
        <v>L8.0L</v>
      </c>
      <c r="CI5222" s="275" t="s">
        <v>6868</v>
      </c>
    </row>
    <row r="5223" spans="74:87" x14ac:dyDescent="0.3">
      <c r="BV5223" s="30"/>
      <c r="CH5223" s="139" t="str">
        <f t="shared" si="194"/>
        <v>L8.87</v>
      </c>
      <c r="CI5223" s="275" t="s">
        <v>6869</v>
      </c>
    </row>
    <row r="5224" spans="74:87" x14ac:dyDescent="0.3">
      <c r="BV5224" s="30"/>
      <c r="CH5224" s="139" t="str">
        <f t="shared" si="194"/>
        <v>L8.CP</v>
      </c>
      <c r="CI5224" s="275" t="s">
        <v>6870</v>
      </c>
    </row>
    <row r="5225" spans="74:87" x14ac:dyDescent="0.3">
      <c r="BV5225" s="30"/>
      <c r="CH5225" s="139" t="str">
        <f t="shared" si="194"/>
        <v>L8.35</v>
      </c>
      <c r="CI5225" s="275" t="s">
        <v>6871</v>
      </c>
    </row>
    <row r="5226" spans="74:87" x14ac:dyDescent="0.3">
      <c r="BV5226" s="30"/>
      <c r="CH5226" s="139" t="str">
        <f t="shared" si="194"/>
        <v>L8.LK</v>
      </c>
      <c r="CI5226" s="275" t="s">
        <v>6872</v>
      </c>
    </row>
    <row r="5227" spans="74:87" x14ac:dyDescent="0.3">
      <c r="BV5227" s="30"/>
      <c r="CH5227" s="139" t="str">
        <f t="shared" si="194"/>
        <v>L8.LB</v>
      </c>
      <c r="CI5227" s="275" t="s">
        <v>6873</v>
      </c>
    </row>
    <row r="5228" spans="74:87" x14ac:dyDescent="0.3">
      <c r="BV5228" s="30"/>
      <c r="CH5228" s="139" t="str">
        <f t="shared" si="194"/>
        <v>L8.LG</v>
      </c>
      <c r="CI5228" s="275" t="s">
        <v>6874</v>
      </c>
    </row>
    <row r="5229" spans="74:87" x14ac:dyDescent="0.3">
      <c r="BV5229" s="30"/>
      <c r="CH5229" s="139" t="str">
        <f t="shared" si="194"/>
        <v>L8.LO</v>
      </c>
      <c r="CI5229" s="275" t="s">
        <v>6875</v>
      </c>
    </row>
    <row r="5230" spans="74:87" x14ac:dyDescent="0.3">
      <c r="BV5230" s="30"/>
      <c r="CH5230" s="139" t="str">
        <f t="shared" si="194"/>
        <v>L8.LC</v>
      </c>
      <c r="CI5230" s="275" t="s">
        <v>6876</v>
      </c>
    </row>
    <row r="5231" spans="74:87" x14ac:dyDescent="0.3">
      <c r="BV5231" s="30"/>
      <c r="CH5231" s="139" t="str">
        <f t="shared" si="194"/>
        <v>L8.LY</v>
      </c>
      <c r="CI5231" s="275" t="s">
        <v>6877</v>
      </c>
    </row>
    <row r="5232" spans="74:87" x14ac:dyDescent="0.3">
      <c r="BV5232" s="30"/>
      <c r="CH5232" s="139" t="str">
        <f t="shared" si="194"/>
        <v>L8.FE</v>
      </c>
      <c r="CI5232" s="275" t="s">
        <v>6878</v>
      </c>
    </row>
    <row r="5233" spans="74:87" x14ac:dyDescent="0.3">
      <c r="BV5233" s="30"/>
      <c r="CH5233" s="139" t="str">
        <f t="shared" si="194"/>
        <v>L8.Z5</v>
      </c>
      <c r="CI5233" s="275" t="s">
        <v>6879</v>
      </c>
    </row>
    <row r="5234" spans="74:87" x14ac:dyDescent="0.3">
      <c r="BV5234" s="30"/>
      <c r="CH5234" s="139" t="str">
        <f t="shared" si="194"/>
        <v>L8.33</v>
      </c>
      <c r="CI5234" s="275" t="s">
        <v>6880</v>
      </c>
    </row>
    <row r="5235" spans="74:87" x14ac:dyDescent="0.3">
      <c r="BV5235" s="30"/>
      <c r="CH5235" s="139" t="str">
        <f t="shared" si="194"/>
        <v>L8.RN</v>
      </c>
      <c r="CI5235" s="275" t="s">
        <v>6881</v>
      </c>
    </row>
    <row r="5236" spans="74:87" x14ac:dyDescent="0.3">
      <c r="BV5236" s="30"/>
      <c r="CH5236" s="139" t="str">
        <f t="shared" si="194"/>
        <v>L8.54</v>
      </c>
      <c r="CI5236" s="275" t="s">
        <v>6882</v>
      </c>
    </row>
    <row r="5237" spans="74:87" x14ac:dyDescent="0.3">
      <c r="BV5237" s="30"/>
      <c r="CH5237" s="139" t="str">
        <f t="shared" si="194"/>
        <v>L8.HB</v>
      </c>
      <c r="CI5237" s="275" t="s">
        <v>15188</v>
      </c>
    </row>
    <row r="5238" spans="74:87" x14ac:dyDescent="0.3">
      <c r="BV5238" s="30"/>
      <c r="CH5238" s="139" t="str">
        <f t="shared" si="194"/>
        <v>L8.HG</v>
      </c>
      <c r="CI5238" s="275" t="s">
        <v>15189</v>
      </c>
    </row>
    <row r="5239" spans="74:87" x14ac:dyDescent="0.3">
      <c r="BV5239" s="30"/>
      <c r="CH5239" s="139" t="str">
        <f t="shared" si="194"/>
        <v>L8.JB</v>
      </c>
      <c r="CI5239" s="275" t="s">
        <v>6883</v>
      </c>
    </row>
    <row r="5240" spans="74:87" x14ac:dyDescent="0.3">
      <c r="BV5240" s="30"/>
      <c r="CH5240" s="139" t="str">
        <f t="shared" si="194"/>
        <v>L8.JW</v>
      </c>
      <c r="CI5240" s="275" t="s">
        <v>15190</v>
      </c>
    </row>
    <row r="5241" spans="74:87" x14ac:dyDescent="0.3">
      <c r="BV5241" s="30"/>
      <c r="CH5241" s="139" t="str">
        <f t="shared" si="194"/>
        <v>L8.S2</v>
      </c>
      <c r="CI5241" s="275" t="s">
        <v>6884</v>
      </c>
    </row>
    <row r="5242" spans="74:87" x14ac:dyDescent="0.3">
      <c r="BV5242" s="30"/>
      <c r="CH5242" s="139" t="str">
        <f t="shared" si="194"/>
        <v>L8.S1</v>
      </c>
      <c r="CI5242" s="275" t="s">
        <v>6885</v>
      </c>
    </row>
    <row r="5243" spans="74:87" x14ac:dyDescent="0.3">
      <c r="BV5243" s="30"/>
      <c r="CH5243" s="139" t="str">
        <f t="shared" si="194"/>
        <v>L8.L2</v>
      </c>
      <c r="CI5243" s="275" t="s">
        <v>6886</v>
      </c>
    </row>
    <row r="5244" spans="74:87" x14ac:dyDescent="0.3">
      <c r="BV5244" s="30"/>
      <c r="CH5244" s="139" t="str">
        <f t="shared" si="194"/>
        <v>L8.L1</v>
      </c>
      <c r="CI5244" s="275" t="s">
        <v>6887</v>
      </c>
    </row>
    <row r="5245" spans="74:87" x14ac:dyDescent="0.3">
      <c r="BV5245" s="30"/>
      <c r="CH5245" s="139" t="str">
        <f t="shared" si="194"/>
        <v>L8.Z1</v>
      </c>
      <c r="CI5245" s="275" t="s">
        <v>6888</v>
      </c>
    </row>
    <row r="5246" spans="74:87" x14ac:dyDescent="0.3">
      <c r="BV5246" s="30"/>
      <c r="CH5246" s="139" t="str">
        <f t="shared" si="194"/>
        <v>L8.0M</v>
      </c>
      <c r="CI5246" s="275" t="s">
        <v>6889</v>
      </c>
    </row>
    <row r="5247" spans="74:87" x14ac:dyDescent="0.3">
      <c r="BV5247" s="30"/>
      <c r="CH5247" s="139" t="str">
        <f t="shared" si="194"/>
        <v>L8.Z2</v>
      </c>
      <c r="CI5247" s="275" t="s">
        <v>6890</v>
      </c>
    </row>
    <row r="5248" spans="74:87" x14ac:dyDescent="0.3">
      <c r="BV5248" s="30"/>
      <c r="CH5248" s="139" t="str">
        <f t="shared" si="194"/>
        <v>L8.51</v>
      </c>
      <c r="CI5248" s="275" t="s">
        <v>6891</v>
      </c>
    </row>
    <row r="5249" spans="74:87" x14ac:dyDescent="0.3">
      <c r="BV5249" s="30"/>
      <c r="CH5249" s="139" t="str">
        <f t="shared" si="194"/>
        <v>L8.0N</v>
      </c>
      <c r="CI5249" s="275" t="s">
        <v>6892</v>
      </c>
    </row>
    <row r="5250" spans="74:87" x14ac:dyDescent="0.3">
      <c r="BV5250" s="30"/>
      <c r="CH5250" s="139" t="str">
        <f t="shared" si="194"/>
        <v>L8.NS</v>
      </c>
      <c r="CI5250" s="275" t="s">
        <v>6893</v>
      </c>
    </row>
    <row r="5251" spans="74:87" x14ac:dyDescent="0.3">
      <c r="BV5251" s="30"/>
      <c r="CH5251" s="139" t="str">
        <f t="shared" si="194"/>
        <v>L8.86</v>
      </c>
      <c r="CI5251" s="275" t="s">
        <v>6894</v>
      </c>
    </row>
    <row r="5252" spans="74:87" x14ac:dyDescent="0.3">
      <c r="BV5252" s="30"/>
      <c r="CH5252" s="139" t="str">
        <f t="shared" si="194"/>
        <v>L8.36</v>
      </c>
      <c r="CI5252" s="275" t="s">
        <v>6895</v>
      </c>
    </row>
    <row r="5253" spans="74:87" x14ac:dyDescent="0.3">
      <c r="BV5253" s="30"/>
      <c r="CH5253" s="139" t="str">
        <f t="shared" si="194"/>
        <v>L8.2F</v>
      </c>
      <c r="CI5253" s="275" t="s">
        <v>6896</v>
      </c>
    </row>
    <row r="5254" spans="74:87" x14ac:dyDescent="0.3">
      <c r="BV5254" s="30"/>
      <c r="CH5254" s="139" t="str">
        <f t="shared" si="194"/>
        <v>L8.90</v>
      </c>
      <c r="CI5254" s="275" t="s">
        <v>6897</v>
      </c>
    </row>
    <row r="5255" spans="74:87" x14ac:dyDescent="0.3">
      <c r="BV5255" s="30"/>
      <c r="CH5255" s="139" t="str">
        <f t="shared" si="194"/>
        <v>L8.68</v>
      </c>
      <c r="CI5255" s="275" t="s">
        <v>6898</v>
      </c>
    </row>
    <row r="5256" spans="74:87" x14ac:dyDescent="0.3">
      <c r="BV5256" s="30"/>
      <c r="CH5256" s="139" t="str">
        <f t="shared" si="194"/>
        <v>L8.27</v>
      </c>
      <c r="CI5256" s="275" t="s">
        <v>6899</v>
      </c>
    </row>
    <row r="5257" spans="74:87" x14ac:dyDescent="0.3">
      <c r="BV5257" s="30"/>
      <c r="CH5257" s="139" t="str">
        <f t="shared" si="194"/>
        <v>L8.61</v>
      </c>
      <c r="CI5257" s="275" t="s">
        <v>6900</v>
      </c>
    </row>
    <row r="5258" spans="74:87" x14ac:dyDescent="0.3">
      <c r="BV5258" s="30"/>
      <c r="CH5258" s="139" t="str">
        <f t="shared" si="194"/>
        <v>L8.81</v>
      </c>
      <c r="CI5258" s="275" t="s">
        <v>6901</v>
      </c>
    </row>
    <row r="5259" spans="74:87" x14ac:dyDescent="0.3">
      <c r="BV5259" s="30"/>
      <c r="CH5259" s="139" t="str">
        <f t="shared" si="194"/>
        <v>L8.0T</v>
      </c>
      <c r="CI5259" s="275" t="s">
        <v>6902</v>
      </c>
    </row>
    <row r="5260" spans="74:87" x14ac:dyDescent="0.3">
      <c r="BV5260" s="30"/>
      <c r="CH5260" s="139" t="str">
        <f t="shared" si="194"/>
        <v>L8.SO</v>
      </c>
      <c r="CI5260" s="275" t="s">
        <v>6903</v>
      </c>
    </row>
    <row r="5261" spans="74:87" x14ac:dyDescent="0.3">
      <c r="BV5261" s="30"/>
      <c r="CH5261" s="139" t="str">
        <f t="shared" si="194"/>
        <v>L8.SY</v>
      </c>
      <c r="CI5261" s="275" t="s">
        <v>6904</v>
      </c>
    </row>
    <row r="5262" spans="74:87" x14ac:dyDescent="0.3">
      <c r="BV5262" s="30"/>
      <c r="CH5262" s="139" t="str">
        <f t="shared" si="194"/>
        <v>L8.SL</v>
      </c>
      <c r="CI5262" s="275" t="s">
        <v>6905</v>
      </c>
    </row>
    <row r="5263" spans="74:87" x14ac:dyDescent="0.3">
      <c r="BV5263" s="30"/>
      <c r="CH5263" s="139" t="str">
        <f t="shared" si="194"/>
        <v>L8.SM</v>
      </c>
      <c r="CI5263" s="275" t="s">
        <v>6906</v>
      </c>
    </row>
    <row r="5264" spans="74:87" x14ac:dyDescent="0.3">
      <c r="BV5264" s="30"/>
      <c r="CH5264" s="139" t="str">
        <f t="shared" si="194"/>
        <v>L8.SN</v>
      </c>
      <c r="CI5264" s="275" t="s">
        <v>6907</v>
      </c>
    </row>
    <row r="5265" spans="74:87" x14ac:dyDescent="0.3">
      <c r="BV5265" s="30"/>
      <c r="CH5265" s="139" t="str">
        <f t="shared" si="194"/>
        <v>L8.SP</v>
      </c>
      <c r="CI5265" s="275" t="s">
        <v>6908</v>
      </c>
    </row>
    <row r="5266" spans="74:87" x14ac:dyDescent="0.3">
      <c r="BV5266" s="30"/>
      <c r="CH5266" s="139" t="str">
        <f t="shared" si="194"/>
        <v>L8.1V</v>
      </c>
      <c r="CI5266" s="275" t="s">
        <v>6909</v>
      </c>
    </row>
    <row r="5267" spans="74:87" x14ac:dyDescent="0.3">
      <c r="BV5267" s="30"/>
      <c r="CH5267" s="139" t="str">
        <f t="shared" si="194"/>
        <v>L8.T5</v>
      </c>
      <c r="CI5267" s="275" t="s">
        <v>6910</v>
      </c>
    </row>
    <row r="5268" spans="74:87" x14ac:dyDescent="0.3">
      <c r="BV5268" s="30"/>
      <c r="CH5268" s="139" t="str">
        <f t="shared" si="194"/>
        <v>L8.0S</v>
      </c>
      <c r="CI5268" s="275" t="s">
        <v>6911</v>
      </c>
    </row>
    <row r="5269" spans="74:87" x14ac:dyDescent="0.3">
      <c r="BV5269" s="30"/>
      <c r="CH5269" s="139" t="str">
        <f t="shared" si="194"/>
        <v>L8.52</v>
      </c>
      <c r="CI5269" s="275" t="s">
        <v>6912</v>
      </c>
    </row>
    <row r="5270" spans="74:87" x14ac:dyDescent="0.3">
      <c r="BV5270" s="30"/>
      <c r="CH5270" s="139" t="str">
        <f t="shared" si="194"/>
        <v>L8.77</v>
      </c>
      <c r="CI5270" s="275" t="s">
        <v>6913</v>
      </c>
    </row>
    <row r="5271" spans="74:87" x14ac:dyDescent="0.3">
      <c r="BV5271" s="30"/>
      <c r="CH5271" s="139" t="str">
        <f t="shared" si="194"/>
        <v>L8.Z3</v>
      </c>
      <c r="CI5271" s="275" t="s">
        <v>6914</v>
      </c>
    </row>
    <row r="5272" spans="74:87" x14ac:dyDescent="0.3">
      <c r="BV5272" s="30"/>
      <c r="CH5272" s="139" t="str">
        <f t="shared" si="194"/>
        <v>L8.37</v>
      </c>
      <c r="CI5272" s="275" t="s">
        <v>6915</v>
      </c>
    </row>
    <row r="5273" spans="74:87" x14ac:dyDescent="0.3">
      <c r="BV5273" s="30"/>
      <c r="CH5273" s="139" t="str">
        <f t="shared" si="194"/>
        <v>L8.2A</v>
      </c>
      <c r="CI5273" s="275" t="s">
        <v>6916</v>
      </c>
    </row>
    <row r="5274" spans="74:87" x14ac:dyDescent="0.3">
      <c r="BV5274" s="30"/>
      <c r="CH5274" s="139" t="str">
        <f t="shared" si="194"/>
        <v>L8.T8</v>
      </c>
      <c r="CI5274" s="275" t="s">
        <v>6917</v>
      </c>
    </row>
    <row r="5275" spans="74:87" x14ac:dyDescent="0.3">
      <c r="BV5275" s="30"/>
      <c r="CH5275" s="139" t="str">
        <f t="shared" si="194"/>
        <v>L8.1Q</v>
      </c>
      <c r="CI5275" s="275" t="s">
        <v>6918</v>
      </c>
    </row>
    <row r="5276" spans="74:87" x14ac:dyDescent="0.3">
      <c r="BV5276" s="30"/>
      <c r="CH5276" s="139" t="str">
        <f t="shared" si="194"/>
        <v>L8.2Q</v>
      </c>
      <c r="CI5276" s="275" t="s">
        <v>6919</v>
      </c>
    </row>
    <row r="5277" spans="74:87" x14ac:dyDescent="0.3">
      <c r="BV5277" s="30"/>
      <c r="CH5277" s="139" t="str">
        <f t="shared" si="194"/>
        <v>L8.NM</v>
      </c>
      <c r="CI5277" s="275" t="s">
        <v>6920</v>
      </c>
    </row>
    <row r="5278" spans="74:87" x14ac:dyDescent="0.3">
      <c r="BV5278" s="30"/>
      <c r="CH5278" s="139" t="str">
        <f t="shared" si="194"/>
        <v>L8.0F</v>
      </c>
      <c r="CI5278" s="275" t="s">
        <v>6921</v>
      </c>
    </row>
    <row r="5279" spans="74:87" x14ac:dyDescent="0.3">
      <c r="BV5279" s="30"/>
      <c r="CH5279" s="139" t="str">
        <f t="shared" si="194"/>
        <v>L8.MC</v>
      </c>
      <c r="CI5279" s="275" t="s">
        <v>6922</v>
      </c>
    </row>
    <row r="5280" spans="74:87" x14ac:dyDescent="0.3">
      <c r="BV5280" s="30"/>
      <c r="CH5280" s="139" t="str">
        <f t="shared" ref="CH5280:CH5343" si="195">CONCATENATE(LEFT(CI5280,2),".",RIGHT(CI5280,2))</f>
        <v>L8.0P</v>
      </c>
      <c r="CI5280" s="275" t="s">
        <v>6923</v>
      </c>
    </row>
    <row r="5281" spans="74:87" x14ac:dyDescent="0.3">
      <c r="BV5281" s="30"/>
      <c r="CH5281" s="139" t="str">
        <f t="shared" si="195"/>
        <v>L8.T9</v>
      </c>
      <c r="CI5281" s="275" t="s">
        <v>6924</v>
      </c>
    </row>
    <row r="5282" spans="74:87" x14ac:dyDescent="0.3">
      <c r="BV5282" s="30"/>
      <c r="CH5282" s="139" t="str">
        <f t="shared" si="195"/>
        <v>L8.ZZ</v>
      </c>
      <c r="CI5282" s="275" t="s">
        <v>6925</v>
      </c>
    </row>
    <row r="5283" spans="74:87" x14ac:dyDescent="0.3">
      <c r="BV5283" s="30"/>
      <c r="CH5283" s="139" t="str">
        <f t="shared" si="195"/>
        <v>L8.53</v>
      </c>
      <c r="CI5283" s="275" t="s">
        <v>6926</v>
      </c>
    </row>
    <row r="5284" spans="74:87" x14ac:dyDescent="0.3">
      <c r="BV5284" s="30"/>
      <c r="CH5284" s="139" t="str">
        <f t="shared" si="195"/>
        <v>L8.AO</v>
      </c>
      <c r="CI5284" s="275" t="s">
        <v>6927</v>
      </c>
    </row>
    <row r="5285" spans="74:87" x14ac:dyDescent="0.3">
      <c r="BV5285" s="30"/>
      <c r="CH5285" s="139" t="str">
        <f t="shared" si="195"/>
        <v>L8.AB</v>
      </c>
      <c r="CI5285" s="275" t="s">
        <v>6928</v>
      </c>
    </row>
    <row r="5286" spans="74:87" x14ac:dyDescent="0.3">
      <c r="BV5286" s="30"/>
      <c r="CH5286" s="139" t="str">
        <f t="shared" si="195"/>
        <v>L8.50</v>
      </c>
      <c r="CI5286" s="275" t="s">
        <v>6929</v>
      </c>
    </row>
    <row r="5287" spans="74:87" x14ac:dyDescent="0.3">
      <c r="BV5287" s="30"/>
      <c r="CH5287" s="139" t="str">
        <f t="shared" si="195"/>
        <v>L8.Z6</v>
      </c>
      <c r="CI5287" s="275" t="s">
        <v>6930</v>
      </c>
    </row>
    <row r="5288" spans="74:87" x14ac:dyDescent="0.3">
      <c r="BV5288" s="30"/>
      <c r="CH5288" s="139" t="str">
        <f t="shared" si="195"/>
        <v>L8.0G</v>
      </c>
      <c r="CI5288" s="275" t="s">
        <v>6931</v>
      </c>
    </row>
    <row r="5289" spans="74:87" x14ac:dyDescent="0.3">
      <c r="BV5289" s="30"/>
      <c r="CH5289" s="139" t="str">
        <f t="shared" si="195"/>
        <v>L8.BG</v>
      </c>
      <c r="CI5289" s="275" t="s">
        <v>6932</v>
      </c>
    </row>
    <row r="5290" spans="74:87" x14ac:dyDescent="0.3">
      <c r="BV5290" s="30"/>
      <c r="CH5290" s="139" t="str">
        <f t="shared" si="195"/>
        <v>L8.0R</v>
      </c>
      <c r="CI5290" s="275" t="s">
        <v>6933</v>
      </c>
    </row>
    <row r="5291" spans="74:87" x14ac:dyDescent="0.3">
      <c r="BV5291" s="30"/>
      <c r="CH5291" s="139" t="str">
        <f t="shared" si="195"/>
        <v>L8.89</v>
      </c>
      <c r="CI5291" s="275" t="s">
        <v>6934</v>
      </c>
    </row>
    <row r="5292" spans="74:87" x14ac:dyDescent="0.3">
      <c r="BV5292" s="30"/>
      <c r="CH5292" s="139" t="str">
        <f t="shared" si="195"/>
        <v>L8.2P</v>
      </c>
      <c r="CI5292" s="275" t="s">
        <v>15191</v>
      </c>
    </row>
    <row r="5293" spans="74:87" x14ac:dyDescent="0.3">
      <c r="BV5293" s="30"/>
      <c r="CH5293" s="139" t="str">
        <f t="shared" si="195"/>
        <v>L8.32</v>
      </c>
      <c r="CI5293" s="275" t="s">
        <v>6935</v>
      </c>
    </row>
    <row r="5294" spans="74:87" x14ac:dyDescent="0.3">
      <c r="BV5294" s="30"/>
      <c r="CH5294" s="139" t="str">
        <f t="shared" si="195"/>
        <v>L8.80</v>
      </c>
      <c r="CI5294" s="275" t="s">
        <v>6936</v>
      </c>
    </row>
    <row r="5295" spans="74:87" x14ac:dyDescent="0.3">
      <c r="BV5295" s="30"/>
      <c r="CH5295" s="139" t="str">
        <f t="shared" si="195"/>
        <v>L8.46</v>
      </c>
      <c r="CI5295" s="275" t="s">
        <v>6937</v>
      </c>
    </row>
    <row r="5296" spans="74:87" x14ac:dyDescent="0.3">
      <c r="BV5296" s="30"/>
      <c r="CH5296" s="139" t="str">
        <f t="shared" si="195"/>
        <v>L8.45</v>
      </c>
      <c r="CI5296" s="275" t="s">
        <v>6938</v>
      </c>
    </row>
    <row r="5297" spans="74:87" x14ac:dyDescent="0.3">
      <c r="BV5297" s="30"/>
      <c r="CH5297" s="139" t="str">
        <f t="shared" si="195"/>
        <v>L8.B1</v>
      </c>
      <c r="CI5297" s="275" t="s">
        <v>6939</v>
      </c>
    </row>
    <row r="5298" spans="74:87" x14ac:dyDescent="0.3">
      <c r="BV5298" s="30"/>
      <c r="CH5298" s="139" t="str">
        <f t="shared" si="195"/>
        <v>L8.Z4</v>
      </c>
      <c r="CI5298" s="275" t="s">
        <v>6940</v>
      </c>
    </row>
    <row r="5299" spans="74:87" x14ac:dyDescent="0.3">
      <c r="BV5299" s="30"/>
      <c r="CH5299" s="139" t="str">
        <f t="shared" si="195"/>
        <v>L8.BN</v>
      </c>
      <c r="CI5299" s="275" t="s">
        <v>6941</v>
      </c>
    </row>
    <row r="5300" spans="74:87" x14ac:dyDescent="0.3">
      <c r="BV5300" s="30"/>
      <c r="CH5300" s="139" t="str">
        <f t="shared" si="195"/>
        <v>L8.0C</v>
      </c>
      <c r="CI5300" s="275" t="s">
        <v>6942</v>
      </c>
    </row>
    <row r="5301" spans="74:87" x14ac:dyDescent="0.3">
      <c r="BV5301" s="30"/>
      <c r="CH5301" s="139" t="str">
        <f t="shared" si="195"/>
        <v>L8.0Y</v>
      </c>
      <c r="CI5301" s="275" t="s">
        <v>6943</v>
      </c>
    </row>
    <row r="5302" spans="74:87" x14ac:dyDescent="0.3">
      <c r="BV5302" s="30"/>
      <c r="CH5302" s="139" t="str">
        <f t="shared" si="195"/>
        <v>L8.0L</v>
      </c>
      <c r="CI5302" s="275" t="s">
        <v>6944</v>
      </c>
    </row>
    <row r="5303" spans="74:87" x14ac:dyDescent="0.3">
      <c r="BV5303" s="30"/>
      <c r="CH5303" s="139" t="str">
        <f t="shared" si="195"/>
        <v>L8.87</v>
      </c>
      <c r="CI5303" s="275" t="s">
        <v>6945</v>
      </c>
    </row>
    <row r="5304" spans="74:87" x14ac:dyDescent="0.3">
      <c r="BV5304" s="30"/>
      <c r="CH5304" s="139" t="str">
        <f t="shared" si="195"/>
        <v>L8.CP</v>
      </c>
      <c r="CI5304" s="275" t="s">
        <v>6946</v>
      </c>
    </row>
    <row r="5305" spans="74:87" x14ac:dyDescent="0.3">
      <c r="BV5305" s="30"/>
      <c r="CH5305" s="139" t="str">
        <f t="shared" si="195"/>
        <v>L8.35</v>
      </c>
      <c r="CI5305" s="275" t="s">
        <v>6947</v>
      </c>
    </row>
    <row r="5306" spans="74:87" x14ac:dyDescent="0.3">
      <c r="BV5306" s="30"/>
      <c r="CH5306" s="139" t="str">
        <f t="shared" si="195"/>
        <v>L8.LK</v>
      </c>
      <c r="CI5306" s="275" t="s">
        <v>6948</v>
      </c>
    </row>
    <row r="5307" spans="74:87" x14ac:dyDescent="0.3">
      <c r="BV5307" s="30"/>
      <c r="CH5307" s="139" t="str">
        <f t="shared" si="195"/>
        <v>L8.LB</v>
      </c>
      <c r="CI5307" s="275" t="s">
        <v>6949</v>
      </c>
    </row>
    <row r="5308" spans="74:87" x14ac:dyDescent="0.3">
      <c r="BV5308" s="30"/>
      <c r="CH5308" s="139" t="str">
        <f t="shared" si="195"/>
        <v>L8.LG</v>
      </c>
      <c r="CI5308" s="275" t="s">
        <v>6950</v>
      </c>
    </row>
    <row r="5309" spans="74:87" x14ac:dyDescent="0.3">
      <c r="BV5309" s="30"/>
      <c r="CH5309" s="139" t="str">
        <f t="shared" si="195"/>
        <v>L8.LO</v>
      </c>
      <c r="CI5309" s="275" t="s">
        <v>6951</v>
      </c>
    </row>
    <row r="5310" spans="74:87" x14ac:dyDescent="0.3">
      <c r="BV5310" s="30"/>
      <c r="CH5310" s="139" t="str">
        <f t="shared" si="195"/>
        <v>L8.LC</v>
      </c>
      <c r="CI5310" s="275" t="s">
        <v>6952</v>
      </c>
    </row>
    <row r="5311" spans="74:87" x14ac:dyDescent="0.3">
      <c r="BV5311" s="30"/>
      <c r="CH5311" s="139" t="str">
        <f t="shared" si="195"/>
        <v>L8.LY</v>
      </c>
      <c r="CI5311" s="275" t="s">
        <v>6953</v>
      </c>
    </row>
    <row r="5312" spans="74:87" x14ac:dyDescent="0.3">
      <c r="BV5312" s="30"/>
      <c r="CH5312" s="139" t="str">
        <f t="shared" si="195"/>
        <v>L8.FE</v>
      </c>
      <c r="CI5312" s="275" t="s">
        <v>6954</v>
      </c>
    </row>
    <row r="5313" spans="74:87" x14ac:dyDescent="0.3">
      <c r="BV5313" s="30"/>
      <c r="CH5313" s="139" t="str">
        <f t="shared" si="195"/>
        <v>L8.Z5</v>
      </c>
      <c r="CI5313" s="275" t="s">
        <v>6955</v>
      </c>
    </row>
    <row r="5314" spans="74:87" x14ac:dyDescent="0.3">
      <c r="BV5314" s="30"/>
      <c r="CH5314" s="139" t="str">
        <f t="shared" si="195"/>
        <v>L8.33</v>
      </c>
      <c r="CI5314" s="275" t="s">
        <v>6956</v>
      </c>
    </row>
    <row r="5315" spans="74:87" x14ac:dyDescent="0.3">
      <c r="BV5315" s="30"/>
      <c r="CH5315" s="139" t="str">
        <f t="shared" si="195"/>
        <v>L8.RN</v>
      </c>
      <c r="CI5315" s="275" t="s">
        <v>6957</v>
      </c>
    </row>
    <row r="5316" spans="74:87" x14ac:dyDescent="0.3">
      <c r="BV5316" s="30"/>
      <c r="CH5316" s="139" t="str">
        <f t="shared" si="195"/>
        <v>L8.54</v>
      </c>
      <c r="CI5316" s="275" t="s">
        <v>6958</v>
      </c>
    </row>
    <row r="5317" spans="74:87" x14ac:dyDescent="0.3">
      <c r="BV5317" s="30"/>
      <c r="CH5317" s="139" t="str">
        <f t="shared" si="195"/>
        <v>L8.HB</v>
      </c>
      <c r="CI5317" s="275" t="s">
        <v>15192</v>
      </c>
    </row>
    <row r="5318" spans="74:87" x14ac:dyDescent="0.3">
      <c r="BV5318" s="30"/>
      <c r="CH5318" s="139" t="str">
        <f t="shared" si="195"/>
        <v>L8.HG</v>
      </c>
      <c r="CI5318" s="275" t="s">
        <v>15193</v>
      </c>
    </row>
    <row r="5319" spans="74:87" x14ac:dyDescent="0.3">
      <c r="BV5319" s="30"/>
      <c r="CH5319" s="139" t="str">
        <f t="shared" si="195"/>
        <v>L8.JB</v>
      </c>
      <c r="CI5319" s="275" t="s">
        <v>6959</v>
      </c>
    </row>
    <row r="5320" spans="74:87" x14ac:dyDescent="0.3">
      <c r="BV5320" s="30"/>
      <c r="CH5320" s="139" t="str">
        <f t="shared" si="195"/>
        <v>L8.JW</v>
      </c>
      <c r="CI5320" s="275" t="s">
        <v>15194</v>
      </c>
    </row>
    <row r="5321" spans="74:87" x14ac:dyDescent="0.3">
      <c r="BV5321" s="30"/>
      <c r="CH5321" s="139" t="str">
        <f t="shared" si="195"/>
        <v>L8.S2</v>
      </c>
      <c r="CI5321" s="275" t="s">
        <v>6960</v>
      </c>
    </row>
    <row r="5322" spans="74:87" x14ac:dyDescent="0.3">
      <c r="BV5322" s="30"/>
      <c r="CH5322" s="139" t="str">
        <f t="shared" si="195"/>
        <v>L8.S1</v>
      </c>
      <c r="CI5322" s="275" t="s">
        <v>6961</v>
      </c>
    </row>
    <row r="5323" spans="74:87" x14ac:dyDescent="0.3">
      <c r="BV5323" s="30"/>
      <c r="CH5323" s="139" t="str">
        <f t="shared" si="195"/>
        <v>L8.L2</v>
      </c>
      <c r="CI5323" s="275" t="s">
        <v>6962</v>
      </c>
    </row>
    <row r="5324" spans="74:87" x14ac:dyDescent="0.3">
      <c r="BV5324" s="30"/>
      <c r="CH5324" s="139" t="str">
        <f t="shared" si="195"/>
        <v>L8.L1</v>
      </c>
      <c r="CI5324" s="275" t="s">
        <v>6963</v>
      </c>
    </row>
    <row r="5325" spans="74:87" x14ac:dyDescent="0.3">
      <c r="BV5325" s="30"/>
      <c r="CH5325" s="139" t="str">
        <f t="shared" si="195"/>
        <v>L8.Z1</v>
      </c>
      <c r="CI5325" s="275" t="s">
        <v>6964</v>
      </c>
    </row>
    <row r="5326" spans="74:87" x14ac:dyDescent="0.3">
      <c r="BV5326" s="30"/>
      <c r="CH5326" s="139" t="str">
        <f t="shared" si="195"/>
        <v>L8.0M</v>
      </c>
      <c r="CI5326" s="275" t="s">
        <v>6965</v>
      </c>
    </row>
    <row r="5327" spans="74:87" x14ac:dyDescent="0.3">
      <c r="BV5327" s="30"/>
      <c r="CH5327" s="139" t="str">
        <f t="shared" si="195"/>
        <v>L8.Z2</v>
      </c>
      <c r="CI5327" s="275" t="s">
        <v>6966</v>
      </c>
    </row>
    <row r="5328" spans="74:87" x14ac:dyDescent="0.3">
      <c r="BV5328" s="30"/>
      <c r="CH5328" s="139" t="str">
        <f t="shared" si="195"/>
        <v>L8.51</v>
      </c>
      <c r="CI5328" s="275" t="s">
        <v>6967</v>
      </c>
    </row>
    <row r="5329" spans="74:87" x14ac:dyDescent="0.3">
      <c r="BV5329" s="30"/>
      <c r="CH5329" s="139" t="str">
        <f t="shared" si="195"/>
        <v>L8.0N</v>
      </c>
      <c r="CI5329" s="275" t="s">
        <v>6968</v>
      </c>
    </row>
    <row r="5330" spans="74:87" x14ac:dyDescent="0.3">
      <c r="BV5330" s="30"/>
      <c r="CH5330" s="139" t="str">
        <f t="shared" si="195"/>
        <v>L8.NS</v>
      </c>
      <c r="CI5330" s="275" t="s">
        <v>6969</v>
      </c>
    </row>
    <row r="5331" spans="74:87" x14ac:dyDescent="0.3">
      <c r="BV5331" s="30"/>
      <c r="CH5331" s="139" t="str">
        <f t="shared" si="195"/>
        <v>L8.86</v>
      </c>
      <c r="CI5331" s="275" t="s">
        <v>6970</v>
      </c>
    </row>
    <row r="5332" spans="74:87" x14ac:dyDescent="0.3">
      <c r="BV5332" s="30"/>
      <c r="CH5332" s="139" t="str">
        <f t="shared" si="195"/>
        <v>L8.36</v>
      </c>
      <c r="CI5332" s="275" t="s">
        <v>6971</v>
      </c>
    </row>
    <row r="5333" spans="74:87" x14ac:dyDescent="0.3">
      <c r="BV5333" s="30"/>
      <c r="CH5333" s="139" t="str">
        <f t="shared" si="195"/>
        <v>L8.2F</v>
      </c>
      <c r="CI5333" s="275" t="s">
        <v>6972</v>
      </c>
    </row>
    <row r="5334" spans="74:87" x14ac:dyDescent="0.3">
      <c r="BV5334" s="30"/>
      <c r="CH5334" s="139" t="str">
        <f t="shared" si="195"/>
        <v>L8.90</v>
      </c>
      <c r="CI5334" s="275" t="s">
        <v>6973</v>
      </c>
    </row>
    <row r="5335" spans="74:87" x14ac:dyDescent="0.3">
      <c r="BV5335" s="30"/>
      <c r="CH5335" s="139" t="str">
        <f t="shared" si="195"/>
        <v>L8.68</v>
      </c>
      <c r="CI5335" s="275" t="s">
        <v>6974</v>
      </c>
    </row>
    <row r="5336" spans="74:87" x14ac:dyDescent="0.3">
      <c r="BV5336" s="30"/>
      <c r="CH5336" s="139" t="str">
        <f t="shared" si="195"/>
        <v>L8.27</v>
      </c>
      <c r="CI5336" s="275" t="s">
        <v>6975</v>
      </c>
    </row>
    <row r="5337" spans="74:87" x14ac:dyDescent="0.3">
      <c r="BV5337" s="30"/>
      <c r="CH5337" s="139" t="str">
        <f t="shared" si="195"/>
        <v>L8.61</v>
      </c>
      <c r="CI5337" s="275" t="s">
        <v>6976</v>
      </c>
    </row>
    <row r="5338" spans="74:87" x14ac:dyDescent="0.3">
      <c r="BV5338" s="30"/>
      <c r="CH5338" s="139" t="str">
        <f t="shared" si="195"/>
        <v>L8.81</v>
      </c>
      <c r="CI5338" s="275" t="s">
        <v>6977</v>
      </c>
    </row>
    <row r="5339" spans="74:87" x14ac:dyDescent="0.3">
      <c r="BV5339" s="30"/>
      <c r="CH5339" s="139" t="str">
        <f t="shared" si="195"/>
        <v>L8.0T</v>
      </c>
      <c r="CI5339" s="275" t="s">
        <v>6978</v>
      </c>
    </row>
    <row r="5340" spans="74:87" x14ac:dyDescent="0.3">
      <c r="BV5340" s="30"/>
      <c r="CH5340" s="139" t="str">
        <f t="shared" si="195"/>
        <v>L8.SO</v>
      </c>
      <c r="CI5340" s="275" t="s">
        <v>6979</v>
      </c>
    </row>
    <row r="5341" spans="74:87" x14ac:dyDescent="0.3">
      <c r="BV5341" s="30"/>
      <c r="CH5341" s="139" t="str">
        <f t="shared" si="195"/>
        <v>L8.SY</v>
      </c>
      <c r="CI5341" s="275" t="s">
        <v>6980</v>
      </c>
    </row>
    <row r="5342" spans="74:87" x14ac:dyDescent="0.3">
      <c r="BV5342" s="30"/>
      <c r="CH5342" s="139" t="str">
        <f t="shared" si="195"/>
        <v>L8.SL</v>
      </c>
      <c r="CI5342" s="275" t="s">
        <v>6981</v>
      </c>
    </row>
    <row r="5343" spans="74:87" x14ac:dyDescent="0.3">
      <c r="BV5343" s="30"/>
      <c r="CH5343" s="139" t="str">
        <f t="shared" si="195"/>
        <v>L8.SM</v>
      </c>
      <c r="CI5343" s="275" t="s">
        <v>6982</v>
      </c>
    </row>
    <row r="5344" spans="74:87" x14ac:dyDescent="0.3">
      <c r="BV5344" s="30"/>
      <c r="CH5344" s="139" t="str">
        <f t="shared" ref="CH5344:CH5407" si="196">CONCATENATE(LEFT(CI5344,2),".",RIGHT(CI5344,2))</f>
        <v>L8.SN</v>
      </c>
      <c r="CI5344" s="275" t="s">
        <v>6983</v>
      </c>
    </row>
    <row r="5345" spans="74:87" x14ac:dyDescent="0.3">
      <c r="BV5345" s="30"/>
      <c r="CH5345" s="139" t="str">
        <f t="shared" si="196"/>
        <v>L8.SP</v>
      </c>
      <c r="CI5345" s="275" t="s">
        <v>6984</v>
      </c>
    </row>
    <row r="5346" spans="74:87" x14ac:dyDescent="0.3">
      <c r="BV5346" s="30"/>
      <c r="CH5346" s="139" t="str">
        <f t="shared" si="196"/>
        <v>L8.1V</v>
      </c>
      <c r="CI5346" s="275" t="s">
        <v>6985</v>
      </c>
    </row>
    <row r="5347" spans="74:87" x14ac:dyDescent="0.3">
      <c r="BV5347" s="30"/>
      <c r="CH5347" s="139" t="str">
        <f t="shared" si="196"/>
        <v>L8.T5</v>
      </c>
      <c r="CI5347" s="275" t="s">
        <v>6986</v>
      </c>
    </row>
    <row r="5348" spans="74:87" x14ac:dyDescent="0.3">
      <c r="BV5348" s="30"/>
      <c r="CH5348" s="139" t="str">
        <f t="shared" si="196"/>
        <v>L8.0S</v>
      </c>
      <c r="CI5348" s="275" t="s">
        <v>6987</v>
      </c>
    </row>
    <row r="5349" spans="74:87" x14ac:dyDescent="0.3">
      <c r="BV5349" s="30"/>
      <c r="CH5349" s="139" t="str">
        <f t="shared" si="196"/>
        <v>L8.52</v>
      </c>
      <c r="CI5349" s="275" t="s">
        <v>6988</v>
      </c>
    </row>
    <row r="5350" spans="74:87" x14ac:dyDescent="0.3">
      <c r="BV5350" s="30"/>
      <c r="CH5350" s="139" t="str">
        <f t="shared" si="196"/>
        <v>L8.77</v>
      </c>
      <c r="CI5350" s="275" t="s">
        <v>6989</v>
      </c>
    </row>
    <row r="5351" spans="74:87" x14ac:dyDescent="0.3">
      <c r="BV5351" s="30"/>
      <c r="CH5351" s="139" t="str">
        <f t="shared" si="196"/>
        <v>L8.Z3</v>
      </c>
      <c r="CI5351" s="275" t="s">
        <v>6990</v>
      </c>
    </row>
    <row r="5352" spans="74:87" x14ac:dyDescent="0.3">
      <c r="BV5352" s="30"/>
      <c r="CH5352" s="139" t="str">
        <f t="shared" si="196"/>
        <v>L8.37</v>
      </c>
      <c r="CI5352" s="275" t="s">
        <v>6991</v>
      </c>
    </row>
    <row r="5353" spans="74:87" x14ac:dyDescent="0.3">
      <c r="BV5353" s="30"/>
      <c r="CH5353" s="139" t="str">
        <f t="shared" si="196"/>
        <v>L8.2A</v>
      </c>
      <c r="CI5353" s="275" t="s">
        <v>6992</v>
      </c>
    </row>
    <row r="5354" spans="74:87" x14ac:dyDescent="0.3">
      <c r="BV5354" s="30"/>
      <c r="CH5354" s="139" t="str">
        <f t="shared" si="196"/>
        <v>L8.T8</v>
      </c>
      <c r="CI5354" s="275" t="s">
        <v>6993</v>
      </c>
    </row>
    <row r="5355" spans="74:87" x14ac:dyDescent="0.3">
      <c r="BV5355" s="30"/>
      <c r="CH5355" s="139" t="str">
        <f t="shared" si="196"/>
        <v>L8.1Q</v>
      </c>
      <c r="CI5355" s="275" t="s">
        <v>6994</v>
      </c>
    </row>
    <row r="5356" spans="74:87" x14ac:dyDescent="0.3">
      <c r="BV5356" s="30"/>
      <c r="CH5356" s="139" t="str">
        <f t="shared" si="196"/>
        <v>L8.2Q</v>
      </c>
      <c r="CI5356" s="275" t="s">
        <v>6995</v>
      </c>
    </row>
    <row r="5357" spans="74:87" x14ac:dyDescent="0.3">
      <c r="BV5357" s="30"/>
      <c r="CH5357" s="139" t="str">
        <f t="shared" si="196"/>
        <v>L8.NM</v>
      </c>
      <c r="CI5357" s="275" t="s">
        <v>6996</v>
      </c>
    </row>
    <row r="5358" spans="74:87" x14ac:dyDescent="0.3">
      <c r="BV5358" s="30"/>
      <c r="CH5358" s="139" t="str">
        <f t="shared" si="196"/>
        <v>L8.0F</v>
      </c>
      <c r="CI5358" s="275" t="s">
        <v>6997</v>
      </c>
    </row>
    <row r="5359" spans="74:87" x14ac:dyDescent="0.3">
      <c r="BV5359" s="30"/>
      <c r="CH5359" s="139" t="str">
        <f t="shared" si="196"/>
        <v>L8.MC</v>
      </c>
      <c r="CI5359" s="275" t="s">
        <v>6998</v>
      </c>
    </row>
    <row r="5360" spans="74:87" x14ac:dyDescent="0.3">
      <c r="BV5360" s="30"/>
      <c r="CH5360" s="139" t="str">
        <f t="shared" si="196"/>
        <v>L8.0P</v>
      </c>
      <c r="CI5360" s="275" t="s">
        <v>6999</v>
      </c>
    </row>
    <row r="5361" spans="74:87" x14ac:dyDescent="0.3">
      <c r="BV5361" s="30"/>
      <c r="CH5361" s="139" t="str">
        <f t="shared" si="196"/>
        <v>L8.T9</v>
      </c>
      <c r="CI5361" s="275" t="s">
        <v>7000</v>
      </c>
    </row>
    <row r="5362" spans="74:87" x14ac:dyDescent="0.3">
      <c r="BV5362" s="30"/>
      <c r="CH5362" s="139" t="str">
        <f t="shared" si="196"/>
        <v>L8.ZZ</v>
      </c>
      <c r="CI5362" s="275" t="s">
        <v>7001</v>
      </c>
    </row>
    <row r="5363" spans="74:87" x14ac:dyDescent="0.3">
      <c r="BV5363" s="30"/>
      <c r="CH5363" s="139" t="str">
        <f t="shared" si="196"/>
        <v>L8.53</v>
      </c>
      <c r="CI5363" s="275" t="s">
        <v>7002</v>
      </c>
    </row>
    <row r="5364" spans="74:87" x14ac:dyDescent="0.3">
      <c r="BV5364" s="30"/>
      <c r="CH5364" s="139" t="str">
        <f t="shared" si="196"/>
        <v>L8.AO</v>
      </c>
      <c r="CI5364" s="275" t="s">
        <v>7003</v>
      </c>
    </row>
    <row r="5365" spans="74:87" x14ac:dyDescent="0.3">
      <c r="BV5365" s="30"/>
      <c r="CH5365" s="139" t="str">
        <f t="shared" si="196"/>
        <v>L8.AB</v>
      </c>
      <c r="CI5365" s="275" t="s">
        <v>7004</v>
      </c>
    </row>
    <row r="5366" spans="74:87" x14ac:dyDescent="0.3">
      <c r="BV5366" s="30"/>
      <c r="CH5366" s="139" t="str">
        <f t="shared" si="196"/>
        <v>L8.50</v>
      </c>
      <c r="CI5366" s="275" t="s">
        <v>7005</v>
      </c>
    </row>
    <row r="5367" spans="74:87" x14ac:dyDescent="0.3">
      <c r="BV5367" s="30"/>
      <c r="CH5367" s="139" t="str">
        <f t="shared" si="196"/>
        <v>L8.Z6</v>
      </c>
      <c r="CI5367" s="275" t="s">
        <v>7006</v>
      </c>
    </row>
    <row r="5368" spans="74:87" x14ac:dyDescent="0.3">
      <c r="BV5368" s="30"/>
      <c r="CH5368" s="139" t="str">
        <f t="shared" si="196"/>
        <v>L8.0G</v>
      </c>
      <c r="CI5368" s="275" t="s">
        <v>7007</v>
      </c>
    </row>
    <row r="5369" spans="74:87" x14ac:dyDescent="0.3">
      <c r="BV5369" s="30"/>
      <c r="CH5369" s="139" t="str">
        <f t="shared" si="196"/>
        <v>L8.BG</v>
      </c>
      <c r="CI5369" s="275" t="s">
        <v>7008</v>
      </c>
    </row>
    <row r="5370" spans="74:87" x14ac:dyDescent="0.3">
      <c r="BV5370" s="30"/>
      <c r="CH5370" s="139" t="str">
        <f t="shared" si="196"/>
        <v>L8.0R</v>
      </c>
      <c r="CI5370" s="275" t="s">
        <v>7009</v>
      </c>
    </row>
    <row r="5371" spans="74:87" x14ac:dyDescent="0.3">
      <c r="BV5371" s="30"/>
      <c r="CH5371" s="139" t="str">
        <f t="shared" si="196"/>
        <v>L8.89</v>
      </c>
      <c r="CI5371" s="275" t="s">
        <v>7010</v>
      </c>
    </row>
    <row r="5372" spans="74:87" x14ac:dyDescent="0.3">
      <c r="BV5372" s="30"/>
      <c r="CH5372" s="139" t="str">
        <f t="shared" si="196"/>
        <v>L8.2P</v>
      </c>
      <c r="CI5372" s="275" t="s">
        <v>15195</v>
      </c>
    </row>
    <row r="5373" spans="74:87" x14ac:dyDescent="0.3">
      <c r="BV5373" s="30"/>
      <c r="CH5373" s="139" t="str">
        <f t="shared" si="196"/>
        <v>L8.32</v>
      </c>
      <c r="CI5373" s="275" t="s">
        <v>7011</v>
      </c>
    </row>
    <row r="5374" spans="74:87" x14ac:dyDescent="0.3">
      <c r="BV5374" s="30"/>
      <c r="CH5374" s="139" t="str">
        <f t="shared" si="196"/>
        <v>L8.80</v>
      </c>
      <c r="CI5374" s="275" t="s">
        <v>7012</v>
      </c>
    </row>
    <row r="5375" spans="74:87" x14ac:dyDescent="0.3">
      <c r="BV5375" s="30"/>
      <c r="CH5375" s="139" t="str">
        <f t="shared" si="196"/>
        <v>L8.46</v>
      </c>
      <c r="CI5375" s="275" t="s">
        <v>7013</v>
      </c>
    </row>
    <row r="5376" spans="74:87" x14ac:dyDescent="0.3">
      <c r="BV5376" s="30"/>
      <c r="CH5376" s="139" t="str">
        <f t="shared" si="196"/>
        <v>L8.45</v>
      </c>
      <c r="CI5376" s="275" t="s">
        <v>7014</v>
      </c>
    </row>
    <row r="5377" spans="74:87" x14ac:dyDescent="0.3">
      <c r="BV5377" s="30"/>
      <c r="CH5377" s="139" t="str">
        <f t="shared" si="196"/>
        <v>L8.B1</v>
      </c>
      <c r="CI5377" s="275" t="s">
        <v>7015</v>
      </c>
    </row>
    <row r="5378" spans="74:87" x14ac:dyDescent="0.3">
      <c r="BV5378" s="30"/>
      <c r="CH5378" s="139" t="str">
        <f t="shared" si="196"/>
        <v>L8.Z4</v>
      </c>
      <c r="CI5378" s="275" t="s">
        <v>7016</v>
      </c>
    </row>
    <row r="5379" spans="74:87" x14ac:dyDescent="0.3">
      <c r="BV5379" s="30"/>
      <c r="CH5379" s="139" t="str">
        <f t="shared" si="196"/>
        <v>L8.BN</v>
      </c>
      <c r="CI5379" s="275" t="s">
        <v>7017</v>
      </c>
    </row>
    <row r="5380" spans="74:87" x14ac:dyDescent="0.3">
      <c r="BV5380" s="30"/>
      <c r="CH5380" s="139" t="str">
        <f t="shared" si="196"/>
        <v>L8.0C</v>
      </c>
      <c r="CI5380" s="275" t="s">
        <v>7018</v>
      </c>
    </row>
    <row r="5381" spans="74:87" x14ac:dyDescent="0.3">
      <c r="BV5381" s="30"/>
      <c r="CH5381" s="139" t="str">
        <f t="shared" si="196"/>
        <v>L8.0Y</v>
      </c>
      <c r="CI5381" s="275" t="s">
        <v>7019</v>
      </c>
    </row>
    <row r="5382" spans="74:87" x14ac:dyDescent="0.3">
      <c r="BV5382" s="30"/>
      <c r="CH5382" s="139" t="str">
        <f t="shared" si="196"/>
        <v>L8.0L</v>
      </c>
      <c r="CI5382" s="275" t="s">
        <v>7020</v>
      </c>
    </row>
    <row r="5383" spans="74:87" x14ac:dyDescent="0.3">
      <c r="BV5383" s="30"/>
      <c r="CH5383" s="139" t="str">
        <f t="shared" si="196"/>
        <v>L8.87</v>
      </c>
      <c r="CI5383" s="275" t="s">
        <v>7021</v>
      </c>
    </row>
    <row r="5384" spans="74:87" x14ac:dyDescent="0.3">
      <c r="BV5384" s="30"/>
      <c r="CH5384" s="139" t="str">
        <f t="shared" si="196"/>
        <v>L8.CP</v>
      </c>
      <c r="CI5384" s="275" t="s">
        <v>7022</v>
      </c>
    </row>
    <row r="5385" spans="74:87" x14ac:dyDescent="0.3">
      <c r="BV5385" s="30"/>
      <c r="CH5385" s="139" t="str">
        <f t="shared" si="196"/>
        <v>L8.35</v>
      </c>
      <c r="CI5385" s="275" t="s">
        <v>7023</v>
      </c>
    </row>
    <row r="5386" spans="74:87" x14ac:dyDescent="0.3">
      <c r="BV5386" s="30"/>
      <c r="CH5386" s="139" t="str">
        <f t="shared" si="196"/>
        <v>L8.LK</v>
      </c>
      <c r="CI5386" s="275" t="s">
        <v>7024</v>
      </c>
    </row>
    <row r="5387" spans="74:87" x14ac:dyDescent="0.3">
      <c r="BV5387" s="30"/>
      <c r="CH5387" s="139" t="str">
        <f t="shared" si="196"/>
        <v>L8.LB</v>
      </c>
      <c r="CI5387" s="275" t="s">
        <v>7025</v>
      </c>
    </row>
    <row r="5388" spans="74:87" x14ac:dyDescent="0.3">
      <c r="BV5388" s="30"/>
      <c r="CH5388" s="139" t="str">
        <f t="shared" si="196"/>
        <v>L8.LG</v>
      </c>
      <c r="CI5388" s="275" t="s">
        <v>7026</v>
      </c>
    </row>
    <row r="5389" spans="74:87" x14ac:dyDescent="0.3">
      <c r="BV5389" s="30"/>
      <c r="CH5389" s="139" t="str">
        <f t="shared" si="196"/>
        <v>L8.LO</v>
      </c>
      <c r="CI5389" s="275" t="s">
        <v>7027</v>
      </c>
    </row>
    <row r="5390" spans="74:87" x14ac:dyDescent="0.3">
      <c r="BV5390" s="30"/>
      <c r="CH5390" s="139" t="str">
        <f t="shared" si="196"/>
        <v>L8.LC</v>
      </c>
      <c r="CI5390" s="275" t="s">
        <v>7028</v>
      </c>
    </row>
    <row r="5391" spans="74:87" x14ac:dyDescent="0.3">
      <c r="BV5391" s="30"/>
      <c r="CH5391" s="139" t="str">
        <f t="shared" si="196"/>
        <v>L8.LY</v>
      </c>
      <c r="CI5391" s="275" t="s">
        <v>7029</v>
      </c>
    </row>
    <row r="5392" spans="74:87" x14ac:dyDescent="0.3">
      <c r="BV5392" s="30"/>
      <c r="CH5392" s="139" t="str">
        <f t="shared" si="196"/>
        <v>L8.FE</v>
      </c>
      <c r="CI5392" s="275" t="s">
        <v>7030</v>
      </c>
    </row>
    <row r="5393" spans="74:87" x14ac:dyDescent="0.3">
      <c r="BV5393" s="30"/>
      <c r="CH5393" s="139" t="str">
        <f t="shared" si="196"/>
        <v>L8.Z5</v>
      </c>
      <c r="CI5393" s="275" t="s">
        <v>7031</v>
      </c>
    </row>
    <row r="5394" spans="74:87" x14ac:dyDescent="0.3">
      <c r="BV5394" s="30"/>
      <c r="CH5394" s="139" t="str">
        <f t="shared" si="196"/>
        <v>L8.33</v>
      </c>
      <c r="CI5394" s="275" t="s">
        <v>7032</v>
      </c>
    </row>
    <row r="5395" spans="74:87" x14ac:dyDescent="0.3">
      <c r="BV5395" s="30"/>
      <c r="CH5395" s="139" t="str">
        <f t="shared" si="196"/>
        <v>L8.RN</v>
      </c>
      <c r="CI5395" s="275" t="s">
        <v>7033</v>
      </c>
    </row>
    <row r="5396" spans="74:87" x14ac:dyDescent="0.3">
      <c r="BV5396" s="30"/>
      <c r="CH5396" s="139" t="str">
        <f t="shared" si="196"/>
        <v>L8.54</v>
      </c>
      <c r="CI5396" s="275" t="s">
        <v>7034</v>
      </c>
    </row>
    <row r="5397" spans="74:87" x14ac:dyDescent="0.3">
      <c r="BV5397" s="30"/>
      <c r="CH5397" s="139" t="str">
        <f t="shared" si="196"/>
        <v>L8.HB</v>
      </c>
      <c r="CI5397" s="275" t="s">
        <v>15196</v>
      </c>
    </row>
    <row r="5398" spans="74:87" x14ac:dyDescent="0.3">
      <c r="BV5398" s="30"/>
      <c r="CH5398" s="139" t="str">
        <f t="shared" si="196"/>
        <v>L8.HG</v>
      </c>
      <c r="CI5398" s="275" t="s">
        <v>15197</v>
      </c>
    </row>
    <row r="5399" spans="74:87" x14ac:dyDescent="0.3">
      <c r="BV5399" s="30"/>
      <c r="CH5399" s="139" t="str">
        <f t="shared" si="196"/>
        <v>L8.JB</v>
      </c>
      <c r="CI5399" s="275" t="s">
        <v>7035</v>
      </c>
    </row>
    <row r="5400" spans="74:87" x14ac:dyDescent="0.3">
      <c r="BV5400" s="30"/>
      <c r="CH5400" s="139" t="str">
        <f t="shared" si="196"/>
        <v>L8.JW</v>
      </c>
      <c r="CI5400" s="275" t="s">
        <v>15198</v>
      </c>
    </row>
    <row r="5401" spans="74:87" x14ac:dyDescent="0.3">
      <c r="BV5401" s="30"/>
      <c r="CH5401" s="139" t="str">
        <f t="shared" si="196"/>
        <v>L8.S2</v>
      </c>
      <c r="CI5401" s="275" t="s">
        <v>7036</v>
      </c>
    </row>
    <row r="5402" spans="74:87" x14ac:dyDescent="0.3">
      <c r="BV5402" s="30"/>
      <c r="CH5402" s="139" t="str">
        <f t="shared" si="196"/>
        <v>L8.S1</v>
      </c>
      <c r="CI5402" s="275" t="s">
        <v>7037</v>
      </c>
    </row>
    <row r="5403" spans="74:87" x14ac:dyDescent="0.3">
      <c r="BV5403" s="30"/>
      <c r="CH5403" s="139" t="str">
        <f t="shared" si="196"/>
        <v>L8.L2</v>
      </c>
      <c r="CI5403" s="275" t="s">
        <v>7038</v>
      </c>
    </row>
    <row r="5404" spans="74:87" x14ac:dyDescent="0.3">
      <c r="BV5404" s="30"/>
      <c r="CH5404" s="139" t="str">
        <f t="shared" si="196"/>
        <v>L8.L1</v>
      </c>
      <c r="CI5404" s="275" t="s">
        <v>7039</v>
      </c>
    </row>
    <row r="5405" spans="74:87" x14ac:dyDescent="0.3">
      <c r="BV5405" s="30"/>
      <c r="CH5405" s="139" t="str">
        <f t="shared" si="196"/>
        <v>L8.Z1</v>
      </c>
      <c r="CI5405" s="275" t="s">
        <v>7040</v>
      </c>
    </row>
    <row r="5406" spans="74:87" x14ac:dyDescent="0.3">
      <c r="BV5406" s="30"/>
      <c r="CH5406" s="139" t="str">
        <f t="shared" si="196"/>
        <v>L8.0M</v>
      </c>
      <c r="CI5406" s="275" t="s">
        <v>7041</v>
      </c>
    </row>
    <row r="5407" spans="74:87" x14ac:dyDescent="0.3">
      <c r="BV5407" s="30"/>
      <c r="CH5407" s="139" t="str">
        <f t="shared" si="196"/>
        <v>L8.Z2</v>
      </c>
      <c r="CI5407" s="275" t="s">
        <v>7042</v>
      </c>
    </row>
    <row r="5408" spans="74:87" x14ac:dyDescent="0.3">
      <c r="BV5408" s="30"/>
      <c r="CH5408" s="139" t="str">
        <f t="shared" ref="CH5408:CH5471" si="197">CONCATENATE(LEFT(CI5408,2),".",RIGHT(CI5408,2))</f>
        <v>L8.51</v>
      </c>
      <c r="CI5408" s="275" t="s">
        <v>7043</v>
      </c>
    </row>
    <row r="5409" spans="74:87" x14ac:dyDescent="0.3">
      <c r="BV5409" s="30"/>
      <c r="CH5409" s="139" t="str">
        <f t="shared" si="197"/>
        <v>L8.0N</v>
      </c>
      <c r="CI5409" s="275" t="s">
        <v>7044</v>
      </c>
    </row>
    <row r="5410" spans="74:87" x14ac:dyDescent="0.3">
      <c r="BV5410" s="30"/>
      <c r="CH5410" s="139" t="str">
        <f t="shared" si="197"/>
        <v>L8.NS</v>
      </c>
      <c r="CI5410" s="275" t="s">
        <v>7045</v>
      </c>
    </row>
    <row r="5411" spans="74:87" x14ac:dyDescent="0.3">
      <c r="BV5411" s="30"/>
      <c r="CH5411" s="139" t="str">
        <f t="shared" si="197"/>
        <v>L8.86</v>
      </c>
      <c r="CI5411" s="275" t="s">
        <v>7046</v>
      </c>
    </row>
    <row r="5412" spans="74:87" x14ac:dyDescent="0.3">
      <c r="BV5412" s="30"/>
      <c r="CH5412" s="139" t="str">
        <f t="shared" si="197"/>
        <v>L8.36</v>
      </c>
      <c r="CI5412" s="275" t="s">
        <v>7047</v>
      </c>
    </row>
    <row r="5413" spans="74:87" x14ac:dyDescent="0.3">
      <c r="BV5413" s="30"/>
      <c r="CH5413" s="139" t="str">
        <f t="shared" si="197"/>
        <v>L8.2F</v>
      </c>
      <c r="CI5413" s="275" t="s">
        <v>7048</v>
      </c>
    </row>
    <row r="5414" spans="74:87" x14ac:dyDescent="0.3">
      <c r="BV5414" s="30"/>
      <c r="CH5414" s="139" t="str">
        <f t="shared" si="197"/>
        <v>L8.90</v>
      </c>
      <c r="CI5414" s="275" t="s">
        <v>7049</v>
      </c>
    </row>
    <row r="5415" spans="74:87" x14ac:dyDescent="0.3">
      <c r="BV5415" s="30"/>
      <c r="CH5415" s="139" t="str">
        <f t="shared" si="197"/>
        <v>L8.68</v>
      </c>
      <c r="CI5415" s="275" t="s">
        <v>7050</v>
      </c>
    </row>
    <row r="5416" spans="74:87" x14ac:dyDescent="0.3">
      <c r="BV5416" s="30"/>
      <c r="CH5416" s="139" t="str">
        <f t="shared" si="197"/>
        <v>L8.27</v>
      </c>
      <c r="CI5416" s="275" t="s">
        <v>7051</v>
      </c>
    </row>
    <row r="5417" spans="74:87" x14ac:dyDescent="0.3">
      <c r="BV5417" s="30"/>
      <c r="CH5417" s="139" t="str">
        <f t="shared" si="197"/>
        <v>L8.61</v>
      </c>
      <c r="CI5417" s="275" t="s">
        <v>7052</v>
      </c>
    </row>
    <row r="5418" spans="74:87" x14ac:dyDescent="0.3">
      <c r="BV5418" s="30"/>
      <c r="CH5418" s="139" t="str">
        <f t="shared" si="197"/>
        <v>L8.81</v>
      </c>
      <c r="CI5418" s="275" t="s">
        <v>7053</v>
      </c>
    </row>
    <row r="5419" spans="74:87" x14ac:dyDescent="0.3">
      <c r="BV5419" s="30"/>
      <c r="CH5419" s="139" t="str">
        <f t="shared" si="197"/>
        <v>L8.0T</v>
      </c>
      <c r="CI5419" s="275" t="s">
        <v>7054</v>
      </c>
    </row>
    <row r="5420" spans="74:87" x14ac:dyDescent="0.3">
      <c r="BV5420" s="30"/>
      <c r="CH5420" s="139" t="str">
        <f t="shared" si="197"/>
        <v>L8.SO</v>
      </c>
      <c r="CI5420" s="275" t="s">
        <v>7055</v>
      </c>
    </row>
    <row r="5421" spans="74:87" x14ac:dyDescent="0.3">
      <c r="BV5421" s="30"/>
      <c r="CH5421" s="139" t="str">
        <f t="shared" si="197"/>
        <v>L8.SY</v>
      </c>
      <c r="CI5421" s="275" t="s">
        <v>7056</v>
      </c>
    </row>
    <row r="5422" spans="74:87" x14ac:dyDescent="0.3">
      <c r="BV5422" s="30"/>
      <c r="CH5422" s="139" t="str">
        <f t="shared" si="197"/>
        <v>L8.SL</v>
      </c>
      <c r="CI5422" s="275" t="s">
        <v>7057</v>
      </c>
    </row>
    <row r="5423" spans="74:87" x14ac:dyDescent="0.3">
      <c r="BV5423" s="30"/>
      <c r="CH5423" s="139" t="str">
        <f t="shared" si="197"/>
        <v>L8.SM</v>
      </c>
      <c r="CI5423" s="275" t="s">
        <v>7058</v>
      </c>
    </row>
    <row r="5424" spans="74:87" x14ac:dyDescent="0.3">
      <c r="BV5424" s="30"/>
      <c r="CH5424" s="139" t="str">
        <f t="shared" si="197"/>
        <v>L8.SN</v>
      </c>
      <c r="CI5424" s="275" t="s">
        <v>7059</v>
      </c>
    </row>
    <row r="5425" spans="74:87" x14ac:dyDescent="0.3">
      <c r="BV5425" s="30"/>
      <c r="CH5425" s="139" t="str">
        <f t="shared" si="197"/>
        <v>L8.SP</v>
      </c>
      <c r="CI5425" s="275" t="s">
        <v>7060</v>
      </c>
    </row>
    <row r="5426" spans="74:87" x14ac:dyDescent="0.3">
      <c r="BV5426" s="30"/>
      <c r="CH5426" s="139" t="str">
        <f t="shared" si="197"/>
        <v>L8.1V</v>
      </c>
      <c r="CI5426" s="275" t="s">
        <v>7061</v>
      </c>
    </row>
    <row r="5427" spans="74:87" x14ac:dyDescent="0.3">
      <c r="BV5427" s="30"/>
      <c r="CH5427" s="139" t="str">
        <f t="shared" si="197"/>
        <v>L8.T5</v>
      </c>
      <c r="CI5427" s="275" t="s">
        <v>7062</v>
      </c>
    </row>
    <row r="5428" spans="74:87" x14ac:dyDescent="0.3">
      <c r="BV5428" s="30"/>
      <c r="CH5428" s="139" t="str">
        <f t="shared" si="197"/>
        <v>L8.0S</v>
      </c>
      <c r="CI5428" s="275" t="s">
        <v>7063</v>
      </c>
    </row>
    <row r="5429" spans="74:87" x14ac:dyDescent="0.3">
      <c r="BV5429" s="30"/>
      <c r="CH5429" s="139" t="str">
        <f t="shared" si="197"/>
        <v>L8.52</v>
      </c>
      <c r="CI5429" s="275" t="s">
        <v>7064</v>
      </c>
    </row>
    <row r="5430" spans="74:87" x14ac:dyDescent="0.3">
      <c r="BV5430" s="30"/>
      <c r="CH5430" s="139" t="str">
        <f t="shared" si="197"/>
        <v>L8.77</v>
      </c>
      <c r="CI5430" s="275" t="s">
        <v>7065</v>
      </c>
    </row>
    <row r="5431" spans="74:87" x14ac:dyDescent="0.3">
      <c r="BV5431" s="30"/>
      <c r="CH5431" s="139" t="str">
        <f t="shared" si="197"/>
        <v>L8.Z3</v>
      </c>
      <c r="CI5431" s="275" t="s">
        <v>7066</v>
      </c>
    </row>
    <row r="5432" spans="74:87" x14ac:dyDescent="0.3">
      <c r="BV5432" s="30"/>
      <c r="CH5432" s="139" t="str">
        <f t="shared" si="197"/>
        <v>L8.37</v>
      </c>
      <c r="CI5432" s="275" t="s">
        <v>7067</v>
      </c>
    </row>
    <row r="5433" spans="74:87" x14ac:dyDescent="0.3">
      <c r="BV5433" s="30"/>
      <c r="CH5433" s="139" t="str">
        <f t="shared" si="197"/>
        <v>L8.2A</v>
      </c>
      <c r="CI5433" s="275" t="s">
        <v>7068</v>
      </c>
    </row>
    <row r="5434" spans="74:87" x14ac:dyDescent="0.3">
      <c r="BV5434" s="30"/>
      <c r="CH5434" s="139" t="str">
        <f t="shared" si="197"/>
        <v>L8.T8</v>
      </c>
      <c r="CI5434" s="275" t="s">
        <v>7069</v>
      </c>
    </row>
    <row r="5435" spans="74:87" x14ac:dyDescent="0.3">
      <c r="BV5435" s="30"/>
      <c r="CH5435" s="139" t="str">
        <f t="shared" si="197"/>
        <v>L8.1Q</v>
      </c>
      <c r="CI5435" s="275" t="s">
        <v>7070</v>
      </c>
    </row>
    <row r="5436" spans="74:87" x14ac:dyDescent="0.3">
      <c r="BV5436" s="30"/>
      <c r="CH5436" s="139" t="str">
        <f t="shared" si="197"/>
        <v>L8.2Q</v>
      </c>
      <c r="CI5436" s="275" t="s">
        <v>7071</v>
      </c>
    </row>
    <row r="5437" spans="74:87" x14ac:dyDescent="0.3">
      <c r="BV5437" s="30"/>
      <c r="CH5437" s="139" t="str">
        <f t="shared" si="197"/>
        <v>L8.NM</v>
      </c>
      <c r="CI5437" s="275" t="s">
        <v>7072</v>
      </c>
    </row>
    <row r="5438" spans="74:87" x14ac:dyDescent="0.3">
      <c r="BV5438" s="30"/>
      <c r="CH5438" s="139" t="str">
        <f t="shared" si="197"/>
        <v>L8.0F</v>
      </c>
      <c r="CI5438" s="275" t="s">
        <v>7073</v>
      </c>
    </row>
    <row r="5439" spans="74:87" x14ac:dyDescent="0.3">
      <c r="BV5439" s="30"/>
      <c r="CH5439" s="139" t="str">
        <f t="shared" si="197"/>
        <v>L8.MC</v>
      </c>
      <c r="CI5439" s="275" t="s">
        <v>7074</v>
      </c>
    </row>
    <row r="5440" spans="74:87" x14ac:dyDescent="0.3">
      <c r="BV5440" s="30"/>
      <c r="CH5440" s="139" t="str">
        <f t="shared" si="197"/>
        <v>L8.0P</v>
      </c>
      <c r="CI5440" s="275" t="s">
        <v>7075</v>
      </c>
    </row>
    <row r="5441" spans="74:87" x14ac:dyDescent="0.3">
      <c r="BV5441" s="30"/>
      <c r="CH5441" s="139" t="str">
        <f t="shared" si="197"/>
        <v>L8.T9</v>
      </c>
      <c r="CI5441" s="275" t="s">
        <v>7076</v>
      </c>
    </row>
    <row r="5442" spans="74:87" x14ac:dyDescent="0.3">
      <c r="BV5442" s="30"/>
      <c r="CH5442" s="139" t="str">
        <f t="shared" si="197"/>
        <v>L8.ZZ</v>
      </c>
      <c r="CI5442" s="275" t="s">
        <v>7077</v>
      </c>
    </row>
    <row r="5443" spans="74:87" x14ac:dyDescent="0.3">
      <c r="BV5443" s="30"/>
      <c r="CH5443" s="139" t="str">
        <f t="shared" si="197"/>
        <v>L8.53</v>
      </c>
      <c r="CI5443" s="275" t="s">
        <v>7078</v>
      </c>
    </row>
    <row r="5444" spans="74:87" x14ac:dyDescent="0.3">
      <c r="BV5444" s="30"/>
      <c r="CH5444" s="139" t="str">
        <f t="shared" si="197"/>
        <v>L8.AO</v>
      </c>
      <c r="CI5444" s="275" t="s">
        <v>7079</v>
      </c>
    </row>
    <row r="5445" spans="74:87" x14ac:dyDescent="0.3">
      <c r="BV5445" s="30"/>
      <c r="CH5445" s="139" t="str">
        <f t="shared" si="197"/>
        <v>L8.AB</v>
      </c>
      <c r="CI5445" s="275" t="s">
        <v>7080</v>
      </c>
    </row>
    <row r="5446" spans="74:87" x14ac:dyDescent="0.3">
      <c r="BV5446" s="30"/>
      <c r="CH5446" s="139" t="str">
        <f t="shared" si="197"/>
        <v>L8.50</v>
      </c>
      <c r="CI5446" s="275" t="s">
        <v>7081</v>
      </c>
    </row>
    <row r="5447" spans="74:87" x14ac:dyDescent="0.3">
      <c r="BV5447" s="30"/>
      <c r="CH5447" s="139" t="str">
        <f t="shared" si="197"/>
        <v>L8.Z6</v>
      </c>
      <c r="CI5447" s="275" t="s">
        <v>7082</v>
      </c>
    </row>
    <row r="5448" spans="74:87" x14ac:dyDescent="0.3">
      <c r="BV5448" s="30"/>
      <c r="CH5448" s="139" t="str">
        <f t="shared" si="197"/>
        <v>L8.0G</v>
      </c>
      <c r="CI5448" s="275" t="s">
        <v>7083</v>
      </c>
    </row>
    <row r="5449" spans="74:87" x14ac:dyDescent="0.3">
      <c r="BV5449" s="30"/>
      <c r="CH5449" s="139" t="str">
        <f t="shared" si="197"/>
        <v>L8.BG</v>
      </c>
      <c r="CI5449" s="275" t="s">
        <v>7084</v>
      </c>
    </row>
    <row r="5450" spans="74:87" x14ac:dyDescent="0.3">
      <c r="BV5450" s="30"/>
      <c r="CH5450" s="139" t="str">
        <f t="shared" si="197"/>
        <v>L8.0R</v>
      </c>
      <c r="CI5450" s="275" t="s">
        <v>7085</v>
      </c>
    </row>
    <row r="5451" spans="74:87" x14ac:dyDescent="0.3">
      <c r="BV5451" s="30"/>
      <c r="CH5451" s="139" t="str">
        <f t="shared" si="197"/>
        <v>L8.89</v>
      </c>
      <c r="CI5451" s="275" t="s">
        <v>7086</v>
      </c>
    </row>
    <row r="5452" spans="74:87" x14ac:dyDescent="0.3">
      <c r="BV5452" s="30"/>
      <c r="CH5452" s="139" t="str">
        <f t="shared" si="197"/>
        <v>L8.2P</v>
      </c>
      <c r="CI5452" s="275" t="s">
        <v>15199</v>
      </c>
    </row>
    <row r="5453" spans="74:87" x14ac:dyDescent="0.3">
      <c r="BV5453" s="30"/>
      <c r="CH5453" s="139" t="str">
        <f t="shared" si="197"/>
        <v>L8.32</v>
      </c>
      <c r="CI5453" s="275" t="s">
        <v>7087</v>
      </c>
    </row>
    <row r="5454" spans="74:87" x14ac:dyDescent="0.3">
      <c r="BV5454" s="30"/>
      <c r="CH5454" s="139" t="str">
        <f t="shared" si="197"/>
        <v>L8.80</v>
      </c>
      <c r="CI5454" s="275" t="s">
        <v>7088</v>
      </c>
    </row>
    <row r="5455" spans="74:87" x14ac:dyDescent="0.3">
      <c r="BV5455" s="30"/>
      <c r="CH5455" s="139" t="str">
        <f t="shared" si="197"/>
        <v>L8.46</v>
      </c>
      <c r="CI5455" s="275" t="s">
        <v>7089</v>
      </c>
    </row>
    <row r="5456" spans="74:87" x14ac:dyDescent="0.3">
      <c r="BV5456" s="30"/>
      <c r="CH5456" s="139" t="str">
        <f t="shared" si="197"/>
        <v>L8.45</v>
      </c>
      <c r="CI5456" s="275" t="s">
        <v>7090</v>
      </c>
    </row>
    <row r="5457" spans="74:87" x14ac:dyDescent="0.3">
      <c r="BV5457" s="30"/>
      <c r="CH5457" s="139" t="str">
        <f t="shared" si="197"/>
        <v>L8.B1</v>
      </c>
      <c r="CI5457" s="275" t="s">
        <v>7091</v>
      </c>
    </row>
    <row r="5458" spans="74:87" x14ac:dyDescent="0.3">
      <c r="BV5458" s="30"/>
      <c r="CH5458" s="139" t="str">
        <f t="shared" si="197"/>
        <v>L8.Z4</v>
      </c>
      <c r="CI5458" s="275" t="s">
        <v>7092</v>
      </c>
    </row>
    <row r="5459" spans="74:87" x14ac:dyDescent="0.3">
      <c r="BV5459" s="30"/>
      <c r="CH5459" s="139" t="str">
        <f t="shared" si="197"/>
        <v>L8.BN</v>
      </c>
      <c r="CI5459" s="275" t="s">
        <v>7093</v>
      </c>
    </row>
    <row r="5460" spans="74:87" x14ac:dyDescent="0.3">
      <c r="BV5460" s="30"/>
      <c r="CH5460" s="139" t="str">
        <f t="shared" si="197"/>
        <v>L8.0C</v>
      </c>
      <c r="CI5460" s="275" t="s">
        <v>7094</v>
      </c>
    </row>
    <row r="5461" spans="74:87" x14ac:dyDescent="0.3">
      <c r="BV5461" s="30"/>
      <c r="CH5461" s="139" t="str">
        <f t="shared" si="197"/>
        <v>L8.0Y</v>
      </c>
      <c r="CI5461" s="275" t="s">
        <v>7095</v>
      </c>
    </row>
    <row r="5462" spans="74:87" x14ac:dyDescent="0.3">
      <c r="BV5462" s="30"/>
      <c r="CH5462" s="139" t="str">
        <f t="shared" si="197"/>
        <v>L8.0L</v>
      </c>
      <c r="CI5462" s="275" t="s">
        <v>7096</v>
      </c>
    </row>
    <row r="5463" spans="74:87" x14ac:dyDescent="0.3">
      <c r="BV5463" s="30"/>
      <c r="CH5463" s="139" t="str">
        <f t="shared" si="197"/>
        <v>L8.87</v>
      </c>
      <c r="CI5463" s="275" t="s">
        <v>7097</v>
      </c>
    </row>
    <row r="5464" spans="74:87" x14ac:dyDescent="0.3">
      <c r="BV5464" s="30"/>
      <c r="CH5464" s="139" t="str">
        <f t="shared" si="197"/>
        <v>L8.CP</v>
      </c>
      <c r="CI5464" s="275" t="s">
        <v>7098</v>
      </c>
    </row>
    <row r="5465" spans="74:87" x14ac:dyDescent="0.3">
      <c r="BV5465" s="30"/>
      <c r="CH5465" s="139" t="str">
        <f t="shared" si="197"/>
        <v>L8.35</v>
      </c>
      <c r="CI5465" s="275" t="s">
        <v>7099</v>
      </c>
    </row>
    <row r="5466" spans="74:87" x14ac:dyDescent="0.3">
      <c r="BV5466" s="30"/>
      <c r="CH5466" s="139" t="str">
        <f t="shared" si="197"/>
        <v>L8.LK</v>
      </c>
      <c r="CI5466" s="275" t="s">
        <v>7100</v>
      </c>
    </row>
    <row r="5467" spans="74:87" x14ac:dyDescent="0.3">
      <c r="BV5467" s="30"/>
      <c r="CH5467" s="139" t="str">
        <f t="shared" si="197"/>
        <v>L8.LB</v>
      </c>
      <c r="CI5467" s="275" t="s">
        <v>7101</v>
      </c>
    </row>
    <row r="5468" spans="74:87" x14ac:dyDescent="0.3">
      <c r="BV5468" s="30"/>
      <c r="CH5468" s="139" t="str">
        <f t="shared" si="197"/>
        <v>L8.LG</v>
      </c>
      <c r="CI5468" s="275" t="s">
        <v>7102</v>
      </c>
    </row>
    <row r="5469" spans="74:87" x14ac:dyDescent="0.3">
      <c r="BV5469" s="30"/>
      <c r="CH5469" s="139" t="str">
        <f t="shared" si="197"/>
        <v>L8.LO</v>
      </c>
      <c r="CI5469" s="275" t="s">
        <v>7103</v>
      </c>
    </row>
    <row r="5470" spans="74:87" x14ac:dyDescent="0.3">
      <c r="BV5470" s="30"/>
      <c r="CH5470" s="139" t="str">
        <f t="shared" si="197"/>
        <v>L8.LC</v>
      </c>
      <c r="CI5470" s="275" t="s">
        <v>7104</v>
      </c>
    </row>
    <row r="5471" spans="74:87" x14ac:dyDescent="0.3">
      <c r="BV5471" s="30"/>
      <c r="CH5471" s="139" t="str">
        <f t="shared" si="197"/>
        <v>L8.LY</v>
      </c>
      <c r="CI5471" s="275" t="s">
        <v>7105</v>
      </c>
    </row>
    <row r="5472" spans="74:87" x14ac:dyDescent="0.3">
      <c r="BV5472" s="30"/>
      <c r="CH5472" s="139" t="str">
        <f t="shared" ref="CH5472:CH5535" si="198">CONCATENATE(LEFT(CI5472,2),".",RIGHT(CI5472,2))</f>
        <v>L8.FE</v>
      </c>
      <c r="CI5472" s="275" t="s">
        <v>7106</v>
      </c>
    </row>
    <row r="5473" spans="74:87" x14ac:dyDescent="0.3">
      <c r="BV5473" s="30"/>
      <c r="CH5473" s="139" t="str">
        <f t="shared" si="198"/>
        <v>L8.Z5</v>
      </c>
      <c r="CI5473" s="275" t="s">
        <v>7107</v>
      </c>
    </row>
    <row r="5474" spans="74:87" x14ac:dyDescent="0.3">
      <c r="BV5474" s="30"/>
      <c r="CH5474" s="139" t="str">
        <f t="shared" si="198"/>
        <v>L8.33</v>
      </c>
      <c r="CI5474" s="275" t="s">
        <v>7108</v>
      </c>
    </row>
    <row r="5475" spans="74:87" x14ac:dyDescent="0.3">
      <c r="BV5475" s="30"/>
      <c r="CH5475" s="139" t="str">
        <f t="shared" si="198"/>
        <v>L8.RN</v>
      </c>
      <c r="CI5475" s="275" t="s">
        <v>7109</v>
      </c>
    </row>
    <row r="5476" spans="74:87" x14ac:dyDescent="0.3">
      <c r="BV5476" s="30"/>
      <c r="CH5476" s="139" t="str">
        <f t="shared" si="198"/>
        <v>L8.54</v>
      </c>
      <c r="CI5476" s="275" t="s">
        <v>7110</v>
      </c>
    </row>
    <row r="5477" spans="74:87" x14ac:dyDescent="0.3">
      <c r="BV5477" s="30"/>
      <c r="CH5477" s="139" t="str">
        <f t="shared" si="198"/>
        <v>L8.HB</v>
      </c>
      <c r="CI5477" s="275" t="s">
        <v>15200</v>
      </c>
    </row>
    <row r="5478" spans="74:87" x14ac:dyDescent="0.3">
      <c r="BV5478" s="30"/>
      <c r="CH5478" s="139" t="str">
        <f t="shared" si="198"/>
        <v>L8.HG</v>
      </c>
      <c r="CI5478" s="275" t="s">
        <v>15201</v>
      </c>
    </row>
    <row r="5479" spans="74:87" x14ac:dyDescent="0.3">
      <c r="BV5479" s="30"/>
      <c r="CH5479" s="139" t="str">
        <f t="shared" si="198"/>
        <v>L8.JB</v>
      </c>
      <c r="CI5479" s="275" t="s">
        <v>7111</v>
      </c>
    </row>
    <row r="5480" spans="74:87" x14ac:dyDescent="0.3">
      <c r="BV5480" s="30"/>
      <c r="CH5480" s="139" t="str">
        <f t="shared" si="198"/>
        <v>L8.JW</v>
      </c>
      <c r="CI5480" s="275" t="s">
        <v>15202</v>
      </c>
    </row>
    <row r="5481" spans="74:87" x14ac:dyDescent="0.3">
      <c r="BV5481" s="30"/>
      <c r="CH5481" s="139" t="str">
        <f t="shared" si="198"/>
        <v>L8.S2</v>
      </c>
      <c r="CI5481" s="275" t="s">
        <v>7112</v>
      </c>
    </row>
    <row r="5482" spans="74:87" x14ac:dyDescent="0.3">
      <c r="BV5482" s="30"/>
      <c r="CH5482" s="139" t="str">
        <f t="shared" si="198"/>
        <v>L8.S1</v>
      </c>
      <c r="CI5482" s="275" t="s">
        <v>7113</v>
      </c>
    </row>
    <row r="5483" spans="74:87" x14ac:dyDescent="0.3">
      <c r="BV5483" s="30"/>
      <c r="CH5483" s="139" t="str">
        <f t="shared" si="198"/>
        <v>L8.L2</v>
      </c>
      <c r="CI5483" s="275" t="s">
        <v>7114</v>
      </c>
    </row>
    <row r="5484" spans="74:87" x14ac:dyDescent="0.3">
      <c r="BV5484" s="30"/>
      <c r="CH5484" s="139" t="str">
        <f t="shared" si="198"/>
        <v>L8.L1</v>
      </c>
      <c r="CI5484" s="275" t="s">
        <v>7115</v>
      </c>
    </row>
    <row r="5485" spans="74:87" x14ac:dyDescent="0.3">
      <c r="BV5485" s="30"/>
      <c r="CH5485" s="139" t="str">
        <f t="shared" si="198"/>
        <v>L8.Z1</v>
      </c>
      <c r="CI5485" s="275" t="s">
        <v>7116</v>
      </c>
    </row>
    <row r="5486" spans="74:87" x14ac:dyDescent="0.3">
      <c r="BV5486" s="30"/>
      <c r="CH5486" s="139" t="str">
        <f t="shared" si="198"/>
        <v>L8.0M</v>
      </c>
      <c r="CI5486" s="275" t="s">
        <v>7117</v>
      </c>
    </row>
    <row r="5487" spans="74:87" x14ac:dyDescent="0.3">
      <c r="BV5487" s="30"/>
      <c r="CH5487" s="139" t="str">
        <f t="shared" si="198"/>
        <v>L8.Z2</v>
      </c>
      <c r="CI5487" s="275" t="s">
        <v>7118</v>
      </c>
    </row>
    <row r="5488" spans="74:87" x14ac:dyDescent="0.3">
      <c r="BV5488" s="30"/>
      <c r="CH5488" s="139" t="str">
        <f t="shared" si="198"/>
        <v>L8.51</v>
      </c>
      <c r="CI5488" s="275" t="s">
        <v>7119</v>
      </c>
    </row>
    <row r="5489" spans="74:87" x14ac:dyDescent="0.3">
      <c r="BV5489" s="30"/>
      <c r="CH5489" s="139" t="str">
        <f t="shared" si="198"/>
        <v>L8.0N</v>
      </c>
      <c r="CI5489" s="275" t="s">
        <v>7120</v>
      </c>
    </row>
    <row r="5490" spans="74:87" x14ac:dyDescent="0.3">
      <c r="BV5490" s="30"/>
      <c r="CH5490" s="139" t="str">
        <f t="shared" si="198"/>
        <v>L8.NS</v>
      </c>
      <c r="CI5490" s="275" t="s">
        <v>7121</v>
      </c>
    </row>
    <row r="5491" spans="74:87" x14ac:dyDescent="0.3">
      <c r="BV5491" s="30"/>
      <c r="CH5491" s="139" t="str">
        <f t="shared" si="198"/>
        <v>L8.86</v>
      </c>
      <c r="CI5491" s="275" t="s">
        <v>7122</v>
      </c>
    </row>
    <row r="5492" spans="74:87" x14ac:dyDescent="0.3">
      <c r="BV5492" s="30"/>
      <c r="CH5492" s="139" t="str">
        <f t="shared" si="198"/>
        <v>L8.36</v>
      </c>
      <c r="CI5492" s="275" t="s">
        <v>7123</v>
      </c>
    </row>
    <row r="5493" spans="74:87" x14ac:dyDescent="0.3">
      <c r="BV5493" s="30"/>
      <c r="CH5493" s="139" t="str">
        <f t="shared" si="198"/>
        <v>L8.2F</v>
      </c>
      <c r="CI5493" s="275" t="s">
        <v>7124</v>
      </c>
    </row>
    <row r="5494" spans="74:87" x14ac:dyDescent="0.3">
      <c r="BV5494" s="30"/>
      <c r="CH5494" s="139" t="str">
        <f t="shared" si="198"/>
        <v>L8.90</v>
      </c>
      <c r="CI5494" s="275" t="s">
        <v>7125</v>
      </c>
    </row>
    <row r="5495" spans="74:87" x14ac:dyDescent="0.3">
      <c r="BV5495" s="30"/>
      <c r="CH5495" s="139" t="str">
        <f t="shared" si="198"/>
        <v>L8.68</v>
      </c>
      <c r="CI5495" s="275" t="s">
        <v>7126</v>
      </c>
    </row>
    <row r="5496" spans="74:87" x14ac:dyDescent="0.3">
      <c r="BV5496" s="30"/>
      <c r="CH5496" s="139" t="str">
        <f t="shared" si="198"/>
        <v>L8.27</v>
      </c>
      <c r="CI5496" s="275" t="s">
        <v>7127</v>
      </c>
    </row>
    <row r="5497" spans="74:87" x14ac:dyDescent="0.3">
      <c r="BV5497" s="30"/>
      <c r="CH5497" s="139" t="str">
        <f t="shared" si="198"/>
        <v>L8.61</v>
      </c>
      <c r="CI5497" s="275" t="s">
        <v>7128</v>
      </c>
    </row>
    <row r="5498" spans="74:87" x14ac:dyDescent="0.3">
      <c r="BV5498" s="30"/>
      <c r="CH5498" s="139" t="str">
        <f t="shared" si="198"/>
        <v>L8.81</v>
      </c>
      <c r="CI5498" s="275" t="s">
        <v>7129</v>
      </c>
    </row>
    <row r="5499" spans="74:87" x14ac:dyDescent="0.3">
      <c r="BV5499" s="30"/>
      <c r="CH5499" s="139" t="str">
        <f t="shared" si="198"/>
        <v>L8.0T</v>
      </c>
      <c r="CI5499" s="275" t="s">
        <v>7130</v>
      </c>
    </row>
    <row r="5500" spans="74:87" x14ac:dyDescent="0.3">
      <c r="BV5500" s="30"/>
      <c r="CH5500" s="139" t="str">
        <f t="shared" si="198"/>
        <v>L8.SO</v>
      </c>
      <c r="CI5500" s="275" t="s">
        <v>7131</v>
      </c>
    </row>
    <row r="5501" spans="74:87" x14ac:dyDescent="0.3">
      <c r="BV5501" s="30"/>
      <c r="CH5501" s="139" t="str">
        <f t="shared" si="198"/>
        <v>L8.SY</v>
      </c>
      <c r="CI5501" s="275" t="s">
        <v>7132</v>
      </c>
    </row>
    <row r="5502" spans="74:87" x14ac:dyDescent="0.3">
      <c r="BV5502" s="30"/>
      <c r="CH5502" s="139" t="str">
        <f t="shared" si="198"/>
        <v>L8.SL</v>
      </c>
      <c r="CI5502" s="275" t="s">
        <v>7133</v>
      </c>
    </row>
    <row r="5503" spans="74:87" x14ac:dyDescent="0.3">
      <c r="BV5503" s="30"/>
      <c r="CH5503" s="139" t="str">
        <f t="shared" si="198"/>
        <v>L8.SM</v>
      </c>
      <c r="CI5503" s="275" t="s">
        <v>7134</v>
      </c>
    </row>
    <row r="5504" spans="74:87" x14ac:dyDescent="0.3">
      <c r="BV5504" s="30"/>
      <c r="CH5504" s="139" t="str">
        <f t="shared" si="198"/>
        <v>L8.SN</v>
      </c>
      <c r="CI5504" s="275" t="s">
        <v>7135</v>
      </c>
    </row>
    <row r="5505" spans="74:87" x14ac:dyDescent="0.3">
      <c r="BV5505" s="30"/>
      <c r="CH5505" s="139" t="str">
        <f t="shared" si="198"/>
        <v>L8.SP</v>
      </c>
      <c r="CI5505" s="275" t="s">
        <v>7136</v>
      </c>
    </row>
    <row r="5506" spans="74:87" x14ac:dyDescent="0.3">
      <c r="BV5506" s="30"/>
      <c r="CH5506" s="139" t="str">
        <f t="shared" si="198"/>
        <v>L8.1V</v>
      </c>
      <c r="CI5506" s="275" t="s">
        <v>7137</v>
      </c>
    </row>
    <row r="5507" spans="74:87" x14ac:dyDescent="0.3">
      <c r="BV5507" s="30"/>
      <c r="CH5507" s="139" t="str">
        <f t="shared" si="198"/>
        <v>L8.T5</v>
      </c>
      <c r="CI5507" s="275" t="s">
        <v>7138</v>
      </c>
    </row>
    <row r="5508" spans="74:87" x14ac:dyDescent="0.3">
      <c r="BV5508" s="30"/>
      <c r="CH5508" s="139" t="str">
        <f t="shared" si="198"/>
        <v>L8.0S</v>
      </c>
      <c r="CI5508" s="275" t="s">
        <v>7139</v>
      </c>
    </row>
    <row r="5509" spans="74:87" x14ac:dyDescent="0.3">
      <c r="BV5509" s="30"/>
      <c r="CH5509" s="139" t="str">
        <f t="shared" si="198"/>
        <v>L8.52</v>
      </c>
      <c r="CI5509" s="275" t="s">
        <v>7140</v>
      </c>
    </row>
    <row r="5510" spans="74:87" x14ac:dyDescent="0.3">
      <c r="BV5510" s="30"/>
      <c r="CH5510" s="139" t="str">
        <f t="shared" si="198"/>
        <v>L8.77</v>
      </c>
      <c r="CI5510" s="275" t="s">
        <v>7141</v>
      </c>
    </row>
    <row r="5511" spans="74:87" x14ac:dyDescent="0.3">
      <c r="BV5511" s="30"/>
      <c r="CH5511" s="139" t="str">
        <f t="shared" si="198"/>
        <v>L8.Z3</v>
      </c>
      <c r="CI5511" s="275" t="s">
        <v>7142</v>
      </c>
    </row>
    <row r="5512" spans="74:87" x14ac:dyDescent="0.3">
      <c r="BV5512" s="30"/>
      <c r="CH5512" s="139" t="str">
        <f t="shared" si="198"/>
        <v>L8.37</v>
      </c>
      <c r="CI5512" s="275" t="s">
        <v>7143</v>
      </c>
    </row>
    <row r="5513" spans="74:87" x14ac:dyDescent="0.3">
      <c r="BV5513" s="30"/>
      <c r="CH5513" s="139" t="str">
        <f t="shared" si="198"/>
        <v>L8.2A</v>
      </c>
      <c r="CI5513" s="275" t="s">
        <v>7144</v>
      </c>
    </row>
    <row r="5514" spans="74:87" x14ac:dyDescent="0.3">
      <c r="BV5514" s="30"/>
      <c r="CH5514" s="139" t="str">
        <f t="shared" si="198"/>
        <v>L8.T8</v>
      </c>
      <c r="CI5514" s="275" t="s">
        <v>7145</v>
      </c>
    </row>
    <row r="5515" spans="74:87" x14ac:dyDescent="0.3">
      <c r="BV5515" s="30"/>
      <c r="CH5515" s="139" t="str">
        <f t="shared" si="198"/>
        <v>L8.1Q</v>
      </c>
      <c r="CI5515" s="275" t="s">
        <v>7146</v>
      </c>
    </row>
    <row r="5516" spans="74:87" x14ac:dyDescent="0.3">
      <c r="BV5516" s="30"/>
      <c r="CH5516" s="139" t="str">
        <f t="shared" si="198"/>
        <v>L8.2Q</v>
      </c>
      <c r="CI5516" s="275" t="s">
        <v>7147</v>
      </c>
    </row>
    <row r="5517" spans="74:87" x14ac:dyDescent="0.3">
      <c r="BV5517" s="30"/>
      <c r="CH5517" s="139" t="str">
        <f t="shared" si="198"/>
        <v>L8.NM</v>
      </c>
      <c r="CI5517" s="275" t="s">
        <v>7148</v>
      </c>
    </row>
    <row r="5518" spans="74:87" x14ac:dyDescent="0.3">
      <c r="BV5518" s="30"/>
      <c r="CH5518" s="139" t="str">
        <f t="shared" si="198"/>
        <v>L8.0F</v>
      </c>
      <c r="CI5518" s="275" t="s">
        <v>7149</v>
      </c>
    </row>
    <row r="5519" spans="74:87" x14ac:dyDescent="0.3">
      <c r="BV5519" s="30"/>
      <c r="CH5519" s="139" t="str">
        <f t="shared" si="198"/>
        <v>L8.MC</v>
      </c>
      <c r="CI5519" s="275" t="s">
        <v>7150</v>
      </c>
    </row>
    <row r="5520" spans="74:87" x14ac:dyDescent="0.3">
      <c r="BV5520" s="30"/>
      <c r="CH5520" s="139" t="str">
        <f t="shared" si="198"/>
        <v>L8.0P</v>
      </c>
      <c r="CI5520" s="275" t="s">
        <v>7151</v>
      </c>
    </row>
    <row r="5521" spans="74:87" x14ac:dyDescent="0.3">
      <c r="BV5521" s="30"/>
      <c r="CH5521" s="139" t="str">
        <f t="shared" si="198"/>
        <v>L8.T9</v>
      </c>
      <c r="CI5521" s="275" t="s">
        <v>7152</v>
      </c>
    </row>
    <row r="5522" spans="74:87" x14ac:dyDescent="0.3">
      <c r="BV5522" s="30"/>
      <c r="CH5522" s="139" t="str">
        <f t="shared" si="198"/>
        <v>L8.ZZ</v>
      </c>
      <c r="CI5522" s="275" t="s">
        <v>7153</v>
      </c>
    </row>
    <row r="5523" spans="74:87" x14ac:dyDescent="0.3">
      <c r="BV5523" s="30"/>
      <c r="CH5523" s="139" t="str">
        <f t="shared" si="198"/>
        <v>L8.53</v>
      </c>
      <c r="CI5523" s="275" t="s">
        <v>7154</v>
      </c>
    </row>
    <row r="5524" spans="74:87" x14ac:dyDescent="0.3">
      <c r="BV5524" s="30"/>
      <c r="CH5524" s="139" t="str">
        <f t="shared" si="198"/>
        <v>L8.AO</v>
      </c>
      <c r="CI5524" s="275" t="s">
        <v>7155</v>
      </c>
    </row>
    <row r="5525" spans="74:87" x14ac:dyDescent="0.3">
      <c r="BV5525" s="30"/>
      <c r="CH5525" s="139" t="str">
        <f t="shared" si="198"/>
        <v>L8.AB</v>
      </c>
      <c r="CI5525" s="275" t="s">
        <v>7156</v>
      </c>
    </row>
    <row r="5526" spans="74:87" x14ac:dyDescent="0.3">
      <c r="BV5526" s="30"/>
      <c r="CH5526" s="139" t="str">
        <f t="shared" si="198"/>
        <v>L8.50</v>
      </c>
      <c r="CI5526" s="275" t="s">
        <v>7157</v>
      </c>
    </row>
    <row r="5527" spans="74:87" x14ac:dyDescent="0.3">
      <c r="BV5527" s="30"/>
      <c r="CH5527" s="139" t="str">
        <f t="shared" si="198"/>
        <v>L8.Z6</v>
      </c>
      <c r="CI5527" s="275" t="s">
        <v>7158</v>
      </c>
    </row>
    <row r="5528" spans="74:87" x14ac:dyDescent="0.3">
      <c r="BV5528" s="30"/>
      <c r="CH5528" s="139" t="str">
        <f t="shared" si="198"/>
        <v>L8.0G</v>
      </c>
      <c r="CI5528" s="275" t="s">
        <v>7159</v>
      </c>
    </row>
    <row r="5529" spans="74:87" x14ac:dyDescent="0.3">
      <c r="BV5529" s="30"/>
      <c r="CH5529" s="139" t="str">
        <f t="shared" si="198"/>
        <v>L8.BG</v>
      </c>
      <c r="CI5529" s="275" t="s">
        <v>7160</v>
      </c>
    </row>
    <row r="5530" spans="74:87" x14ac:dyDescent="0.3">
      <c r="BV5530" s="30"/>
      <c r="CH5530" s="139" t="str">
        <f t="shared" si="198"/>
        <v>L8.0R</v>
      </c>
      <c r="CI5530" s="275" t="s">
        <v>7161</v>
      </c>
    </row>
    <row r="5531" spans="74:87" x14ac:dyDescent="0.3">
      <c r="BV5531" s="30"/>
      <c r="CH5531" s="139" t="str">
        <f t="shared" si="198"/>
        <v>L8.89</v>
      </c>
      <c r="CI5531" s="275" t="s">
        <v>7162</v>
      </c>
    </row>
    <row r="5532" spans="74:87" x14ac:dyDescent="0.3">
      <c r="BV5532" s="30"/>
      <c r="CH5532" s="139" t="str">
        <f t="shared" si="198"/>
        <v>L8.2P</v>
      </c>
      <c r="CI5532" s="275" t="s">
        <v>15203</v>
      </c>
    </row>
    <row r="5533" spans="74:87" x14ac:dyDescent="0.3">
      <c r="BV5533" s="30"/>
      <c r="CH5533" s="139" t="str">
        <f t="shared" si="198"/>
        <v>L8.32</v>
      </c>
      <c r="CI5533" s="275" t="s">
        <v>7163</v>
      </c>
    </row>
    <row r="5534" spans="74:87" x14ac:dyDescent="0.3">
      <c r="BV5534" s="30"/>
      <c r="CH5534" s="139" t="str">
        <f t="shared" si="198"/>
        <v>L8.80</v>
      </c>
      <c r="CI5534" s="275" t="s">
        <v>7164</v>
      </c>
    </row>
    <row r="5535" spans="74:87" x14ac:dyDescent="0.3">
      <c r="BV5535" s="30"/>
      <c r="CH5535" s="139" t="str">
        <f t="shared" si="198"/>
        <v>L8.B1</v>
      </c>
      <c r="CI5535" s="275" t="s">
        <v>7165</v>
      </c>
    </row>
    <row r="5536" spans="74:87" x14ac:dyDescent="0.3">
      <c r="BV5536" s="30"/>
      <c r="CH5536" s="139" t="str">
        <f t="shared" ref="CH5536:CH5599" si="199">CONCATENATE(LEFT(CI5536,2),".",RIGHT(CI5536,2))</f>
        <v>L8.Z4</v>
      </c>
      <c r="CI5536" s="275" t="s">
        <v>7166</v>
      </c>
    </row>
    <row r="5537" spans="74:87" x14ac:dyDescent="0.3">
      <c r="BV5537" s="30"/>
      <c r="CH5537" s="139" t="str">
        <f t="shared" si="199"/>
        <v>L8.BN</v>
      </c>
      <c r="CI5537" s="275" t="s">
        <v>7167</v>
      </c>
    </row>
    <row r="5538" spans="74:87" x14ac:dyDescent="0.3">
      <c r="BV5538" s="30"/>
      <c r="CH5538" s="139" t="str">
        <f t="shared" si="199"/>
        <v>L8.0C</v>
      </c>
      <c r="CI5538" s="275" t="s">
        <v>7168</v>
      </c>
    </row>
    <row r="5539" spans="74:87" x14ac:dyDescent="0.3">
      <c r="BV5539" s="30"/>
      <c r="CH5539" s="139" t="str">
        <f t="shared" si="199"/>
        <v>L8.0Y</v>
      </c>
      <c r="CI5539" s="275" t="s">
        <v>7169</v>
      </c>
    </row>
    <row r="5540" spans="74:87" x14ac:dyDescent="0.3">
      <c r="BV5540" s="30"/>
      <c r="CH5540" s="139" t="str">
        <f t="shared" si="199"/>
        <v>L8.0L</v>
      </c>
      <c r="CI5540" s="275" t="s">
        <v>7170</v>
      </c>
    </row>
    <row r="5541" spans="74:87" x14ac:dyDescent="0.3">
      <c r="BV5541" s="30"/>
      <c r="CH5541" s="139" t="str">
        <f t="shared" si="199"/>
        <v>L8.87</v>
      </c>
      <c r="CI5541" s="275" t="s">
        <v>7171</v>
      </c>
    </row>
    <row r="5542" spans="74:87" x14ac:dyDescent="0.3">
      <c r="BV5542" s="30"/>
      <c r="CH5542" s="139" t="str">
        <f t="shared" si="199"/>
        <v>L8.CP</v>
      </c>
      <c r="CI5542" s="275" t="s">
        <v>7172</v>
      </c>
    </row>
    <row r="5543" spans="74:87" x14ac:dyDescent="0.3">
      <c r="BV5543" s="30"/>
      <c r="CH5543" s="139" t="str">
        <f t="shared" si="199"/>
        <v>L8.35</v>
      </c>
      <c r="CI5543" s="275" t="s">
        <v>7173</v>
      </c>
    </row>
    <row r="5544" spans="74:87" x14ac:dyDescent="0.3">
      <c r="BV5544" s="30"/>
      <c r="CH5544" s="139" t="str">
        <f t="shared" si="199"/>
        <v>L8.LK</v>
      </c>
      <c r="CI5544" s="275" t="s">
        <v>7174</v>
      </c>
    </row>
    <row r="5545" spans="74:87" x14ac:dyDescent="0.3">
      <c r="BV5545" s="30"/>
      <c r="CH5545" s="139" t="str">
        <f t="shared" si="199"/>
        <v>L8.LB</v>
      </c>
      <c r="CI5545" s="275" t="s">
        <v>7175</v>
      </c>
    </row>
    <row r="5546" spans="74:87" x14ac:dyDescent="0.3">
      <c r="BV5546" s="30"/>
      <c r="CH5546" s="139" t="str">
        <f t="shared" si="199"/>
        <v>L8.LG</v>
      </c>
      <c r="CI5546" s="275" t="s">
        <v>7176</v>
      </c>
    </row>
    <row r="5547" spans="74:87" x14ac:dyDescent="0.3">
      <c r="BV5547" s="30"/>
      <c r="CH5547" s="139" t="str">
        <f t="shared" si="199"/>
        <v>L8.LO</v>
      </c>
      <c r="CI5547" s="275" t="s">
        <v>7177</v>
      </c>
    </row>
    <row r="5548" spans="74:87" x14ac:dyDescent="0.3">
      <c r="BV5548" s="30"/>
      <c r="CH5548" s="139" t="str">
        <f t="shared" si="199"/>
        <v>L8.LC</v>
      </c>
      <c r="CI5548" s="275" t="s">
        <v>7178</v>
      </c>
    </row>
    <row r="5549" spans="74:87" x14ac:dyDescent="0.3">
      <c r="BV5549" s="30"/>
      <c r="CH5549" s="139" t="str">
        <f t="shared" si="199"/>
        <v>L8.LY</v>
      </c>
      <c r="CI5549" s="275" t="s">
        <v>7179</v>
      </c>
    </row>
    <row r="5550" spans="74:87" x14ac:dyDescent="0.3">
      <c r="BV5550" s="30"/>
      <c r="CH5550" s="139" t="str">
        <f t="shared" si="199"/>
        <v>L8.FE</v>
      </c>
      <c r="CI5550" s="275" t="s">
        <v>7180</v>
      </c>
    </row>
    <row r="5551" spans="74:87" x14ac:dyDescent="0.3">
      <c r="BV5551" s="30"/>
      <c r="CH5551" s="139" t="str">
        <f t="shared" si="199"/>
        <v>L8.Z5</v>
      </c>
      <c r="CI5551" s="275" t="s">
        <v>7181</v>
      </c>
    </row>
    <row r="5552" spans="74:87" x14ac:dyDescent="0.3">
      <c r="BV5552" s="30"/>
      <c r="CH5552" s="139" t="str">
        <f t="shared" si="199"/>
        <v>L8.33</v>
      </c>
      <c r="CI5552" s="275" t="s">
        <v>7182</v>
      </c>
    </row>
    <row r="5553" spans="74:87" x14ac:dyDescent="0.3">
      <c r="BV5553" s="30"/>
      <c r="CH5553" s="139" t="str">
        <f t="shared" si="199"/>
        <v>L8.RN</v>
      </c>
      <c r="CI5553" s="275" t="s">
        <v>7183</v>
      </c>
    </row>
    <row r="5554" spans="74:87" x14ac:dyDescent="0.3">
      <c r="BV5554" s="30"/>
      <c r="CH5554" s="139" t="str">
        <f t="shared" si="199"/>
        <v>L8.54</v>
      </c>
      <c r="CI5554" s="275" t="s">
        <v>7184</v>
      </c>
    </row>
    <row r="5555" spans="74:87" x14ac:dyDescent="0.3">
      <c r="BV5555" s="30"/>
      <c r="CH5555" s="139" t="str">
        <f t="shared" si="199"/>
        <v>L8.HB</v>
      </c>
      <c r="CI5555" s="275" t="s">
        <v>15204</v>
      </c>
    </row>
    <row r="5556" spans="74:87" x14ac:dyDescent="0.3">
      <c r="BV5556" s="30"/>
      <c r="CH5556" s="139" t="str">
        <f t="shared" si="199"/>
        <v>L8.HG</v>
      </c>
      <c r="CI5556" s="275" t="s">
        <v>15205</v>
      </c>
    </row>
    <row r="5557" spans="74:87" x14ac:dyDescent="0.3">
      <c r="BV5557" s="30"/>
      <c r="CH5557" s="139" t="str">
        <f t="shared" si="199"/>
        <v>L8.JB</v>
      </c>
      <c r="CI5557" s="275" t="s">
        <v>7185</v>
      </c>
    </row>
    <row r="5558" spans="74:87" x14ac:dyDescent="0.3">
      <c r="BV5558" s="30"/>
      <c r="CH5558" s="139" t="str">
        <f t="shared" si="199"/>
        <v>L8.JW</v>
      </c>
      <c r="CI5558" s="275" t="s">
        <v>15206</v>
      </c>
    </row>
    <row r="5559" spans="74:87" x14ac:dyDescent="0.3">
      <c r="BV5559" s="30"/>
      <c r="CH5559" s="139" t="str">
        <f t="shared" si="199"/>
        <v>L8.S2</v>
      </c>
      <c r="CI5559" s="275" t="s">
        <v>7186</v>
      </c>
    </row>
    <row r="5560" spans="74:87" x14ac:dyDescent="0.3">
      <c r="BV5560" s="30"/>
      <c r="CH5560" s="139" t="str">
        <f t="shared" si="199"/>
        <v>L8.S1</v>
      </c>
      <c r="CI5560" s="275" t="s">
        <v>7187</v>
      </c>
    </row>
    <row r="5561" spans="74:87" x14ac:dyDescent="0.3">
      <c r="BV5561" s="30"/>
      <c r="CH5561" s="139" t="str">
        <f t="shared" si="199"/>
        <v>L8.L2</v>
      </c>
      <c r="CI5561" s="275" t="s">
        <v>7188</v>
      </c>
    </row>
    <row r="5562" spans="74:87" x14ac:dyDescent="0.3">
      <c r="BV5562" s="30"/>
      <c r="CH5562" s="139" t="str">
        <f t="shared" si="199"/>
        <v>L8.L1</v>
      </c>
      <c r="CI5562" s="275" t="s">
        <v>7189</v>
      </c>
    </row>
    <row r="5563" spans="74:87" x14ac:dyDescent="0.3">
      <c r="BV5563" s="30"/>
      <c r="CH5563" s="139" t="str">
        <f t="shared" si="199"/>
        <v>L8.Z1</v>
      </c>
      <c r="CI5563" s="275" t="s">
        <v>7190</v>
      </c>
    </row>
    <row r="5564" spans="74:87" x14ac:dyDescent="0.3">
      <c r="BV5564" s="30"/>
      <c r="CH5564" s="139" t="str">
        <f t="shared" si="199"/>
        <v>L8.0M</v>
      </c>
      <c r="CI5564" s="275" t="s">
        <v>7191</v>
      </c>
    </row>
    <row r="5565" spans="74:87" x14ac:dyDescent="0.3">
      <c r="BV5565" s="30"/>
      <c r="CH5565" s="139" t="str">
        <f t="shared" si="199"/>
        <v>L8.Z2</v>
      </c>
      <c r="CI5565" s="275" t="s">
        <v>7192</v>
      </c>
    </row>
    <row r="5566" spans="74:87" x14ac:dyDescent="0.3">
      <c r="BV5566" s="30"/>
      <c r="CH5566" s="139" t="str">
        <f t="shared" si="199"/>
        <v>L8.51</v>
      </c>
      <c r="CI5566" s="275" t="s">
        <v>7193</v>
      </c>
    </row>
    <row r="5567" spans="74:87" x14ac:dyDescent="0.3">
      <c r="BV5567" s="30"/>
      <c r="CH5567" s="139" t="str">
        <f t="shared" si="199"/>
        <v>L8.0N</v>
      </c>
      <c r="CI5567" s="275" t="s">
        <v>7194</v>
      </c>
    </row>
    <row r="5568" spans="74:87" x14ac:dyDescent="0.3">
      <c r="BV5568" s="30"/>
      <c r="CH5568" s="139" t="str">
        <f t="shared" si="199"/>
        <v>L8.NS</v>
      </c>
      <c r="CI5568" s="275" t="s">
        <v>7195</v>
      </c>
    </row>
    <row r="5569" spans="74:87" x14ac:dyDescent="0.3">
      <c r="BV5569" s="30"/>
      <c r="CH5569" s="139" t="str">
        <f t="shared" si="199"/>
        <v>L8.86</v>
      </c>
      <c r="CI5569" s="275" t="s">
        <v>7196</v>
      </c>
    </row>
    <row r="5570" spans="74:87" x14ac:dyDescent="0.3">
      <c r="BV5570" s="30"/>
      <c r="CH5570" s="139" t="str">
        <f t="shared" si="199"/>
        <v>L8.36</v>
      </c>
      <c r="CI5570" s="275" t="s">
        <v>7197</v>
      </c>
    </row>
    <row r="5571" spans="74:87" x14ac:dyDescent="0.3">
      <c r="BV5571" s="30"/>
      <c r="CH5571" s="139" t="str">
        <f t="shared" si="199"/>
        <v>L8.2F</v>
      </c>
      <c r="CI5571" s="275" t="s">
        <v>7198</v>
      </c>
    </row>
    <row r="5572" spans="74:87" x14ac:dyDescent="0.3">
      <c r="BV5572" s="30"/>
      <c r="CH5572" s="139" t="str">
        <f t="shared" si="199"/>
        <v>L8.90</v>
      </c>
      <c r="CI5572" s="275" t="s">
        <v>7199</v>
      </c>
    </row>
    <row r="5573" spans="74:87" x14ac:dyDescent="0.3">
      <c r="BV5573" s="30"/>
      <c r="CH5573" s="139" t="str">
        <f t="shared" si="199"/>
        <v>L8.68</v>
      </c>
      <c r="CI5573" s="275" t="s">
        <v>7200</v>
      </c>
    </row>
    <row r="5574" spans="74:87" x14ac:dyDescent="0.3">
      <c r="BV5574" s="30"/>
      <c r="CH5574" s="139" t="str">
        <f t="shared" si="199"/>
        <v>L8.27</v>
      </c>
      <c r="CI5574" s="275" t="s">
        <v>7201</v>
      </c>
    </row>
    <row r="5575" spans="74:87" x14ac:dyDescent="0.3">
      <c r="BV5575" s="30"/>
      <c r="CH5575" s="139" t="str">
        <f t="shared" si="199"/>
        <v>L8.61</v>
      </c>
      <c r="CI5575" s="275" t="s">
        <v>7202</v>
      </c>
    </row>
    <row r="5576" spans="74:87" x14ac:dyDescent="0.3">
      <c r="BV5576" s="30"/>
      <c r="CH5576" s="139" t="str">
        <f t="shared" si="199"/>
        <v>L8.81</v>
      </c>
      <c r="CI5576" s="275" t="s">
        <v>7203</v>
      </c>
    </row>
    <row r="5577" spans="74:87" x14ac:dyDescent="0.3">
      <c r="BV5577" s="30"/>
      <c r="CH5577" s="139" t="str">
        <f t="shared" si="199"/>
        <v>L8.0T</v>
      </c>
      <c r="CI5577" s="275" t="s">
        <v>7204</v>
      </c>
    </row>
    <row r="5578" spans="74:87" x14ac:dyDescent="0.3">
      <c r="BV5578" s="30"/>
      <c r="CH5578" s="139" t="str">
        <f t="shared" si="199"/>
        <v>L8.SO</v>
      </c>
      <c r="CI5578" s="275" t="s">
        <v>7205</v>
      </c>
    </row>
    <row r="5579" spans="74:87" x14ac:dyDescent="0.3">
      <c r="BV5579" s="30"/>
      <c r="CH5579" s="139" t="str">
        <f t="shared" si="199"/>
        <v>L8.SY</v>
      </c>
      <c r="CI5579" s="275" t="s">
        <v>7206</v>
      </c>
    </row>
    <row r="5580" spans="74:87" x14ac:dyDescent="0.3">
      <c r="BV5580" s="30"/>
      <c r="CH5580" s="139" t="str">
        <f t="shared" si="199"/>
        <v>L8.SL</v>
      </c>
      <c r="CI5580" s="275" t="s">
        <v>7207</v>
      </c>
    </row>
    <row r="5581" spans="74:87" x14ac:dyDescent="0.3">
      <c r="BV5581" s="30"/>
      <c r="CH5581" s="139" t="str">
        <f t="shared" si="199"/>
        <v>L8.SM</v>
      </c>
      <c r="CI5581" s="275" t="s">
        <v>7208</v>
      </c>
    </row>
    <row r="5582" spans="74:87" x14ac:dyDescent="0.3">
      <c r="BV5582" s="30"/>
      <c r="CH5582" s="139" t="str">
        <f t="shared" si="199"/>
        <v>L8.SN</v>
      </c>
      <c r="CI5582" s="275" t="s">
        <v>7209</v>
      </c>
    </row>
    <row r="5583" spans="74:87" x14ac:dyDescent="0.3">
      <c r="BV5583" s="30"/>
      <c r="CH5583" s="139" t="str">
        <f t="shared" si="199"/>
        <v>L8.SP</v>
      </c>
      <c r="CI5583" s="275" t="s">
        <v>7210</v>
      </c>
    </row>
    <row r="5584" spans="74:87" x14ac:dyDescent="0.3">
      <c r="BV5584" s="30"/>
      <c r="CH5584" s="139" t="str">
        <f t="shared" si="199"/>
        <v>L8.1V</v>
      </c>
      <c r="CI5584" s="275" t="s">
        <v>7211</v>
      </c>
    </row>
    <row r="5585" spans="74:87" x14ac:dyDescent="0.3">
      <c r="BV5585" s="30"/>
      <c r="CH5585" s="139" t="str">
        <f t="shared" si="199"/>
        <v>L8.T5</v>
      </c>
      <c r="CI5585" s="275" t="s">
        <v>7212</v>
      </c>
    </row>
    <row r="5586" spans="74:87" x14ac:dyDescent="0.3">
      <c r="BV5586" s="30"/>
      <c r="CH5586" s="139" t="str">
        <f t="shared" si="199"/>
        <v>L8.0S</v>
      </c>
      <c r="CI5586" s="275" t="s">
        <v>7213</v>
      </c>
    </row>
    <row r="5587" spans="74:87" x14ac:dyDescent="0.3">
      <c r="BV5587" s="30"/>
      <c r="CH5587" s="139" t="str">
        <f t="shared" si="199"/>
        <v>L8.52</v>
      </c>
      <c r="CI5587" s="275" t="s">
        <v>7214</v>
      </c>
    </row>
    <row r="5588" spans="74:87" x14ac:dyDescent="0.3">
      <c r="BV5588" s="30"/>
      <c r="CH5588" s="139" t="str">
        <f t="shared" si="199"/>
        <v>L8.77</v>
      </c>
      <c r="CI5588" s="275" t="s">
        <v>7215</v>
      </c>
    </row>
    <row r="5589" spans="74:87" x14ac:dyDescent="0.3">
      <c r="BV5589" s="30"/>
      <c r="CH5589" s="139" t="str">
        <f t="shared" si="199"/>
        <v>L8.Z3</v>
      </c>
      <c r="CI5589" s="275" t="s">
        <v>7216</v>
      </c>
    </row>
    <row r="5590" spans="74:87" x14ac:dyDescent="0.3">
      <c r="BV5590" s="30"/>
      <c r="CH5590" s="139" t="str">
        <f t="shared" si="199"/>
        <v>L8.37</v>
      </c>
      <c r="CI5590" s="275" t="s">
        <v>7217</v>
      </c>
    </row>
    <row r="5591" spans="74:87" x14ac:dyDescent="0.3">
      <c r="BV5591" s="30"/>
      <c r="CH5591" s="139" t="str">
        <f t="shared" si="199"/>
        <v>L8.2A</v>
      </c>
      <c r="CI5591" s="275" t="s">
        <v>7218</v>
      </c>
    </row>
    <row r="5592" spans="74:87" x14ac:dyDescent="0.3">
      <c r="BV5592" s="30"/>
      <c r="CH5592" s="139" t="str">
        <f t="shared" si="199"/>
        <v>L8.T8</v>
      </c>
      <c r="CI5592" s="275" t="s">
        <v>7219</v>
      </c>
    </row>
    <row r="5593" spans="74:87" x14ac:dyDescent="0.3">
      <c r="BV5593" s="30"/>
      <c r="CH5593" s="139" t="str">
        <f t="shared" si="199"/>
        <v>L8.1Q</v>
      </c>
      <c r="CI5593" s="275" t="s">
        <v>7220</v>
      </c>
    </row>
    <row r="5594" spans="74:87" x14ac:dyDescent="0.3">
      <c r="BV5594" s="30"/>
      <c r="CH5594" s="139" t="str">
        <f t="shared" si="199"/>
        <v>L8.2Q</v>
      </c>
      <c r="CI5594" s="275" t="s">
        <v>7221</v>
      </c>
    </row>
    <row r="5595" spans="74:87" x14ac:dyDescent="0.3">
      <c r="BV5595" s="30"/>
      <c r="CH5595" s="139" t="str">
        <f t="shared" si="199"/>
        <v>L8.NM</v>
      </c>
      <c r="CI5595" s="275" t="s">
        <v>7222</v>
      </c>
    </row>
    <row r="5596" spans="74:87" x14ac:dyDescent="0.3">
      <c r="BV5596" s="30"/>
      <c r="CH5596" s="139" t="str">
        <f t="shared" si="199"/>
        <v>L8.0F</v>
      </c>
      <c r="CI5596" s="275" t="s">
        <v>7223</v>
      </c>
    </row>
    <row r="5597" spans="74:87" x14ac:dyDescent="0.3">
      <c r="BV5597" s="30"/>
      <c r="CH5597" s="139" t="str">
        <f t="shared" si="199"/>
        <v>L8.MC</v>
      </c>
      <c r="CI5597" s="275" t="s">
        <v>7224</v>
      </c>
    </row>
    <row r="5598" spans="74:87" x14ac:dyDescent="0.3">
      <c r="BV5598" s="30"/>
      <c r="CH5598" s="139" t="str">
        <f t="shared" si="199"/>
        <v>L8.0P</v>
      </c>
      <c r="CI5598" s="275" t="s">
        <v>7225</v>
      </c>
    </row>
    <row r="5599" spans="74:87" x14ac:dyDescent="0.3">
      <c r="BV5599" s="30"/>
      <c r="CH5599" s="139" t="str">
        <f t="shared" si="199"/>
        <v>L8.T9</v>
      </c>
      <c r="CI5599" s="275" t="s">
        <v>7226</v>
      </c>
    </row>
    <row r="5600" spans="74:87" x14ac:dyDescent="0.3">
      <c r="BV5600" s="30"/>
      <c r="CH5600" s="139" t="str">
        <f t="shared" ref="CH5600:CH5663" si="200">CONCATENATE(LEFT(CI5600,2),".",RIGHT(CI5600,2))</f>
        <v>L8.ZZ</v>
      </c>
      <c r="CI5600" s="275" t="s">
        <v>7227</v>
      </c>
    </row>
    <row r="5601" spans="74:87" x14ac:dyDescent="0.3">
      <c r="BV5601" s="30"/>
      <c r="CH5601" s="139" t="str">
        <f t="shared" si="200"/>
        <v>L8.53</v>
      </c>
      <c r="CI5601" s="275" t="s">
        <v>7228</v>
      </c>
    </row>
    <row r="5602" spans="74:87" x14ac:dyDescent="0.3">
      <c r="BV5602" s="30"/>
      <c r="CH5602" s="139" t="str">
        <f t="shared" si="200"/>
        <v>L8.AO</v>
      </c>
      <c r="CI5602" s="275" t="s">
        <v>7229</v>
      </c>
    </row>
    <row r="5603" spans="74:87" x14ac:dyDescent="0.3">
      <c r="BV5603" s="30"/>
      <c r="CH5603" s="139" t="str">
        <f t="shared" si="200"/>
        <v>L8.AB</v>
      </c>
      <c r="CI5603" s="275" t="s">
        <v>7230</v>
      </c>
    </row>
    <row r="5604" spans="74:87" x14ac:dyDescent="0.3">
      <c r="BV5604" s="30"/>
      <c r="CH5604" s="139" t="str">
        <f t="shared" si="200"/>
        <v>L8.50</v>
      </c>
      <c r="CI5604" s="275" t="s">
        <v>7231</v>
      </c>
    </row>
    <row r="5605" spans="74:87" x14ac:dyDescent="0.3">
      <c r="BV5605" s="30"/>
      <c r="CH5605" s="139" t="str">
        <f t="shared" si="200"/>
        <v>L8.Z6</v>
      </c>
      <c r="CI5605" s="275" t="s">
        <v>7232</v>
      </c>
    </row>
    <row r="5606" spans="74:87" x14ac:dyDescent="0.3">
      <c r="BV5606" s="30"/>
      <c r="CH5606" s="139" t="str">
        <f t="shared" si="200"/>
        <v>L8.0G</v>
      </c>
      <c r="CI5606" s="275" t="s">
        <v>7233</v>
      </c>
    </row>
    <row r="5607" spans="74:87" x14ac:dyDescent="0.3">
      <c r="BV5607" s="30"/>
      <c r="CH5607" s="139" t="str">
        <f t="shared" si="200"/>
        <v>L8.BG</v>
      </c>
      <c r="CI5607" s="275" t="s">
        <v>7234</v>
      </c>
    </row>
    <row r="5608" spans="74:87" x14ac:dyDescent="0.3">
      <c r="BV5608" s="30"/>
      <c r="CH5608" s="139" t="str">
        <f t="shared" si="200"/>
        <v>L8.0R</v>
      </c>
      <c r="CI5608" s="275" t="s">
        <v>7235</v>
      </c>
    </row>
    <row r="5609" spans="74:87" x14ac:dyDescent="0.3">
      <c r="BV5609" s="30"/>
      <c r="CH5609" s="139" t="str">
        <f t="shared" si="200"/>
        <v>L8.89</v>
      </c>
      <c r="CI5609" s="275" t="s">
        <v>7236</v>
      </c>
    </row>
    <row r="5610" spans="74:87" x14ac:dyDescent="0.3">
      <c r="BV5610" s="30"/>
      <c r="CH5610" s="139" t="str">
        <f t="shared" si="200"/>
        <v>L8.2P</v>
      </c>
      <c r="CI5610" s="275" t="s">
        <v>15207</v>
      </c>
    </row>
    <row r="5611" spans="74:87" x14ac:dyDescent="0.3">
      <c r="BV5611" s="30"/>
      <c r="CH5611" s="139" t="str">
        <f t="shared" si="200"/>
        <v>L8.32</v>
      </c>
      <c r="CI5611" s="275" t="s">
        <v>7237</v>
      </c>
    </row>
    <row r="5612" spans="74:87" x14ac:dyDescent="0.3">
      <c r="BV5612" s="30"/>
      <c r="CH5612" s="139" t="str">
        <f t="shared" si="200"/>
        <v>L8.80</v>
      </c>
      <c r="CI5612" s="275" t="s">
        <v>7238</v>
      </c>
    </row>
    <row r="5613" spans="74:87" x14ac:dyDescent="0.3">
      <c r="BV5613" s="30"/>
      <c r="CH5613" s="139" t="str">
        <f t="shared" si="200"/>
        <v>L8.B1</v>
      </c>
      <c r="CI5613" s="275" t="s">
        <v>7239</v>
      </c>
    </row>
    <row r="5614" spans="74:87" x14ac:dyDescent="0.3">
      <c r="BV5614" s="30"/>
      <c r="CH5614" s="139" t="str">
        <f t="shared" si="200"/>
        <v>L8.Z4</v>
      </c>
      <c r="CI5614" s="275" t="s">
        <v>7240</v>
      </c>
    </row>
    <row r="5615" spans="74:87" x14ac:dyDescent="0.3">
      <c r="BV5615" s="30"/>
      <c r="CH5615" s="139" t="str">
        <f t="shared" si="200"/>
        <v>L8.BN</v>
      </c>
      <c r="CI5615" s="275" t="s">
        <v>7241</v>
      </c>
    </row>
    <row r="5616" spans="74:87" x14ac:dyDescent="0.3">
      <c r="BV5616" s="30"/>
      <c r="CH5616" s="139" t="str">
        <f t="shared" si="200"/>
        <v>L8.0C</v>
      </c>
      <c r="CI5616" s="275" t="s">
        <v>7242</v>
      </c>
    </row>
    <row r="5617" spans="74:87" x14ac:dyDescent="0.3">
      <c r="BV5617" s="30"/>
      <c r="CH5617" s="139" t="str">
        <f t="shared" si="200"/>
        <v>L8.0Y</v>
      </c>
      <c r="CI5617" s="275" t="s">
        <v>7243</v>
      </c>
    </row>
    <row r="5618" spans="74:87" x14ac:dyDescent="0.3">
      <c r="BV5618" s="30"/>
      <c r="CH5618" s="139" t="str">
        <f t="shared" si="200"/>
        <v>L8.0L</v>
      </c>
      <c r="CI5618" s="275" t="s">
        <v>7244</v>
      </c>
    </row>
    <row r="5619" spans="74:87" x14ac:dyDescent="0.3">
      <c r="BV5619" s="30"/>
      <c r="CH5619" s="139" t="str">
        <f t="shared" si="200"/>
        <v>L8.87</v>
      </c>
      <c r="CI5619" s="275" t="s">
        <v>7245</v>
      </c>
    </row>
    <row r="5620" spans="74:87" x14ac:dyDescent="0.3">
      <c r="BV5620" s="30"/>
      <c r="CH5620" s="139" t="str">
        <f t="shared" si="200"/>
        <v>L8.CP</v>
      </c>
      <c r="CI5620" s="275" t="s">
        <v>7246</v>
      </c>
    </row>
    <row r="5621" spans="74:87" x14ac:dyDescent="0.3">
      <c r="BV5621" s="30"/>
      <c r="CH5621" s="139" t="str">
        <f t="shared" si="200"/>
        <v>L8.35</v>
      </c>
      <c r="CI5621" s="275" t="s">
        <v>7247</v>
      </c>
    </row>
    <row r="5622" spans="74:87" x14ac:dyDescent="0.3">
      <c r="BV5622" s="30"/>
      <c r="CH5622" s="139" t="str">
        <f t="shared" si="200"/>
        <v>L8.LK</v>
      </c>
      <c r="CI5622" s="275" t="s">
        <v>7248</v>
      </c>
    </row>
    <row r="5623" spans="74:87" x14ac:dyDescent="0.3">
      <c r="BV5623" s="30"/>
      <c r="CH5623" s="139" t="str">
        <f t="shared" si="200"/>
        <v>L8.LB</v>
      </c>
      <c r="CI5623" s="275" t="s">
        <v>7249</v>
      </c>
    </row>
    <row r="5624" spans="74:87" x14ac:dyDescent="0.3">
      <c r="BV5624" s="30"/>
      <c r="CH5624" s="139" t="str">
        <f t="shared" si="200"/>
        <v>L8.LG</v>
      </c>
      <c r="CI5624" s="275" t="s">
        <v>7250</v>
      </c>
    </row>
    <row r="5625" spans="74:87" x14ac:dyDescent="0.3">
      <c r="BV5625" s="30"/>
      <c r="CH5625" s="139" t="str">
        <f t="shared" si="200"/>
        <v>L8.LO</v>
      </c>
      <c r="CI5625" s="275" t="s">
        <v>7251</v>
      </c>
    </row>
    <row r="5626" spans="74:87" x14ac:dyDescent="0.3">
      <c r="BV5626" s="30"/>
      <c r="CH5626" s="139" t="str">
        <f t="shared" si="200"/>
        <v>L8.LC</v>
      </c>
      <c r="CI5626" s="275" t="s">
        <v>7252</v>
      </c>
    </row>
    <row r="5627" spans="74:87" x14ac:dyDescent="0.3">
      <c r="BV5627" s="30"/>
      <c r="CH5627" s="139" t="str">
        <f t="shared" si="200"/>
        <v>L8.LY</v>
      </c>
      <c r="CI5627" s="275" t="s">
        <v>7253</v>
      </c>
    </row>
    <row r="5628" spans="74:87" x14ac:dyDescent="0.3">
      <c r="BV5628" s="30"/>
      <c r="CH5628" s="139" t="str">
        <f t="shared" si="200"/>
        <v>L8.FE</v>
      </c>
      <c r="CI5628" s="275" t="s">
        <v>7254</v>
      </c>
    </row>
    <row r="5629" spans="74:87" x14ac:dyDescent="0.3">
      <c r="BV5629" s="30"/>
      <c r="CH5629" s="139" t="str">
        <f t="shared" si="200"/>
        <v>L8.Z5</v>
      </c>
      <c r="CI5629" s="275" t="s">
        <v>7255</v>
      </c>
    </row>
    <row r="5630" spans="74:87" x14ac:dyDescent="0.3">
      <c r="BV5630" s="30"/>
      <c r="CH5630" s="139" t="str">
        <f t="shared" si="200"/>
        <v>L8.33</v>
      </c>
      <c r="CI5630" s="275" t="s">
        <v>7256</v>
      </c>
    </row>
    <row r="5631" spans="74:87" x14ac:dyDescent="0.3">
      <c r="BV5631" s="30"/>
      <c r="CH5631" s="139" t="str">
        <f t="shared" si="200"/>
        <v>L8.RN</v>
      </c>
      <c r="CI5631" s="275" t="s">
        <v>7257</v>
      </c>
    </row>
    <row r="5632" spans="74:87" x14ac:dyDescent="0.3">
      <c r="BV5632" s="30"/>
      <c r="CH5632" s="139" t="str">
        <f t="shared" si="200"/>
        <v>L8.54</v>
      </c>
      <c r="CI5632" s="275" t="s">
        <v>7258</v>
      </c>
    </row>
    <row r="5633" spans="74:87" x14ac:dyDescent="0.3">
      <c r="BV5633" s="30"/>
      <c r="CH5633" s="139" t="str">
        <f t="shared" si="200"/>
        <v>L8.HB</v>
      </c>
      <c r="CI5633" s="275" t="s">
        <v>15208</v>
      </c>
    </row>
    <row r="5634" spans="74:87" x14ac:dyDescent="0.3">
      <c r="BV5634" s="30"/>
      <c r="CH5634" s="139" t="str">
        <f t="shared" si="200"/>
        <v>L8.HG</v>
      </c>
      <c r="CI5634" s="275" t="s">
        <v>15209</v>
      </c>
    </row>
    <row r="5635" spans="74:87" x14ac:dyDescent="0.3">
      <c r="BV5635" s="30"/>
      <c r="CH5635" s="139" t="str">
        <f t="shared" si="200"/>
        <v>L8.JB</v>
      </c>
      <c r="CI5635" s="275" t="s">
        <v>7259</v>
      </c>
    </row>
    <row r="5636" spans="74:87" x14ac:dyDescent="0.3">
      <c r="BV5636" s="30"/>
      <c r="CH5636" s="139" t="str">
        <f t="shared" si="200"/>
        <v>L8.JW</v>
      </c>
      <c r="CI5636" s="275" t="s">
        <v>15210</v>
      </c>
    </row>
    <row r="5637" spans="74:87" x14ac:dyDescent="0.3">
      <c r="BV5637" s="30"/>
      <c r="CH5637" s="139" t="str">
        <f t="shared" si="200"/>
        <v>L8.S2</v>
      </c>
      <c r="CI5637" s="275" t="s">
        <v>7260</v>
      </c>
    </row>
    <row r="5638" spans="74:87" x14ac:dyDescent="0.3">
      <c r="BV5638" s="30"/>
      <c r="CH5638" s="139" t="str">
        <f t="shared" si="200"/>
        <v>L8.S1</v>
      </c>
      <c r="CI5638" s="275" t="s">
        <v>7261</v>
      </c>
    </row>
    <row r="5639" spans="74:87" x14ac:dyDescent="0.3">
      <c r="BV5639" s="30"/>
      <c r="CH5639" s="139" t="str">
        <f t="shared" si="200"/>
        <v>L8.L2</v>
      </c>
      <c r="CI5639" s="275" t="s">
        <v>7262</v>
      </c>
    </row>
    <row r="5640" spans="74:87" x14ac:dyDescent="0.3">
      <c r="BV5640" s="30"/>
      <c r="CH5640" s="139" t="str">
        <f t="shared" si="200"/>
        <v>L8.L1</v>
      </c>
      <c r="CI5640" s="275" t="s">
        <v>7263</v>
      </c>
    </row>
    <row r="5641" spans="74:87" x14ac:dyDescent="0.3">
      <c r="BV5641" s="30"/>
      <c r="CH5641" s="139" t="str">
        <f t="shared" si="200"/>
        <v>L8.Z1</v>
      </c>
      <c r="CI5641" s="275" t="s">
        <v>7264</v>
      </c>
    </row>
    <row r="5642" spans="74:87" x14ac:dyDescent="0.3">
      <c r="BV5642" s="30"/>
      <c r="CH5642" s="139" t="str">
        <f t="shared" si="200"/>
        <v>L8.0M</v>
      </c>
      <c r="CI5642" s="275" t="s">
        <v>7265</v>
      </c>
    </row>
    <row r="5643" spans="74:87" x14ac:dyDescent="0.3">
      <c r="BV5643" s="30"/>
      <c r="CH5643" s="139" t="str">
        <f t="shared" si="200"/>
        <v>L8.Z2</v>
      </c>
      <c r="CI5643" s="275" t="s">
        <v>7266</v>
      </c>
    </row>
    <row r="5644" spans="74:87" x14ac:dyDescent="0.3">
      <c r="BV5644" s="30"/>
      <c r="CH5644" s="139" t="str">
        <f t="shared" si="200"/>
        <v>L8.51</v>
      </c>
      <c r="CI5644" s="275" t="s">
        <v>7267</v>
      </c>
    </row>
    <row r="5645" spans="74:87" x14ac:dyDescent="0.3">
      <c r="BV5645" s="30"/>
      <c r="CH5645" s="139" t="str">
        <f t="shared" si="200"/>
        <v>L8.0N</v>
      </c>
      <c r="CI5645" s="275" t="s">
        <v>7268</v>
      </c>
    </row>
    <row r="5646" spans="74:87" x14ac:dyDescent="0.3">
      <c r="BV5646" s="30"/>
      <c r="CH5646" s="139" t="str">
        <f t="shared" si="200"/>
        <v>L8.NS</v>
      </c>
      <c r="CI5646" s="275" t="s">
        <v>7269</v>
      </c>
    </row>
    <row r="5647" spans="74:87" x14ac:dyDescent="0.3">
      <c r="BV5647" s="30"/>
      <c r="CH5647" s="139" t="str">
        <f t="shared" si="200"/>
        <v>L8.86</v>
      </c>
      <c r="CI5647" s="275" t="s">
        <v>7270</v>
      </c>
    </row>
    <row r="5648" spans="74:87" x14ac:dyDescent="0.3">
      <c r="BV5648" s="30"/>
      <c r="CH5648" s="139" t="str">
        <f t="shared" si="200"/>
        <v>L8.36</v>
      </c>
      <c r="CI5648" s="275" t="s">
        <v>7271</v>
      </c>
    </row>
    <row r="5649" spans="74:87" x14ac:dyDescent="0.3">
      <c r="BV5649" s="30"/>
      <c r="CH5649" s="139" t="str">
        <f t="shared" si="200"/>
        <v>L8.2F</v>
      </c>
      <c r="CI5649" s="275" t="s">
        <v>7272</v>
      </c>
    </row>
    <row r="5650" spans="74:87" x14ac:dyDescent="0.3">
      <c r="BV5650" s="30"/>
      <c r="CH5650" s="139" t="str">
        <f t="shared" si="200"/>
        <v>L8.90</v>
      </c>
      <c r="CI5650" s="275" t="s">
        <v>7273</v>
      </c>
    </row>
    <row r="5651" spans="74:87" x14ac:dyDescent="0.3">
      <c r="BV5651" s="30"/>
      <c r="CH5651" s="139" t="str">
        <f t="shared" si="200"/>
        <v>L8.68</v>
      </c>
      <c r="CI5651" s="275" t="s">
        <v>7274</v>
      </c>
    </row>
    <row r="5652" spans="74:87" x14ac:dyDescent="0.3">
      <c r="BV5652" s="30"/>
      <c r="CH5652" s="139" t="str">
        <f t="shared" si="200"/>
        <v>L8.27</v>
      </c>
      <c r="CI5652" s="275" t="s">
        <v>7275</v>
      </c>
    </row>
    <row r="5653" spans="74:87" x14ac:dyDescent="0.3">
      <c r="BV5653" s="30"/>
      <c r="CH5653" s="139" t="str">
        <f t="shared" si="200"/>
        <v>L8.61</v>
      </c>
      <c r="CI5653" s="275" t="s">
        <v>7276</v>
      </c>
    </row>
    <row r="5654" spans="74:87" x14ac:dyDescent="0.3">
      <c r="BV5654" s="30"/>
      <c r="CH5654" s="139" t="str">
        <f t="shared" si="200"/>
        <v>L8.81</v>
      </c>
      <c r="CI5654" s="275" t="s">
        <v>7277</v>
      </c>
    </row>
    <row r="5655" spans="74:87" x14ac:dyDescent="0.3">
      <c r="BV5655" s="30"/>
      <c r="CH5655" s="139" t="str">
        <f t="shared" si="200"/>
        <v>L8.0T</v>
      </c>
      <c r="CI5655" s="275" t="s">
        <v>7278</v>
      </c>
    </row>
    <row r="5656" spans="74:87" x14ac:dyDescent="0.3">
      <c r="BV5656" s="30"/>
      <c r="CH5656" s="139" t="str">
        <f t="shared" si="200"/>
        <v>L8.SO</v>
      </c>
      <c r="CI5656" s="275" t="s">
        <v>7279</v>
      </c>
    </row>
    <row r="5657" spans="74:87" x14ac:dyDescent="0.3">
      <c r="BV5657" s="30"/>
      <c r="CH5657" s="139" t="str">
        <f t="shared" si="200"/>
        <v>L8.SY</v>
      </c>
      <c r="CI5657" s="275" t="s">
        <v>7280</v>
      </c>
    </row>
    <row r="5658" spans="74:87" x14ac:dyDescent="0.3">
      <c r="BV5658" s="30"/>
      <c r="CH5658" s="139" t="str">
        <f t="shared" si="200"/>
        <v>L8.SL</v>
      </c>
      <c r="CI5658" s="275" t="s">
        <v>7281</v>
      </c>
    </row>
    <row r="5659" spans="74:87" x14ac:dyDescent="0.3">
      <c r="BV5659" s="30"/>
      <c r="CH5659" s="139" t="str">
        <f t="shared" si="200"/>
        <v>L8.SM</v>
      </c>
      <c r="CI5659" s="275" t="s">
        <v>7282</v>
      </c>
    </row>
    <row r="5660" spans="74:87" x14ac:dyDescent="0.3">
      <c r="BV5660" s="30"/>
      <c r="CH5660" s="139" t="str">
        <f t="shared" si="200"/>
        <v>L8.SN</v>
      </c>
      <c r="CI5660" s="275" t="s">
        <v>7283</v>
      </c>
    </row>
    <row r="5661" spans="74:87" x14ac:dyDescent="0.3">
      <c r="BV5661" s="30"/>
      <c r="CH5661" s="139" t="str">
        <f t="shared" si="200"/>
        <v>L8.SP</v>
      </c>
      <c r="CI5661" s="275" t="s">
        <v>7284</v>
      </c>
    </row>
    <row r="5662" spans="74:87" x14ac:dyDescent="0.3">
      <c r="BV5662" s="30"/>
      <c r="CH5662" s="139" t="str">
        <f t="shared" si="200"/>
        <v>L8.1V</v>
      </c>
      <c r="CI5662" s="275" t="s">
        <v>7285</v>
      </c>
    </row>
    <row r="5663" spans="74:87" x14ac:dyDescent="0.3">
      <c r="BV5663" s="30"/>
      <c r="CH5663" s="139" t="str">
        <f t="shared" si="200"/>
        <v>L8.T5</v>
      </c>
      <c r="CI5663" s="275" t="s">
        <v>7286</v>
      </c>
    </row>
    <row r="5664" spans="74:87" x14ac:dyDescent="0.3">
      <c r="BV5664" s="30"/>
      <c r="CH5664" s="139" t="str">
        <f t="shared" ref="CH5664:CH5727" si="201">CONCATENATE(LEFT(CI5664,2),".",RIGHT(CI5664,2))</f>
        <v>L8.0S</v>
      </c>
      <c r="CI5664" s="275" t="s">
        <v>7287</v>
      </c>
    </row>
    <row r="5665" spans="74:87" x14ac:dyDescent="0.3">
      <c r="BV5665" s="30"/>
      <c r="CH5665" s="139" t="str">
        <f t="shared" si="201"/>
        <v>L8.52</v>
      </c>
      <c r="CI5665" s="275" t="s">
        <v>7288</v>
      </c>
    </row>
    <row r="5666" spans="74:87" x14ac:dyDescent="0.3">
      <c r="BV5666" s="30"/>
      <c r="CH5666" s="139" t="str">
        <f t="shared" si="201"/>
        <v>L8.77</v>
      </c>
      <c r="CI5666" s="275" t="s">
        <v>7289</v>
      </c>
    </row>
    <row r="5667" spans="74:87" x14ac:dyDescent="0.3">
      <c r="BV5667" s="30"/>
      <c r="CH5667" s="139" t="str">
        <f t="shared" si="201"/>
        <v>L8.Z3</v>
      </c>
      <c r="CI5667" s="275" t="s">
        <v>7290</v>
      </c>
    </row>
    <row r="5668" spans="74:87" x14ac:dyDescent="0.3">
      <c r="BV5668" s="30"/>
      <c r="CH5668" s="139" t="str">
        <f t="shared" si="201"/>
        <v>L8.37</v>
      </c>
      <c r="CI5668" s="275" t="s">
        <v>7291</v>
      </c>
    </row>
    <row r="5669" spans="74:87" x14ac:dyDescent="0.3">
      <c r="BV5669" s="30"/>
      <c r="CH5669" s="139" t="str">
        <f t="shared" si="201"/>
        <v>L8.2A</v>
      </c>
      <c r="CI5669" s="275" t="s">
        <v>7292</v>
      </c>
    </row>
    <row r="5670" spans="74:87" x14ac:dyDescent="0.3">
      <c r="BV5670" s="30"/>
      <c r="CH5670" s="139" t="str">
        <f t="shared" si="201"/>
        <v>L8.T8</v>
      </c>
      <c r="CI5670" s="275" t="s">
        <v>7293</v>
      </c>
    </row>
    <row r="5671" spans="74:87" x14ac:dyDescent="0.3">
      <c r="BV5671" s="30"/>
      <c r="CH5671" s="139" t="str">
        <f t="shared" si="201"/>
        <v>L8.1Q</v>
      </c>
      <c r="CI5671" s="275" t="s">
        <v>7294</v>
      </c>
    </row>
    <row r="5672" spans="74:87" x14ac:dyDescent="0.3">
      <c r="BV5672" s="30"/>
      <c r="CH5672" s="139" t="str">
        <f t="shared" si="201"/>
        <v>L8.2Q</v>
      </c>
      <c r="CI5672" s="275" t="s">
        <v>7295</v>
      </c>
    </row>
    <row r="5673" spans="74:87" x14ac:dyDescent="0.3">
      <c r="BV5673" s="30"/>
      <c r="CH5673" s="139" t="str">
        <f t="shared" si="201"/>
        <v>L8.NM</v>
      </c>
      <c r="CI5673" s="275" t="s">
        <v>7296</v>
      </c>
    </row>
    <row r="5674" spans="74:87" x14ac:dyDescent="0.3">
      <c r="BV5674" s="30"/>
      <c r="CH5674" s="139" t="str">
        <f t="shared" si="201"/>
        <v>L8.0F</v>
      </c>
      <c r="CI5674" s="275" t="s">
        <v>7297</v>
      </c>
    </row>
    <row r="5675" spans="74:87" x14ac:dyDescent="0.3">
      <c r="BV5675" s="30"/>
      <c r="CH5675" s="139" t="str">
        <f t="shared" si="201"/>
        <v>L8.MC</v>
      </c>
      <c r="CI5675" s="275" t="s">
        <v>7298</v>
      </c>
    </row>
    <row r="5676" spans="74:87" x14ac:dyDescent="0.3">
      <c r="BV5676" s="30"/>
      <c r="CH5676" s="139" t="str">
        <f t="shared" si="201"/>
        <v>L8.0P</v>
      </c>
      <c r="CI5676" s="275" t="s">
        <v>7299</v>
      </c>
    </row>
    <row r="5677" spans="74:87" x14ac:dyDescent="0.3">
      <c r="BV5677" s="30"/>
      <c r="CH5677" s="139" t="str">
        <f t="shared" si="201"/>
        <v>L8.T9</v>
      </c>
      <c r="CI5677" s="275" t="s">
        <v>7300</v>
      </c>
    </row>
    <row r="5678" spans="74:87" x14ac:dyDescent="0.3">
      <c r="BV5678" s="30"/>
      <c r="CH5678" s="139" t="str">
        <f t="shared" si="201"/>
        <v>L8.ZZ</v>
      </c>
      <c r="CI5678" s="275" t="s">
        <v>7301</v>
      </c>
    </row>
    <row r="5679" spans="74:87" x14ac:dyDescent="0.3">
      <c r="BV5679" s="30"/>
      <c r="CH5679" s="139" t="str">
        <f t="shared" si="201"/>
        <v>L8.53</v>
      </c>
      <c r="CI5679" s="275" t="s">
        <v>7302</v>
      </c>
    </row>
    <row r="5680" spans="74:87" x14ac:dyDescent="0.3">
      <c r="BV5680" s="30"/>
      <c r="CH5680" s="139" t="str">
        <f t="shared" si="201"/>
        <v>L8.AO</v>
      </c>
      <c r="CI5680" s="275" t="s">
        <v>7303</v>
      </c>
    </row>
    <row r="5681" spans="74:87" x14ac:dyDescent="0.3">
      <c r="BV5681" s="30"/>
      <c r="CH5681" s="139" t="str">
        <f t="shared" si="201"/>
        <v>L8.AB</v>
      </c>
      <c r="CI5681" s="275" t="s">
        <v>7304</v>
      </c>
    </row>
    <row r="5682" spans="74:87" x14ac:dyDescent="0.3">
      <c r="BV5682" s="30"/>
      <c r="CH5682" s="139" t="str">
        <f t="shared" si="201"/>
        <v>L8.50</v>
      </c>
      <c r="CI5682" s="275" t="s">
        <v>7305</v>
      </c>
    </row>
    <row r="5683" spans="74:87" x14ac:dyDescent="0.3">
      <c r="BV5683" s="30"/>
      <c r="CH5683" s="139" t="str">
        <f t="shared" si="201"/>
        <v>L8.Z6</v>
      </c>
      <c r="CI5683" s="275" t="s">
        <v>7306</v>
      </c>
    </row>
    <row r="5684" spans="74:87" x14ac:dyDescent="0.3">
      <c r="BV5684" s="30"/>
      <c r="CH5684" s="139" t="str">
        <f t="shared" si="201"/>
        <v>L8.0G</v>
      </c>
      <c r="CI5684" s="275" t="s">
        <v>7307</v>
      </c>
    </row>
    <row r="5685" spans="74:87" x14ac:dyDescent="0.3">
      <c r="BV5685" s="30"/>
      <c r="CH5685" s="139" t="str">
        <f t="shared" si="201"/>
        <v>L8.BG</v>
      </c>
      <c r="CI5685" s="275" t="s">
        <v>7308</v>
      </c>
    </row>
    <row r="5686" spans="74:87" x14ac:dyDescent="0.3">
      <c r="BV5686" s="30"/>
      <c r="CH5686" s="139" t="str">
        <f t="shared" si="201"/>
        <v>L8.0R</v>
      </c>
      <c r="CI5686" s="275" t="s">
        <v>7309</v>
      </c>
    </row>
    <row r="5687" spans="74:87" x14ac:dyDescent="0.3">
      <c r="BV5687" s="30"/>
      <c r="CH5687" s="139" t="str">
        <f t="shared" si="201"/>
        <v>L8.89</v>
      </c>
      <c r="CI5687" s="275" t="s">
        <v>7310</v>
      </c>
    </row>
    <row r="5688" spans="74:87" x14ac:dyDescent="0.3">
      <c r="BV5688" s="30"/>
      <c r="CH5688" s="139" t="str">
        <f t="shared" si="201"/>
        <v>L8.2P</v>
      </c>
      <c r="CI5688" s="275" t="s">
        <v>15211</v>
      </c>
    </row>
    <row r="5689" spans="74:87" x14ac:dyDescent="0.3">
      <c r="BV5689" s="30"/>
      <c r="CH5689" s="139" t="str">
        <f t="shared" si="201"/>
        <v>L8.32</v>
      </c>
      <c r="CI5689" s="275" t="s">
        <v>7311</v>
      </c>
    </row>
    <row r="5690" spans="74:87" x14ac:dyDescent="0.3">
      <c r="BV5690" s="30"/>
      <c r="CH5690" s="139" t="str">
        <f t="shared" si="201"/>
        <v>L8.80</v>
      </c>
      <c r="CI5690" s="275" t="s">
        <v>7312</v>
      </c>
    </row>
    <row r="5691" spans="74:87" x14ac:dyDescent="0.3">
      <c r="BV5691" s="30"/>
      <c r="CH5691" s="139" t="str">
        <f t="shared" si="201"/>
        <v>L8.46</v>
      </c>
      <c r="CI5691" s="275" t="s">
        <v>7313</v>
      </c>
    </row>
    <row r="5692" spans="74:87" x14ac:dyDescent="0.3">
      <c r="BV5692" s="30"/>
      <c r="CH5692" s="139" t="str">
        <f t="shared" si="201"/>
        <v>L8.45</v>
      </c>
      <c r="CI5692" s="275" t="s">
        <v>7314</v>
      </c>
    </row>
    <row r="5693" spans="74:87" x14ac:dyDescent="0.3">
      <c r="BV5693" s="30"/>
      <c r="CH5693" s="139" t="str">
        <f t="shared" si="201"/>
        <v>L8.B1</v>
      </c>
      <c r="CI5693" s="275" t="s">
        <v>7315</v>
      </c>
    </row>
    <row r="5694" spans="74:87" x14ac:dyDescent="0.3">
      <c r="BV5694" s="30"/>
      <c r="CH5694" s="139" t="str">
        <f t="shared" si="201"/>
        <v>L8.Z4</v>
      </c>
      <c r="CI5694" s="275" t="s">
        <v>7316</v>
      </c>
    </row>
    <row r="5695" spans="74:87" x14ac:dyDescent="0.3">
      <c r="BV5695" s="30"/>
      <c r="CH5695" s="139" t="str">
        <f t="shared" si="201"/>
        <v>L8.BN</v>
      </c>
      <c r="CI5695" s="275" t="s">
        <v>7317</v>
      </c>
    </row>
    <row r="5696" spans="74:87" x14ac:dyDescent="0.3">
      <c r="BV5696" s="30"/>
      <c r="CH5696" s="139" t="str">
        <f t="shared" si="201"/>
        <v>L8.0C</v>
      </c>
      <c r="CI5696" s="275" t="s">
        <v>7318</v>
      </c>
    </row>
    <row r="5697" spans="74:87" x14ac:dyDescent="0.3">
      <c r="BV5697" s="30"/>
      <c r="CH5697" s="139" t="str">
        <f t="shared" si="201"/>
        <v>L8.0Y</v>
      </c>
      <c r="CI5697" s="275" t="s">
        <v>7319</v>
      </c>
    </row>
    <row r="5698" spans="74:87" x14ac:dyDescent="0.3">
      <c r="BV5698" s="30"/>
      <c r="CH5698" s="139" t="str">
        <f t="shared" si="201"/>
        <v>L8.0L</v>
      </c>
      <c r="CI5698" s="275" t="s">
        <v>7320</v>
      </c>
    </row>
    <row r="5699" spans="74:87" x14ac:dyDescent="0.3">
      <c r="BV5699" s="30"/>
      <c r="CH5699" s="139" t="str">
        <f t="shared" si="201"/>
        <v>L8.87</v>
      </c>
      <c r="CI5699" s="275" t="s">
        <v>7321</v>
      </c>
    </row>
    <row r="5700" spans="74:87" x14ac:dyDescent="0.3">
      <c r="BV5700" s="30"/>
      <c r="CH5700" s="139" t="str">
        <f t="shared" si="201"/>
        <v>L8.CP</v>
      </c>
      <c r="CI5700" s="275" t="s">
        <v>7322</v>
      </c>
    </row>
    <row r="5701" spans="74:87" x14ac:dyDescent="0.3">
      <c r="BV5701" s="30"/>
      <c r="CH5701" s="139" t="str">
        <f t="shared" si="201"/>
        <v>L8.35</v>
      </c>
      <c r="CI5701" s="275" t="s">
        <v>7323</v>
      </c>
    </row>
    <row r="5702" spans="74:87" x14ac:dyDescent="0.3">
      <c r="BV5702" s="30"/>
      <c r="CH5702" s="139" t="str">
        <f t="shared" si="201"/>
        <v>L8.LK</v>
      </c>
      <c r="CI5702" s="275" t="s">
        <v>7324</v>
      </c>
    </row>
    <row r="5703" spans="74:87" x14ac:dyDescent="0.3">
      <c r="BV5703" s="30"/>
      <c r="CH5703" s="139" t="str">
        <f t="shared" si="201"/>
        <v>L8.LB</v>
      </c>
      <c r="CI5703" s="275" t="s">
        <v>7325</v>
      </c>
    </row>
    <row r="5704" spans="74:87" x14ac:dyDescent="0.3">
      <c r="BV5704" s="30"/>
      <c r="CH5704" s="139" t="str">
        <f t="shared" si="201"/>
        <v>L8.LG</v>
      </c>
      <c r="CI5704" s="275" t="s">
        <v>7326</v>
      </c>
    </row>
    <row r="5705" spans="74:87" x14ac:dyDescent="0.3">
      <c r="BV5705" s="30"/>
      <c r="CH5705" s="139" t="str">
        <f t="shared" si="201"/>
        <v>L8.LO</v>
      </c>
      <c r="CI5705" s="275" t="s">
        <v>7327</v>
      </c>
    </row>
    <row r="5706" spans="74:87" x14ac:dyDescent="0.3">
      <c r="BV5706" s="30"/>
      <c r="CH5706" s="139" t="str">
        <f t="shared" si="201"/>
        <v>L8.LC</v>
      </c>
      <c r="CI5706" s="275" t="s">
        <v>7328</v>
      </c>
    </row>
    <row r="5707" spans="74:87" x14ac:dyDescent="0.3">
      <c r="BV5707" s="30"/>
      <c r="CH5707" s="139" t="str">
        <f t="shared" si="201"/>
        <v>L8.LY</v>
      </c>
      <c r="CI5707" s="275" t="s">
        <v>7329</v>
      </c>
    </row>
    <row r="5708" spans="74:87" x14ac:dyDescent="0.3">
      <c r="BV5708" s="30"/>
      <c r="CH5708" s="139" t="str">
        <f t="shared" si="201"/>
        <v>L8.FE</v>
      </c>
      <c r="CI5708" s="275" t="s">
        <v>7330</v>
      </c>
    </row>
    <row r="5709" spans="74:87" x14ac:dyDescent="0.3">
      <c r="BV5709" s="30"/>
      <c r="CH5709" s="139" t="str">
        <f t="shared" si="201"/>
        <v>L8.Z5</v>
      </c>
      <c r="CI5709" s="275" t="s">
        <v>7331</v>
      </c>
    </row>
    <row r="5710" spans="74:87" x14ac:dyDescent="0.3">
      <c r="BV5710" s="30"/>
      <c r="CH5710" s="139" t="str">
        <f t="shared" si="201"/>
        <v>L8.33</v>
      </c>
      <c r="CI5710" s="275" t="s">
        <v>7332</v>
      </c>
    </row>
    <row r="5711" spans="74:87" x14ac:dyDescent="0.3">
      <c r="BV5711" s="30"/>
      <c r="CH5711" s="139" t="str">
        <f t="shared" si="201"/>
        <v>L8.RN</v>
      </c>
      <c r="CI5711" s="275" t="s">
        <v>7333</v>
      </c>
    </row>
    <row r="5712" spans="74:87" x14ac:dyDescent="0.3">
      <c r="BV5712" s="30"/>
      <c r="CH5712" s="139" t="str">
        <f t="shared" si="201"/>
        <v>L8.54</v>
      </c>
      <c r="CI5712" s="275" t="s">
        <v>7334</v>
      </c>
    </row>
    <row r="5713" spans="74:87" x14ac:dyDescent="0.3">
      <c r="BV5713" s="30"/>
      <c r="CH5713" s="139" t="str">
        <f t="shared" si="201"/>
        <v>L8.HB</v>
      </c>
      <c r="CI5713" s="275" t="s">
        <v>15212</v>
      </c>
    </row>
    <row r="5714" spans="74:87" x14ac:dyDescent="0.3">
      <c r="BV5714" s="30"/>
      <c r="CH5714" s="139" t="str">
        <f t="shared" si="201"/>
        <v>L8.HG</v>
      </c>
      <c r="CI5714" s="275" t="s">
        <v>15213</v>
      </c>
    </row>
    <row r="5715" spans="74:87" x14ac:dyDescent="0.3">
      <c r="BV5715" s="30"/>
      <c r="CH5715" s="139" t="str">
        <f t="shared" si="201"/>
        <v>L8.JB</v>
      </c>
      <c r="CI5715" s="275" t="s">
        <v>7335</v>
      </c>
    </row>
    <row r="5716" spans="74:87" x14ac:dyDescent="0.3">
      <c r="BV5716" s="30"/>
      <c r="CH5716" s="139" t="str">
        <f t="shared" si="201"/>
        <v>L8.JW</v>
      </c>
      <c r="CI5716" s="275" t="s">
        <v>15214</v>
      </c>
    </row>
    <row r="5717" spans="74:87" x14ac:dyDescent="0.3">
      <c r="BV5717" s="30"/>
      <c r="CH5717" s="139" t="str">
        <f t="shared" si="201"/>
        <v>L8.S2</v>
      </c>
      <c r="CI5717" s="275" t="s">
        <v>7336</v>
      </c>
    </row>
    <row r="5718" spans="74:87" x14ac:dyDescent="0.3">
      <c r="BV5718" s="30"/>
      <c r="CH5718" s="139" t="str">
        <f t="shared" si="201"/>
        <v>L8.S1</v>
      </c>
      <c r="CI5718" s="275" t="s">
        <v>7337</v>
      </c>
    </row>
    <row r="5719" spans="74:87" x14ac:dyDescent="0.3">
      <c r="BV5719" s="30"/>
      <c r="CH5719" s="139" t="str">
        <f t="shared" si="201"/>
        <v>L8.L2</v>
      </c>
      <c r="CI5719" s="275" t="s">
        <v>7338</v>
      </c>
    </row>
    <row r="5720" spans="74:87" x14ac:dyDescent="0.3">
      <c r="BV5720" s="30"/>
      <c r="CH5720" s="139" t="str">
        <f t="shared" si="201"/>
        <v>L8.L1</v>
      </c>
      <c r="CI5720" s="275" t="s">
        <v>7339</v>
      </c>
    </row>
    <row r="5721" spans="74:87" x14ac:dyDescent="0.3">
      <c r="BV5721" s="30"/>
      <c r="CH5721" s="139" t="str">
        <f t="shared" si="201"/>
        <v>L8.Z1</v>
      </c>
      <c r="CI5721" s="275" t="s">
        <v>7340</v>
      </c>
    </row>
    <row r="5722" spans="74:87" x14ac:dyDescent="0.3">
      <c r="BV5722" s="30"/>
      <c r="CH5722" s="139" t="str">
        <f t="shared" si="201"/>
        <v>L8.0M</v>
      </c>
      <c r="CI5722" s="275" t="s">
        <v>7341</v>
      </c>
    </row>
    <row r="5723" spans="74:87" x14ac:dyDescent="0.3">
      <c r="BV5723" s="30"/>
      <c r="CH5723" s="139" t="str">
        <f t="shared" si="201"/>
        <v>L8.Z2</v>
      </c>
      <c r="CI5723" s="275" t="s">
        <v>7342</v>
      </c>
    </row>
    <row r="5724" spans="74:87" x14ac:dyDescent="0.3">
      <c r="BV5724" s="30"/>
      <c r="CH5724" s="139" t="str">
        <f t="shared" si="201"/>
        <v>L8.51</v>
      </c>
      <c r="CI5724" s="275" t="s">
        <v>7343</v>
      </c>
    </row>
    <row r="5725" spans="74:87" x14ac:dyDescent="0.3">
      <c r="BV5725" s="30"/>
      <c r="CH5725" s="139" t="str">
        <f t="shared" si="201"/>
        <v>L8.0N</v>
      </c>
      <c r="CI5725" s="275" t="s">
        <v>7344</v>
      </c>
    </row>
    <row r="5726" spans="74:87" x14ac:dyDescent="0.3">
      <c r="BV5726" s="30"/>
      <c r="CH5726" s="139" t="str">
        <f t="shared" si="201"/>
        <v>L8.NS</v>
      </c>
      <c r="CI5726" s="275" t="s">
        <v>7345</v>
      </c>
    </row>
    <row r="5727" spans="74:87" x14ac:dyDescent="0.3">
      <c r="BV5727" s="30"/>
      <c r="CH5727" s="139" t="str">
        <f t="shared" si="201"/>
        <v>L8.86</v>
      </c>
      <c r="CI5727" s="275" t="s">
        <v>7346</v>
      </c>
    </row>
    <row r="5728" spans="74:87" x14ac:dyDescent="0.3">
      <c r="BV5728" s="30"/>
      <c r="CH5728" s="139" t="str">
        <f t="shared" ref="CH5728:CH5791" si="202">CONCATENATE(LEFT(CI5728,2),".",RIGHT(CI5728,2))</f>
        <v>L8.36</v>
      </c>
      <c r="CI5728" s="275" t="s">
        <v>7347</v>
      </c>
    </row>
    <row r="5729" spans="74:87" x14ac:dyDescent="0.3">
      <c r="BV5729" s="30"/>
      <c r="CH5729" s="139" t="str">
        <f t="shared" si="202"/>
        <v>L8.2F</v>
      </c>
      <c r="CI5729" s="275" t="s">
        <v>7348</v>
      </c>
    </row>
    <row r="5730" spans="74:87" x14ac:dyDescent="0.3">
      <c r="BV5730" s="30"/>
      <c r="CH5730" s="139" t="str">
        <f t="shared" si="202"/>
        <v>L8.90</v>
      </c>
      <c r="CI5730" s="275" t="s">
        <v>7349</v>
      </c>
    </row>
    <row r="5731" spans="74:87" x14ac:dyDescent="0.3">
      <c r="BV5731" s="30"/>
      <c r="CH5731" s="139" t="str">
        <f t="shared" si="202"/>
        <v>L8.68</v>
      </c>
      <c r="CI5731" s="275" t="s">
        <v>7350</v>
      </c>
    </row>
    <row r="5732" spans="74:87" x14ac:dyDescent="0.3">
      <c r="BV5732" s="30"/>
      <c r="CH5732" s="139" t="str">
        <f t="shared" si="202"/>
        <v>L8.27</v>
      </c>
      <c r="CI5732" s="275" t="s">
        <v>7351</v>
      </c>
    </row>
    <row r="5733" spans="74:87" x14ac:dyDescent="0.3">
      <c r="BV5733" s="30"/>
      <c r="CH5733" s="139" t="str">
        <f t="shared" si="202"/>
        <v>L8.61</v>
      </c>
      <c r="CI5733" s="275" t="s">
        <v>7352</v>
      </c>
    </row>
    <row r="5734" spans="74:87" x14ac:dyDescent="0.3">
      <c r="BV5734" s="30"/>
      <c r="CH5734" s="139" t="str">
        <f t="shared" si="202"/>
        <v>L8.81</v>
      </c>
      <c r="CI5734" s="275" t="s">
        <v>7353</v>
      </c>
    </row>
    <row r="5735" spans="74:87" x14ac:dyDescent="0.3">
      <c r="BV5735" s="30"/>
      <c r="CH5735" s="139" t="str">
        <f t="shared" si="202"/>
        <v>L8.0T</v>
      </c>
      <c r="CI5735" s="275" t="s">
        <v>7354</v>
      </c>
    </row>
    <row r="5736" spans="74:87" x14ac:dyDescent="0.3">
      <c r="BV5736" s="30"/>
      <c r="CH5736" s="139" t="str">
        <f t="shared" si="202"/>
        <v>L8.SO</v>
      </c>
      <c r="CI5736" s="275" t="s">
        <v>7355</v>
      </c>
    </row>
    <row r="5737" spans="74:87" x14ac:dyDescent="0.3">
      <c r="BV5737" s="30"/>
      <c r="CH5737" s="139" t="str">
        <f t="shared" si="202"/>
        <v>L8.SY</v>
      </c>
      <c r="CI5737" s="275" t="s">
        <v>7356</v>
      </c>
    </row>
    <row r="5738" spans="74:87" x14ac:dyDescent="0.3">
      <c r="BV5738" s="30"/>
      <c r="CH5738" s="139" t="str">
        <f t="shared" si="202"/>
        <v>L8.SL</v>
      </c>
      <c r="CI5738" s="275" t="s">
        <v>7357</v>
      </c>
    </row>
    <row r="5739" spans="74:87" x14ac:dyDescent="0.3">
      <c r="BV5739" s="30"/>
      <c r="CH5739" s="139" t="str">
        <f t="shared" si="202"/>
        <v>L8.SM</v>
      </c>
      <c r="CI5739" s="275" t="s">
        <v>7358</v>
      </c>
    </row>
    <row r="5740" spans="74:87" x14ac:dyDescent="0.3">
      <c r="BV5740" s="30"/>
      <c r="CH5740" s="139" t="str">
        <f t="shared" si="202"/>
        <v>L8.SN</v>
      </c>
      <c r="CI5740" s="275" t="s">
        <v>7359</v>
      </c>
    </row>
    <row r="5741" spans="74:87" x14ac:dyDescent="0.3">
      <c r="BV5741" s="30"/>
      <c r="CH5741" s="139" t="str">
        <f t="shared" si="202"/>
        <v>L8.SP</v>
      </c>
      <c r="CI5741" s="275" t="s">
        <v>7360</v>
      </c>
    </row>
    <row r="5742" spans="74:87" x14ac:dyDescent="0.3">
      <c r="BV5742" s="30"/>
      <c r="CH5742" s="139" t="str">
        <f t="shared" si="202"/>
        <v>L8.1V</v>
      </c>
      <c r="CI5742" s="275" t="s">
        <v>7361</v>
      </c>
    </row>
    <row r="5743" spans="74:87" x14ac:dyDescent="0.3">
      <c r="BV5743" s="30"/>
      <c r="CH5743" s="139" t="str">
        <f t="shared" si="202"/>
        <v>L8.T5</v>
      </c>
      <c r="CI5743" s="275" t="s">
        <v>7362</v>
      </c>
    </row>
    <row r="5744" spans="74:87" x14ac:dyDescent="0.3">
      <c r="BV5744" s="30"/>
      <c r="CH5744" s="139" t="str">
        <f t="shared" si="202"/>
        <v>L8.0S</v>
      </c>
      <c r="CI5744" s="275" t="s">
        <v>7363</v>
      </c>
    </row>
    <row r="5745" spans="74:87" x14ac:dyDescent="0.3">
      <c r="BV5745" s="30"/>
      <c r="CH5745" s="139" t="str">
        <f t="shared" si="202"/>
        <v>L8.52</v>
      </c>
      <c r="CI5745" s="275" t="s">
        <v>7364</v>
      </c>
    </row>
    <row r="5746" spans="74:87" x14ac:dyDescent="0.3">
      <c r="BV5746" s="30"/>
      <c r="CH5746" s="139" t="str">
        <f t="shared" si="202"/>
        <v>L8.77</v>
      </c>
      <c r="CI5746" s="275" t="s">
        <v>7365</v>
      </c>
    </row>
    <row r="5747" spans="74:87" x14ac:dyDescent="0.3">
      <c r="BV5747" s="30"/>
      <c r="CH5747" s="139" t="str">
        <f t="shared" si="202"/>
        <v>L8.Z3</v>
      </c>
      <c r="CI5747" s="275" t="s">
        <v>7366</v>
      </c>
    </row>
    <row r="5748" spans="74:87" x14ac:dyDescent="0.3">
      <c r="BV5748" s="30"/>
      <c r="CH5748" s="139" t="str">
        <f t="shared" si="202"/>
        <v>L8.37</v>
      </c>
      <c r="CI5748" s="275" t="s">
        <v>7367</v>
      </c>
    </row>
    <row r="5749" spans="74:87" x14ac:dyDescent="0.3">
      <c r="BV5749" s="30"/>
      <c r="CH5749" s="139" t="str">
        <f t="shared" si="202"/>
        <v>L8.2A</v>
      </c>
      <c r="CI5749" s="275" t="s">
        <v>7368</v>
      </c>
    </row>
    <row r="5750" spans="74:87" x14ac:dyDescent="0.3">
      <c r="BV5750" s="30"/>
      <c r="CH5750" s="139" t="str">
        <f t="shared" si="202"/>
        <v>L8.T8</v>
      </c>
      <c r="CI5750" s="275" t="s">
        <v>7369</v>
      </c>
    </row>
    <row r="5751" spans="74:87" x14ac:dyDescent="0.3">
      <c r="BV5751" s="30"/>
      <c r="CH5751" s="139" t="str">
        <f t="shared" si="202"/>
        <v>L8.1Q</v>
      </c>
      <c r="CI5751" s="275" t="s">
        <v>7370</v>
      </c>
    </row>
    <row r="5752" spans="74:87" x14ac:dyDescent="0.3">
      <c r="BV5752" s="30"/>
      <c r="CH5752" s="139" t="str">
        <f t="shared" si="202"/>
        <v>L8.2Q</v>
      </c>
      <c r="CI5752" s="275" t="s">
        <v>7371</v>
      </c>
    </row>
    <row r="5753" spans="74:87" x14ac:dyDescent="0.3">
      <c r="BV5753" s="30"/>
      <c r="CH5753" s="139" t="str">
        <f t="shared" si="202"/>
        <v>L8.NM</v>
      </c>
      <c r="CI5753" s="275" t="s">
        <v>7372</v>
      </c>
    </row>
    <row r="5754" spans="74:87" x14ac:dyDescent="0.3">
      <c r="BV5754" s="30"/>
      <c r="CH5754" s="139" t="str">
        <f t="shared" si="202"/>
        <v>L8.0F</v>
      </c>
      <c r="CI5754" s="275" t="s">
        <v>7373</v>
      </c>
    </row>
    <row r="5755" spans="74:87" x14ac:dyDescent="0.3">
      <c r="BV5755" s="30"/>
      <c r="CH5755" s="139" t="str">
        <f t="shared" si="202"/>
        <v>L8.MC</v>
      </c>
      <c r="CI5755" s="275" t="s">
        <v>7374</v>
      </c>
    </row>
    <row r="5756" spans="74:87" x14ac:dyDescent="0.3">
      <c r="BV5756" s="30"/>
      <c r="CH5756" s="139" t="str">
        <f t="shared" si="202"/>
        <v>L8.0P</v>
      </c>
      <c r="CI5756" s="275" t="s">
        <v>7375</v>
      </c>
    </row>
    <row r="5757" spans="74:87" x14ac:dyDescent="0.3">
      <c r="BV5757" s="30"/>
      <c r="CH5757" s="139" t="str">
        <f t="shared" si="202"/>
        <v>L8.T9</v>
      </c>
      <c r="CI5757" s="275" t="s">
        <v>7376</v>
      </c>
    </row>
    <row r="5758" spans="74:87" x14ac:dyDescent="0.3">
      <c r="BV5758" s="30"/>
      <c r="CH5758" s="139" t="str">
        <f t="shared" si="202"/>
        <v>L8.ZZ</v>
      </c>
      <c r="CI5758" s="275" t="s">
        <v>7377</v>
      </c>
    </row>
    <row r="5759" spans="74:87" x14ac:dyDescent="0.3">
      <c r="BV5759" s="30"/>
      <c r="CH5759" s="139" t="str">
        <f t="shared" si="202"/>
        <v>L8.53</v>
      </c>
      <c r="CI5759" s="275" t="s">
        <v>7378</v>
      </c>
    </row>
    <row r="5760" spans="74:87" x14ac:dyDescent="0.3">
      <c r="BV5760" s="30"/>
      <c r="CH5760" s="139" t="str">
        <f t="shared" si="202"/>
        <v>L8.AO</v>
      </c>
      <c r="CI5760" s="275" t="s">
        <v>7379</v>
      </c>
    </row>
    <row r="5761" spans="74:87" x14ac:dyDescent="0.3">
      <c r="BV5761" s="30"/>
      <c r="CH5761" s="139" t="str">
        <f t="shared" si="202"/>
        <v>L8.AB</v>
      </c>
      <c r="CI5761" s="275" t="s">
        <v>7380</v>
      </c>
    </row>
    <row r="5762" spans="74:87" x14ac:dyDescent="0.3">
      <c r="BV5762" s="30"/>
      <c r="CH5762" s="139" t="str">
        <f t="shared" si="202"/>
        <v>L8.50</v>
      </c>
      <c r="CI5762" s="275" t="s">
        <v>7381</v>
      </c>
    </row>
    <row r="5763" spans="74:87" x14ac:dyDescent="0.3">
      <c r="BV5763" s="30"/>
      <c r="CH5763" s="139" t="str">
        <f t="shared" si="202"/>
        <v>L8.Z6</v>
      </c>
      <c r="CI5763" s="275" t="s">
        <v>7382</v>
      </c>
    </row>
    <row r="5764" spans="74:87" x14ac:dyDescent="0.3">
      <c r="BV5764" s="30"/>
      <c r="CH5764" s="139" t="str">
        <f t="shared" si="202"/>
        <v>L8.0G</v>
      </c>
      <c r="CI5764" s="275" t="s">
        <v>7383</v>
      </c>
    </row>
    <row r="5765" spans="74:87" x14ac:dyDescent="0.3">
      <c r="BV5765" s="30"/>
      <c r="CH5765" s="139" t="str">
        <f t="shared" si="202"/>
        <v>L8.BG</v>
      </c>
      <c r="CI5765" s="275" t="s">
        <v>7384</v>
      </c>
    </row>
    <row r="5766" spans="74:87" x14ac:dyDescent="0.3">
      <c r="BV5766" s="30"/>
      <c r="CH5766" s="139" t="str">
        <f t="shared" si="202"/>
        <v>L8.0R</v>
      </c>
      <c r="CI5766" s="275" t="s">
        <v>7385</v>
      </c>
    </row>
    <row r="5767" spans="74:87" x14ac:dyDescent="0.3">
      <c r="BV5767" s="30"/>
      <c r="CH5767" s="139" t="str">
        <f t="shared" si="202"/>
        <v>L8.89</v>
      </c>
      <c r="CI5767" s="275" t="s">
        <v>7386</v>
      </c>
    </row>
    <row r="5768" spans="74:87" x14ac:dyDescent="0.3">
      <c r="BV5768" s="30"/>
      <c r="CH5768" s="139" t="str">
        <f t="shared" si="202"/>
        <v>L8.2P</v>
      </c>
      <c r="CI5768" s="275" t="s">
        <v>15215</v>
      </c>
    </row>
    <row r="5769" spans="74:87" x14ac:dyDescent="0.3">
      <c r="BV5769" s="30"/>
      <c r="CH5769" s="139" t="str">
        <f t="shared" si="202"/>
        <v>L8.32</v>
      </c>
      <c r="CI5769" s="275" t="s">
        <v>7387</v>
      </c>
    </row>
    <row r="5770" spans="74:87" x14ac:dyDescent="0.3">
      <c r="BV5770" s="30"/>
      <c r="CH5770" s="139" t="str">
        <f t="shared" si="202"/>
        <v>L8.80</v>
      </c>
      <c r="CI5770" s="275" t="s">
        <v>7388</v>
      </c>
    </row>
    <row r="5771" spans="74:87" x14ac:dyDescent="0.3">
      <c r="BV5771" s="30"/>
      <c r="CH5771" s="139" t="str">
        <f t="shared" si="202"/>
        <v>L8.46</v>
      </c>
      <c r="CI5771" s="275" t="s">
        <v>7389</v>
      </c>
    </row>
    <row r="5772" spans="74:87" x14ac:dyDescent="0.3">
      <c r="BV5772" s="30"/>
      <c r="CH5772" s="139" t="str">
        <f t="shared" si="202"/>
        <v>L8.45</v>
      </c>
      <c r="CI5772" s="275" t="s">
        <v>7390</v>
      </c>
    </row>
    <row r="5773" spans="74:87" x14ac:dyDescent="0.3">
      <c r="BV5773" s="30"/>
      <c r="CH5773" s="139" t="str">
        <f t="shared" si="202"/>
        <v>L8.B1</v>
      </c>
      <c r="CI5773" s="275" t="s">
        <v>7391</v>
      </c>
    </row>
    <row r="5774" spans="74:87" x14ac:dyDescent="0.3">
      <c r="BV5774" s="30"/>
      <c r="CH5774" s="139" t="str">
        <f t="shared" si="202"/>
        <v>L8.Z4</v>
      </c>
      <c r="CI5774" s="275" t="s">
        <v>7392</v>
      </c>
    </row>
    <row r="5775" spans="74:87" x14ac:dyDescent="0.3">
      <c r="BV5775" s="30"/>
      <c r="CH5775" s="139" t="str">
        <f t="shared" si="202"/>
        <v>L8.BN</v>
      </c>
      <c r="CI5775" s="275" t="s">
        <v>7393</v>
      </c>
    </row>
    <row r="5776" spans="74:87" x14ac:dyDescent="0.3">
      <c r="BV5776" s="30"/>
      <c r="CH5776" s="139" t="str">
        <f t="shared" si="202"/>
        <v>L8.0C</v>
      </c>
      <c r="CI5776" s="275" t="s">
        <v>7394</v>
      </c>
    </row>
    <row r="5777" spans="74:87" x14ac:dyDescent="0.3">
      <c r="BV5777" s="30"/>
      <c r="CH5777" s="139" t="str">
        <f t="shared" si="202"/>
        <v>L8.0Y</v>
      </c>
      <c r="CI5777" s="275" t="s">
        <v>7395</v>
      </c>
    </row>
    <row r="5778" spans="74:87" x14ac:dyDescent="0.3">
      <c r="BV5778" s="30"/>
      <c r="CH5778" s="139" t="str">
        <f t="shared" si="202"/>
        <v>L8.0L</v>
      </c>
      <c r="CI5778" s="275" t="s">
        <v>7396</v>
      </c>
    </row>
    <row r="5779" spans="74:87" x14ac:dyDescent="0.3">
      <c r="BV5779" s="30"/>
      <c r="CH5779" s="139" t="str">
        <f t="shared" si="202"/>
        <v>L8.87</v>
      </c>
      <c r="CI5779" s="275" t="s">
        <v>7397</v>
      </c>
    </row>
    <row r="5780" spans="74:87" x14ac:dyDescent="0.3">
      <c r="BV5780" s="30"/>
      <c r="CH5780" s="139" t="str">
        <f t="shared" si="202"/>
        <v>L8.CP</v>
      </c>
      <c r="CI5780" s="275" t="s">
        <v>7398</v>
      </c>
    </row>
    <row r="5781" spans="74:87" x14ac:dyDescent="0.3">
      <c r="BV5781" s="30"/>
      <c r="CH5781" s="139" t="str">
        <f t="shared" si="202"/>
        <v>L8.35</v>
      </c>
      <c r="CI5781" s="275" t="s">
        <v>7399</v>
      </c>
    </row>
    <row r="5782" spans="74:87" x14ac:dyDescent="0.3">
      <c r="BV5782" s="30"/>
      <c r="CH5782" s="139" t="str">
        <f t="shared" si="202"/>
        <v>L8.LK</v>
      </c>
      <c r="CI5782" s="275" t="s">
        <v>7400</v>
      </c>
    </row>
    <row r="5783" spans="74:87" x14ac:dyDescent="0.3">
      <c r="BV5783" s="30"/>
      <c r="CH5783" s="139" t="str">
        <f t="shared" si="202"/>
        <v>L8.LB</v>
      </c>
      <c r="CI5783" s="275" t="s">
        <v>7401</v>
      </c>
    </row>
    <row r="5784" spans="74:87" x14ac:dyDescent="0.3">
      <c r="BV5784" s="30"/>
      <c r="CH5784" s="139" t="str">
        <f t="shared" si="202"/>
        <v>L8.LG</v>
      </c>
      <c r="CI5784" s="275" t="s">
        <v>7402</v>
      </c>
    </row>
    <row r="5785" spans="74:87" x14ac:dyDescent="0.3">
      <c r="BV5785" s="30"/>
      <c r="CH5785" s="139" t="str">
        <f t="shared" si="202"/>
        <v>L8.LO</v>
      </c>
      <c r="CI5785" s="275" t="s">
        <v>7403</v>
      </c>
    </row>
    <row r="5786" spans="74:87" x14ac:dyDescent="0.3">
      <c r="BV5786" s="30"/>
      <c r="CH5786" s="139" t="str">
        <f t="shared" si="202"/>
        <v>L8.LC</v>
      </c>
      <c r="CI5786" s="275" t="s">
        <v>7404</v>
      </c>
    </row>
    <row r="5787" spans="74:87" x14ac:dyDescent="0.3">
      <c r="BV5787" s="30"/>
      <c r="CH5787" s="139" t="str">
        <f t="shared" si="202"/>
        <v>L8.LY</v>
      </c>
      <c r="CI5787" s="275" t="s">
        <v>7405</v>
      </c>
    </row>
    <row r="5788" spans="74:87" x14ac:dyDescent="0.3">
      <c r="BV5788" s="30"/>
      <c r="CH5788" s="139" t="str">
        <f t="shared" si="202"/>
        <v>L8.FE</v>
      </c>
      <c r="CI5788" s="275" t="s">
        <v>7406</v>
      </c>
    </row>
    <row r="5789" spans="74:87" x14ac:dyDescent="0.3">
      <c r="BV5789" s="30"/>
      <c r="CH5789" s="139" t="str">
        <f t="shared" si="202"/>
        <v>L8.Z5</v>
      </c>
      <c r="CI5789" s="275" t="s">
        <v>7407</v>
      </c>
    </row>
    <row r="5790" spans="74:87" x14ac:dyDescent="0.3">
      <c r="BV5790" s="30"/>
      <c r="CH5790" s="139" t="str">
        <f t="shared" si="202"/>
        <v>L8.33</v>
      </c>
      <c r="CI5790" s="275" t="s">
        <v>7408</v>
      </c>
    </row>
    <row r="5791" spans="74:87" x14ac:dyDescent="0.3">
      <c r="BV5791" s="30"/>
      <c r="CH5791" s="139" t="str">
        <f t="shared" si="202"/>
        <v>L8.RN</v>
      </c>
      <c r="CI5791" s="275" t="s">
        <v>7409</v>
      </c>
    </row>
    <row r="5792" spans="74:87" x14ac:dyDescent="0.3">
      <c r="BV5792" s="30"/>
      <c r="CH5792" s="139" t="str">
        <f t="shared" ref="CH5792:CH5855" si="203">CONCATENATE(LEFT(CI5792,2),".",RIGHT(CI5792,2))</f>
        <v>L8.54</v>
      </c>
      <c r="CI5792" s="275" t="s">
        <v>7410</v>
      </c>
    </row>
    <row r="5793" spans="74:87" x14ac:dyDescent="0.3">
      <c r="BV5793" s="30"/>
      <c r="CH5793" s="139" t="str">
        <f t="shared" si="203"/>
        <v>L8.HB</v>
      </c>
      <c r="CI5793" s="275" t="s">
        <v>15216</v>
      </c>
    </row>
    <row r="5794" spans="74:87" x14ac:dyDescent="0.3">
      <c r="BV5794" s="30"/>
      <c r="CH5794" s="139" t="str">
        <f t="shared" si="203"/>
        <v>L8.HG</v>
      </c>
      <c r="CI5794" s="275" t="s">
        <v>15217</v>
      </c>
    </row>
    <row r="5795" spans="74:87" x14ac:dyDescent="0.3">
      <c r="BV5795" s="30"/>
      <c r="CH5795" s="139" t="str">
        <f t="shared" si="203"/>
        <v>L8.JB</v>
      </c>
      <c r="CI5795" s="275" t="s">
        <v>7411</v>
      </c>
    </row>
    <row r="5796" spans="74:87" x14ac:dyDescent="0.3">
      <c r="BV5796" s="30"/>
      <c r="CH5796" s="139" t="str">
        <f t="shared" si="203"/>
        <v>L8.JW</v>
      </c>
      <c r="CI5796" s="275" t="s">
        <v>15218</v>
      </c>
    </row>
    <row r="5797" spans="74:87" x14ac:dyDescent="0.3">
      <c r="BV5797" s="30"/>
      <c r="CH5797" s="139" t="str">
        <f t="shared" si="203"/>
        <v>L8.S2</v>
      </c>
      <c r="CI5797" s="275" t="s">
        <v>7412</v>
      </c>
    </row>
    <row r="5798" spans="74:87" x14ac:dyDescent="0.3">
      <c r="BV5798" s="30"/>
      <c r="CH5798" s="139" t="str">
        <f t="shared" si="203"/>
        <v>L8.S1</v>
      </c>
      <c r="CI5798" s="275" t="s">
        <v>7413</v>
      </c>
    </row>
    <row r="5799" spans="74:87" x14ac:dyDescent="0.3">
      <c r="BV5799" s="30"/>
      <c r="CH5799" s="139" t="str">
        <f t="shared" si="203"/>
        <v>L8.L2</v>
      </c>
      <c r="CI5799" s="275" t="s">
        <v>7414</v>
      </c>
    </row>
    <row r="5800" spans="74:87" x14ac:dyDescent="0.3">
      <c r="BV5800" s="30"/>
      <c r="CH5800" s="139" t="str">
        <f t="shared" si="203"/>
        <v>L8.L1</v>
      </c>
      <c r="CI5800" s="275" t="s">
        <v>7415</v>
      </c>
    </row>
    <row r="5801" spans="74:87" x14ac:dyDescent="0.3">
      <c r="BV5801" s="30"/>
      <c r="CH5801" s="139" t="str">
        <f t="shared" si="203"/>
        <v>L8.Z1</v>
      </c>
      <c r="CI5801" s="275" t="s">
        <v>7416</v>
      </c>
    </row>
    <row r="5802" spans="74:87" x14ac:dyDescent="0.3">
      <c r="BV5802" s="30"/>
      <c r="CH5802" s="139" t="str">
        <f t="shared" si="203"/>
        <v>L8.0M</v>
      </c>
      <c r="CI5802" s="275" t="s">
        <v>7417</v>
      </c>
    </row>
    <row r="5803" spans="74:87" x14ac:dyDescent="0.3">
      <c r="BV5803" s="30"/>
      <c r="CH5803" s="139" t="str">
        <f t="shared" si="203"/>
        <v>L8.Z2</v>
      </c>
      <c r="CI5803" s="275" t="s">
        <v>7418</v>
      </c>
    </row>
    <row r="5804" spans="74:87" x14ac:dyDescent="0.3">
      <c r="BV5804" s="30"/>
      <c r="CH5804" s="139" t="str">
        <f t="shared" si="203"/>
        <v>L8.51</v>
      </c>
      <c r="CI5804" s="275" t="s">
        <v>7419</v>
      </c>
    </row>
    <row r="5805" spans="74:87" x14ac:dyDescent="0.3">
      <c r="BV5805" s="30"/>
      <c r="CH5805" s="139" t="str">
        <f t="shared" si="203"/>
        <v>L8.0N</v>
      </c>
      <c r="CI5805" s="275" t="s">
        <v>7420</v>
      </c>
    </row>
    <row r="5806" spans="74:87" x14ac:dyDescent="0.3">
      <c r="BV5806" s="30"/>
      <c r="CH5806" s="139" t="str">
        <f t="shared" si="203"/>
        <v>L8.NS</v>
      </c>
      <c r="CI5806" s="275" t="s">
        <v>7421</v>
      </c>
    </row>
    <row r="5807" spans="74:87" x14ac:dyDescent="0.3">
      <c r="BV5807" s="30"/>
      <c r="CH5807" s="139" t="str">
        <f t="shared" si="203"/>
        <v>L8.86</v>
      </c>
      <c r="CI5807" s="275" t="s">
        <v>7422</v>
      </c>
    </row>
    <row r="5808" spans="74:87" x14ac:dyDescent="0.3">
      <c r="BV5808" s="30"/>
      <c r="CH5808" s="139" t="str">
        <f t="shared" si="203"/>
        <v>L8.36</v>
      </c>
      <c r="CI5808" s="275" t="s">
        <v>7423</v>
      </c>
    </row>
    <row r="5809" spans="74:87" x14ac:dyDescent="0.3">
      <c r="BV5809" s="30"/>
      <c r="CH5809" s="139" t="str">
        <f t="shared" si="203"/>
        <v>L8.2F</v>
      </c>
      <c r="CI5809" s="275" t="s">
        <v>7424</v>
      </c>
    </row>
    <row r="5810" spans="74:87" x14ac:dyDescent="0.3">
      <c r="BV5810" s="30"/>
      <c r="CH5810" s="139" t="str">
        <f t="shared" si="203"/>
        <v>L8.90</v>
      </c>
      <c r="CI5810" s="275" t="s">
        <v>7425</v>
      </c>
    </row>
    <row r="5811" spans="74:87" x14ac:dyDescent="0.3">
      <c r="BV5811" s="30"/>
      <c r="CH5811" s="139" t="str">
        <f t="shared" si="203"/>
        <v>L8.68</v>
      </c>
      <c r="CI5811" s="275" t="s">
        <v>7426</v>
      </c>
    </row>
    <row r="5812" spans="74:87" x14ac:dyDescent="0.3">
      <c r="BV5812" s="30"/>
      <c r="CH5812" s="139" t="str">
        <f t="shared" si="203"/>
        <v>L8.27</v>
      </c>
      <c r="CI5812" s="275" t="s">
        <v>7427</v>
      </c>
    </row>
    <row r="5813" spans="74:87" x14ac:dyDescent="0.3">
      <c r="BV5813" s="30"/>
      <c r="CH5813" s="139" t="str">
        <f t="shared" si="203"/>
        <v>L8.61</v>
      </c>
      <c r="CI5813" s="275" t="s">
        <v>7428</v>
      </c>
    </row>
    <row r="5814" spans="74:87" x14ac:dyDescent="0.3">
      <c r="BV5814" s="30"/>
      <c r="CH5814" s="139" t="str">
        <f t="shared" si="203"/>
        <v>L8.81</v>
      </c>
      <c r="CI5814" s="275" t="s">
        <v>7429</v>
      </c>
    </row>
    <row r="5815" spans="74:87" x14ac:dyDescent="0.3">
      <c r="BV5815" s="30"/>
      <c r="CH5815" s="139" t="str">
        <f t="shared" si="203"/>
        <v>L8.0T</v>
      </c>
      <c r="CI5815" s="275" t="s">
        <v>7430</v>
      </c>
    </row>
    <row r="5816" spans="74:87" x14ac:dyDescent="0.3">
      <c r="BV5816" s="30"/>
      <c r="CH5816" s="139" t="str">
        <f t="shared" si="203"/>
        <v>L8.SO</v>
      </c>
      <c r="CI5816" s="275" t="s">
        <v>7431</v>
      </c>
    </row>
    <row r="5817" spans="74:87" x14ac:dyDescent="0.3">
      <c r="BV5817" s="30"/>
      <c r="CH5817" s="139" t="str">
        <f t="shared" si="203"/>
        <v>L8.SY</v>
      </c>
      <c r="CI5817" s="275" t="s">
        <v>7432</v>
      </c>
    </row>
    <row r="5818" spans="74:87" x14ac:dyDescent="0.3">
      <c r="BV5818" s="30"/>
      <c r="CH5818" s="139" t="str">
        <f t="shared" si="203"/>
        <v>L8.SL</v>
      </c>
      <c r="CI5818" s="275" t="s">
        <v>7433</v>
      </c>
    </row>
    <row r="5819" spans="74:87" x14ac:dyDescent="0.3">
      <c r="BV5819" s="30"/>
      <c r="CH5819" s="139" t="str">
        <f t="shared" si="203"/>
        <v>L8.SM</v>
      </c>
      <c r="CI5819" s="275" t="s">
        <v>7434</v>
      </c>
    </row>
    <row r="5820" spans="74:87" x14ac:dyDescent="0.3">
      <c r="BV5820" s="30"/>
      <c r="CH5820" s="139" t="str">
        <f t="shared" si="203"/>
        <v>L8.SN</v>
      </c>
      <c r="CI5820" s="275" t="s">
        <v>7435</v>
      </c>
    </row>
    <row r="5821" spans="74:87" x14ac:dyDescent="0.3">
      <c r="BV5821" s="30"/>
      <c r="CH5821" s="139" t="str">
        <f t="shared" si="203"/>
        <v>L8.SP</v>
      </c>
      <c r="CI5821" s="275" t="s">
        <v>7436</v>
      </c>
    </row>
    <row r="5822" spans="74:87" x14ac:dyDescent="0.3">
      <c r="BV5822" s="30"/>
      <c r="CH5822" s="139" t="str">
        <f t="shared" si="203"/>
        <v>L8.1V</v>
      </c>
      <c r="CI5822" s="275" t="s">
        <v>7437</v>
      </c>
    </row>
    <row r="5823" spans="74:87" x14ac:dyDescent="0.3">
      <c r="BV5823" s="30"/>
      <c r="CH5823" s="139" t="str">
        <f t="shared" si="203"/>
        <v>L8.T5</v>
      </c>
      <c r="CI5823" s="275" t="s">
        <v>7438</v>
      </c>
    </row>
    <row r="5824" spans="74:87" x14ac:dyDescent="0.3">
      <c r="BV5824" s="30"/>
      <c r="CH5824" s="139" t="str">
        <f t="shared" si="203"/>
        <v>L8.0S</v>
      </c>
      <c r="CI5824" s="275" t="s">
        <v>7439</v>
      </c>
    </row>
    <row r="5825" spans="74:87" x14ac:dyDescent="0.3">
      <c r="BV5825" s="30"/>
      <c r="CH5825" s="139" t="str">
        <f t="shared" si="203"/>
        <v>L8.52</v>
      </c>
      <c r="CI5825" s="275" t="s">
        <v>7440</v>
      </c>
    </row>
    <row r="5826" spans="74:87" x14ac:dyDescent="0.3">
      <c r="BV5826" s="30"/>
      <c r="CH5826" s="139" t="str">
        <f t="shared" si="203"/>
        <v>L8.77</v>
      </c>
      <c r="CI5826" s="275" t="s">
        <v>7441</v>
      </c>
    </row>
    <row r="5827" spans="74:87" x14ac:dyDescent="0.3">
      <c r="BV5827" s="30"/>
      <c r="CH5827" s="139" t="str">
        <f t="shared" si="203"/>
        <v>L8.Z3</v>
      </c>
      <c r="CI5827" s="275" t="s">
        <v>7442</v>
      </c>
    </row>
    <row r="5828" spans="74:87" x14ac:dyDescent="0.3">
      <c r="BV5828" s="30"/>
      <c r="CH5828" s="139" t="str">
        <f t="shared" si="203"/>
        <v>L8.37</v>
      </c>
      <c r="CI5828" s="275" t="s">
        <v>7443</v>
      </c>
    </row>
    <row r="5829" spans="74:87" x14ac:dyDescent="0.3">
      <c r="BV5829" s="30"/>
      <c r="CH5829" s="139" t="str">
        <f t="shared" si="203"/>
        <v>L8.2A</v>
      </c>
      <c r="CI5829" s="275" t="s">
        <v>7444</v>
      </c>
    </row>
    <row r="5830" spans="74:87" x14ac:dyDescent="0.3">
      <c r="BV5830" s="30"/>
      <c r="CH5830" s="139" t="str">
        <f t="shared" si="203"/>
        <v>L8.T8</v>
      </c>
      <c r="CI5830" s="275" t="s">
        <v>7445</v>
      </c>
    </row>
    <row r="5831" spans="74:87" x14ac:dyDescent="0.3">
      <c r="BV5831" s="30"/>
      <c r="CH5831" s="139" t="str">
        <f t="shared" si="203"/>
        <v>L8.1Q</v>
      </c>
      <c r="CI5831" s="275" t="s">
        <v>7446</v>
      </c>
    </row>
    <row r="5832" spans="74:87" x14ac:dyDescent="0.3">
      <c r="BV5832" s="30"/>
      <c r="CH5832" s="139" t="str">
        <f t="shared" si="203"/>
        <v>L8.2Q</v>
      </c>
      <c r="CI5832" s="275" t="s">
        <v>7447</v>
      </c>
    </row>
    <row r="5833" spans="74:87" x14ac:dyDescent="0.3">
      <c r="BV5833" s="30"/>
      <c r="CH5833" s="139" t="str">
        <f t="shared" si="203"/>
        <v>L8.NM</v>
      </c>
      <c r="CI5833" s="275" t="s">
        <v>7448</v>
      </c>
    </row>
    <row r="5834" spans="74:87" x14ac:dyDescent="0.3">
      <c r="BV5834" s="30"/>
      <c r="CH5834" s="139" t="str">
        <f t="shared" si="203"/>
        <v>L8.0F</v>
      </c>
      <c r="CI5834" s="275" t="s">
        <v>7449</v>
      </c>
    </row>
    <row r="5835" spans="74:87" x14ac:dyDescent="0.3">
      <c r="BV5835" s="30"/>
      <c r="CH5835" s="139" t="str">
        <f t="shared" si="203"/>
        <v>L8.MC</v>
      </c>
      <c r="CI5835" s="275" t="s">
        <v>7450</v>
      </c>
    </row>
    <row r="5836" spans="74:87" x14ac:dyDescent="0.3">
      <c r="BV5836" s="30"/>
      <c r="CH5836" s="139" t="str">
        <f t="shared" si="203"/>
        <v>L8.0P</v>
      </c>
      <c r="CI5836" s="275" t="s">
        <v>7451</v>
      </c>
    </row>
    <row r="5837" spans="74:87" x14ac:dyDescent="0.3">
      <c r="BV5837" s="30"/>
      <c r="CH5837" s="139" t="str">
        <f t="shared" si="203"/>
        <v>L8.T9</v>
      </c>
      <c r="CI5837" s="275" t="s">
        <v>7452</v>
      </c>
    </row>
    <row r="5838" spans="74:87" x14ac:dyDescent="0.3">
      <c r="BV5838" s="30"/>
      <c r="CH5838" s="139" t="str">
        <f t="shared" si="203"/>
        <v>L8.ZZ</v>
      </c>
      <c r="CI5838" s="275" t="s">
        <v>7453</v>
      </c>
    </row>
    <row r="5839" spans="74:87" x14ac:dyDescent="0.3">
      <c r="BV5839" s="30"/>
      <c r="CH5839" s="139" t="str">
        <f t="shared" si="203"/>
        <v>L8.53</v>
      </c>
      <c r="CI5839" s="275" t="s">
        <v>7454</v>
      </c>
    </row>
    <row r="5840" spans="74:87" x14ac:dyDescent="0.3">
      <c r="BV5840" s="30"/>
      <c r="CH5840" s="139" t="str">
        <f t="shared" si="203"/>
        <v>L8.AO</v>
      </c>
      <c r="CI5840" s="275" t="s">
        <v>7455</v>
      </c>
    </row>
    <row r="5841" spans="74:87" x14ac:dyDescent="0.3">
      <c r="BV5841" s="30"/>
      <c r="CH5841" s="139" t="str">
        <f t="shared" si="203"/>
        <v>L8.AB</v>
      </c>
      <c r="CI5841" s="275" t="s">
        <v>7456</v>
      </c>
    </row>
    <row r="5842" spans="74:87" x14ac:dyDescent="0.3">
      <c r="BV5842" s="30"/>
      <c r="CH5842" s="139" t="str">
        <f t="shared" si="203"/>
        <v>L8.50</v>
      </c>
      <c r="CI5842" s="275" t="s">
        <v>7457</v>
      </c>
    </row>
    <row r="5843" spans="74:87" x14ac:dyDescent="0.3">
      <c r="BV5843" s="30"/>
      <c r="CH5843" s="139" t="str">
        <f t="shared" si="203"/>
        <v>L8.Z6</v>
      </c>
      <c r="CI5843" s="275" t="s">
        <v>7458</v>
      </c>
    </row>
    <row r="5844" spans="74:87" x14ac:dyDescent="0.3">
      <c r="BV5844" s="30"/>
      <c r="CH5844" s="139" t="str">
        <f t="shared" si="203"/>
        <v>L8.0G</v>
      </c>
      <c r="CI5844" s="275" t="s">
        <v>7459</v>
      </c>
    </row>
    <row r="5845" spans="74:87" x14ac:dyDescent="0.3">
      <c r="BV5845" s="30"/>
      <c r="CH5845" s="139" t="str">
        <f t="shared" si="203"/>
        <v>L8.BG</v>
      </c>
      <c r="CI5845" s="275" t="s">
        <v>7460</v>
      </c>
    </row>
    <row r="5846" spans="74:87" x14ac:dyDescent="0.3">
      <c r="BV5846" s="30"/>
      <c r="CH5846" s="139" t="str">
        <f t="shared" si="203"/>
        <v>L8.0R</v>
      </c>
      <c r="CI5846" s="275" t="s">
        <v>7461</v>
      </c>
    </row>
    <row r="5847" spans="74:87" x14ac:dyDescent="0.3">
      <c r="BV5847" s="30"/>
      <c r="CH5847" s="139" t="str">
        <f t="shared" si="203"/>
        <v>L8.89</v>
      </c>
      <c r="CI5847" s="275" t="s">
        <v>7462</v>
      </c>
    </row>
    <row r="5848" spans="74:87" x14ac:dyDescent="0.3">
      <c r="BV5848" s="30"/>
      <c r="CH5848" s="139" t="str">
        <f t="shared" si="203"/>
        <v>L8.2P</v>
      </c>
      <c r="CI5848" s="275" t="s">
        <v>15219</v>
      </c>
    </row>
    <row r="5849" spans="74:87" x14ac:dyDescent="0.3">
      <c r="BV5849" s="30"/>
      <c r="CH5849" s="139" t="str">
        <f t="shared" si="203"/>
        <v>L8.32</v>
      </c>
      <c r="CI5849" s="275" t="s">
        <v>7463</v>
      </c>
    </row>
    <row r="5850" spans="74:87" x14ac:dyDescent="0.3">
      <c r="BV5850" s="30"/>
      <c r="CH5850" s="139" t="str">
        <f t="shared" si="203"/>
        <v>L8.80</v>
      </c>
      <c r="CI5850" s="275" t="s">
        <v>7464</v>
      </c>
    </row>
    <row r="5851" spans="74:87" x14ac:dyDescent="0.3">
      <c r="BV5851" s="30"/>
      <c r="CH5851" s="139" t="str">
        <f t="shared" si="203"/>
        <v>L8.46</v>
      </c>
      <c r="CI5851" s="275" t="s">
        <v>7465</v>
      </c>
    </row>
    <row r="5852" spans="74:87" x14ac:dyDescent="0.3">
      <c r="BV5852" s="30"/>
      <c r="CH5852" s="139" t="str">
        <f t="shared" si="203"/>
        <v>L8.45</v>
      </c>
      <c r="CI5852" s="275" t="s">
        <v>7466</v>
      </c>
    </row>
    <row r="5853" spans="74:87" x14ac:dyDescent="0.3">
      <c r="BV5853" s="30"/>
      <c r="CH5853" s="139" t="str">
        <f t="shared" si="203"/>
        <v>L8.B1</v>
      </c>
      <c r="CI5853" s="275" t="s">
        <v>7467</v>
      </c>
    </row>
    <row r="5854" spans="74:87" x14ac:dyDescent="0.3">
      <c r="BV5854" s="30"/>
      <c r="CH5854" s="139" t="str">
        <f t="shared" si="203"/>
        <v>L8.Z4</v>
      </c>
      <c r="CI5854" s="275" t="s">
        <v>7468</v>
      </c>
    </row>
    <row r="5855" spans="74:87" x14ac:dyDescent="0.3">
      <c r="BV5855" s="30"/>
      <c r="CH5855" s="139" t="str">
        <f t="shared" si="203"/>
        <v>L8.BN</v>
      </c>
      <c r="CI5855" s="275" t="s">
        <v>7469</v>
      </c>
    </row>
    <row r="5856" spans="74:87" x14ac:dyDescent="0.3">
      <c r="BV5856" s="30"/>
      <c r="CH5856" s="139" t="str">
        <f t="shared" ref="CH5856:CH5919" si="204">CONCATENATE(LEFT(CI5856,2),".",RIGHT(CI5856,2))</f>
        <v>L8.0C</v>
      </c>
      <c r="CI5856" s="275" t="s">
        <v>7470</v>
      </c>
    </row>
    <row r="5857" spans="74:87" x14ac:dyDescent="0.3">
      <c r="BV5857" s="30"/>
      <c r="CH5857" s="139" t="str">
        <f t="shared" si="204"/>
        <v>L8.0Y</v>
      </c>
      <c r="CI5857" s="275" t="s">
        <v>7471</v>
      </c>
    </row>
    <row r="5858" spans="74:87" x14ac:dyDescent="0.3">
      <c r="BV5858" s="30"/>
      <c r="CH5858" s="139" t="str">
        <f t="shared" si="204"/>
        <v>L8.0L</v>
      </c>
      <c r="CI5858" s="275" t="s">
        <v>7472</v>
      </c>
    </row>
    <row r="5859" spans="74:87" x14ac:dyDescent="0.3">
      <c r="BV5859" s="30"/>
      <c r="CH5859" s="139" t="str">
        <f t="shared" si="204"/>
        <v>L8.87</v>
      </c>
      <c r="CI5859" s="275" t="s">
        <v>7473</v>
      </c>
    </row>
    <row r="5860" spans="74:87" x14ac:dyDescent="0.3">
      <c r="BV5860" s="30"/>
      <c r="CH5860" s="139" t="str">
        <f t="shared" si="204"/>
        <v>L8.CP</v>
      </c>
      <c r="CI5860" s="275" t="s">
        <v>7474</v>
      </c>
    </row>
    <row r="5861" spans="74:87" x14ac:dyDescent="0.3">
      <c r="BV5861" s="30"/>
      <c r="CH5861" s="139" t="str">
        <f t="shared" si="204"/>
        <v>L8.35</v>
      </c>
      <c r="CI5861" s="275" t="s">
        <v>7475</v>
      </c>
    </row>
    <row r="5862" spans="74:87" x14ac:dyDescent="0.3">
      <c r="BV5862" s="30"/>
      <c r="CH5862" s="139" t="str">
        <f t="shared" si="204"/>
        <v>L8.LK</v>
      </c>
      <c r="CI5862" s="275" t="s">
        <v>7476</v>
      </c>
    </row>
    <row r="5863" spans="74:87" x14ac:dyDescent="0.3">
      <c r="BV5863" s="30"/>
      <c r="CH5863" s="139" t="str">
        <f t="shared" si="204"/>
        <v>L8.LB</v>
      </c>
      <c r="CI5863" s="275" t="s">
        <v>7477</v>
      </c>
    </row>
    <row r="5864" spans="74:87" x14ac:dyDescent="0.3">
      <c r="BV5864" s="30"/>
      <c r="CH5864" s="139" t="str">
        <f t="shared" si="204"/>
        <v>L8.LG</v>
      </c>
      <c r="CI5864" s="275" t="s">
        <v>7478</v>
      </c>
    </row>
    <row r="5865" spans="74:87" x14ac:dyDescent="0.3">
      <c r="BV5865" s="30"/>
      <c r="CH5865" s="139" t="str">
        <f t="shared" si="204"/>
        <v>L8.LO</v>
      </c>
      <c r="CI5865" s="275" t="s">
        <v>7479</v>
      </c>
    </row>
    <row r="5866" spans="74:87" x14ac:dyDescent="0.3">
      <c r="BV5866" s="30"/>
      <c r="CH5866" s="139" t="str">
        <f t="shared" si="204"/>
        <v>L8.LC</v>
      </c>
      <c r="CI5866" s="275" t="s">
        <v>7480</v>
      </c>
    </row>
    <row r="5867" spans="74:87" x14ac:dyDescent="0.3">
      <c r="BV5867" s="30"/>
      <c r="CH5867" s="139" t="str">
        <f t="shared" si="204"/>
        <v>L8.LY</v>
      </c>
      <c r="CI5867" s="275" t="s">
        <v>7481</v>
      </c>
    </row>
    <row r="5868" spans="74:87" x14ac:dyDescent="0.3">
      <c r="BV5868" s="30"/>
      <c r="CH5868" s="139" t="str">
        <f t="shared" si="204"/>
        <v>L8.FE</v>
      </c>
      <c r="CI5868" s="275" t="s">
        <v>7482</v>
      </c>
    </row>
    <row r="5869" spans="74:87" x14ac:dyDescent="0.3">
      <c r="BV5869" s="30"/>
      <c r="CH5869" s="139" t="str">
        <f t="shared" si="204"/>
        <v>L8.Z5</v>
      </c>
      <c r="CI5869" s="275" t="s">
        <v>7483</v>
      </c>
    </row>
    <row r="5870" spans="74:87" x14ac:dyDescent="0.3">
      <c r="BV5870" s="30"/>
      <c r="CH5870" s="139" t="str">
        <f t="shared" si="204"/>
        <v>L8.33</v>
      </c>
      <c r="CI5870" s="275" t="s">
        <v>7484</v>
      </c>
    </row>
    <row r="5871" spans="74:87" x14ac:dyDescent="0.3">
      <c r="BV5871" s="30"/>
      <c r="CH5871" s="139" t="str">
        <f t="shared" si="204"/>
        <v>L8.RN</v>
      </c>
      <c r="CI5871" s="275" t="s">
        <v>7485</v>
      </c>
    </row>
    <row r="5872" spans="74:87" x14ac:dyDescent="0.3">
      <c r="BV5872" s="30"/>
      <c r="CH5872" s="139" t="str">
        <f t="shared" si="204"/>
        <v>L8.54</v>
      </c>
      <c r="CI5872" s="275" t="s">
        <v>7486</v>
      </c>
    </row>
    <row r="5873" spans="74:87" x14ac:dyDescent="0.3">
      <c r="BV5873" s="30"/>
      <c r="CH5873" s="139" t="str">
        <f t="shared" si="204"/>
        <v>L8.HB</v>
      </c>
      <c r="CI5873" s="275" t="s">
        <v>15220</v>
      </c>
    </row>
    <row r="5874" spans="74:87" x14ac:dyDescent="0.3">
      <c r="BV5874" s="30"/>
      <c r="CH5874" s="139" t="str">
        <f t="shared" si="204"/>
        <v>L8.HG</v>
      </c>
      <c r="CI5874" s="275" t="s">
        <v>15221</v>
      </c>
    </row>
    <row r="5875" spans="74:87" x14ac:dyDescent="0.3">
      <c r="BV5875" s="30"/>
      <c r="CH5875" s="139" t="str">
        <f t="shared" si="204"/>
        <v>L8.JB</v>
      </c>
      <c r="CI5875" s="275" t="s">
        <v>7487</v>
      </c>
    </row>
    <row r="5876" spans="74:87" x14ac:dyDescent="0.3">
      <c r="BV5876" s="30"/>
      <c r="CH5876" s="139" t="str">
        <f t="shared" si="204"/>
        <v>L8.JW</v>
      </c>
      <c r="CI5876" s="275" t="s">
        <v>15222</v>
      </c>
    </row>
    <row r="5877" spans="74:87" x14ac:dyDescent="0.3">
      <c r="BV5877" s="30"/>
      <c r="CH5877" s="139" t="str">
        <f t="shared" si="204"/>
        <v>L8.S2</v>
      </c>
      <c r="CI5877" s="275" t="s">
        <v>7488</v>
      </c>
    </row>
    <row r="5878" spans="74:87" x14ac:dyDescent="0.3">
      <c r="BV5878" s="30"/>
      <c r="CH5878" s="139" t="str">
        <f t="shared" si="204"/>
        <v>L8.S1</v>
      </c>
      <c r="CI5878" s="275" t="s">
        <v>7489</v>
      </c>
    </row>
    <row r="5879" spans="74:87" x14ac:dyDescent="0.3">
      <c r="BV5879" s="30"/>
      <c r="CH5879" s="139" t="str">
        <f t="shared" si="204"/>
        <v>L8.L2</v>
      </c>
      <c r="CI5879" s="275" t="s">
        <v>7490</v>
      </c>
    </row>
    <row r="5880" spans="74:87" x14ac:dyDescent="0.3">
      <c r="BV5880" s="30"/>
      <c r="CH5880" s="139" t="str">
        <f t="shared" si="204"/>
        <v>L8.L1</v>
      </c>
      <c r="CI5880" s="275" t="s">
        <v>7491</v>
      </c>
    </row>
    <row r="5881" spans="74:87" x14ac:dyDescent="0.3">
      <c r="BV5881" s="30"/>
      <c r="CH5881" s="139" t="str">
        <f t="shared" si="204"/>
        <v>L8.Z1</v>
      </c>
      <c r="CI5881" s="275" t="s">
        <v>7492</v>
      </c>
    </row>
    <row r="5882" spans="74:87" x14ac:dyDescent="0.3">
      <c r="BV5882" s="30"/>
      <c r="CH5882" s="139" t="str">
        <f t="shared" si="204"/>
        <v>L8.0M</v>
      </c>
      <c r="CI5882" s="275" t="s">
        <v>7493</v>
      </c>
    </row>
    <row r="5883" spans="74:87" x14ac:dyDescent="0.3">
      <c r="BV5883" s="30"/>
      <c r="CH5883" s="139" t="str">
        <f t="shared" si="204"/>
        <v>L8.Z2</v>
      </c>
      <c r="CI5883" s="275" t="s">
        <v>7494</v>
      </c>
    </row>
    <row r="5884" spans="74:87" x14ac:dyDescent="0.3">
      <c r="BV5884" s="30"/>
      <c r="CH5884" s="139" t="str">
        <f t="shared" si="204"/>
        <v>L8.51</v>
      </c>
      <c r="CI5884" s="275" t="s">
        <v>7495</v>
      </c>
    </row>
    <row r="5885" spans="74:87" x14ac:dyDescent="0.3">
      <c r="BV5885" s="30"/>
      <c r="CH5885" s="139" t="str">
        <f t="shared" si="204"/>
        <v>L8.0N</v>
      </c>
      <c r="CI5885" s="275" t="s">
        <v>7496</v>
      </c>
    </row>
    <row r="5886" spans="74:87" x14ac:dyDescent="0.3">
      <c r="BV5886" s="30"/>
      <c r="CH5886" s="139" t="str">
        <f t="shared" si="204"/>
        <v>L8.NS</v>
      </c>
      <c r="CI5886" s="275" t="s">
        <v>7497</v>
      </c>
    </row>
    <row r="5887" spans="74:87" x14ac:dyDescent="0.3">
      <c r="BV5887" s="30"/>
      <c r="CH5887" s="139" t="str">
        <f t="shared" si="204"/>
        <v>L8.86</v>
      </c>
      <c r="CI5887" s="275" t="s">
        <v>7498</v>
      </c>
    </row>
    <row r="5888" spans="74:87" x14ac:dyDescent="0.3">
      <c r="BV5888" s="30"/>
      <c r="CH5888" s="139" t="str">
        <f t="shared" si="204"/>
        <v>L8.36</v>
      </c>
      <c r="CI5888" s="275" t="s">
        <v>7499</v>
      </c>
    </row>
    <row r="5889" spans="74:87" x14ac:dyDescent="0.3">
      <c r="BV5889" s="30"/>
      <c r="CH5889" s="139" t="str">
        <f t="shared" si="204"/>
        <v>L8.2F</v>
      </c>
      <c r="CI5889" s="275" t="s">
        <v>7500</v>
      </c>
    </row>
    <row r="5890" spans="74:87" x14ac:dyDescent="0.3">
      <c r="BV5890" s="30"/>
      <c r="CH5890" s="139" t="str">
        <f t="shared" si="204"/>
        <v>L8.90</v>
      </c>
      <c r="CI5890" s="275" t="s">
        <v>7501</v>
      </c>
    </row>
    <row r="5891" spans="74:87" x14ac:dyDescent="0.3">
      <c r="BV5891" s="30"/>
      <c r="CH5891" s="139" t="str">
        <f t="shared" si="204"/>
        <v>L8.68</v>
      </c>
      <c r="CI5891" s="275" t="s">
        <v>7502</v>
      </c>
    </row>
    <row r="5892" spans="74:87" x14ac:dyDescent="0.3">
      <c r="BV5892" s="30"/>
      <c r="CH5892" s="139" t="str">
        <f t="shared" si="204"/>
        <v>L8.27</v>
      </c>
      <c r="CI5892" s="275" t="s">
        <v>7503</v>
      </c>
    </row>
    <row r="5893" spans="74:87" x14ac:dyDescent="0.3">
      <c r="BV5893" s="30"/>
      <c r="CH5893" s="139" t="str">
        <f t="shared" si="204"/>
        <v>L8.61</v>
      </c>
      <c r="CI5893" s="275" t="s">
        <v>7504</v>
      </c>
    </row>
    <row r="5894" spans="74:87" x14ac:dyDescent="0.3">
      <c r="BV5894" s="30"/>
      <c r="CH5894" s="139" t="str">
        <f t="shared" si="204"/>
        <v>L8.81</v>
      </c>
      <c r="CI5894" s="275" t="s">
        <v>7505</v>
      </c>
    </row>
    <row r="5895" spans="74:87" x14ac:dyDescent="0.3">
      <c r="BV5895" s="30"/>
      <c r="CH5895" s="139" t="str">
        <f t="shared" si="204"/>
        <v>L8.0T</v>
      </c>
      <c r="CI5895" s="275" t="s">
        <v>7506</v>
      </c>
    </row>
    <row r="5896" spans="74:87" x14ac:dyDescent="0.3">
      <c r="BV5896" s="30"/>
      <c r="CH5896" s="139" t="str">
        <f t="shared" si="204"/>
        <v>L8.SO</v>
      </c>
      <c r="CI5896" s="275" t="s">
        <v>7507</v>
      </c>
    </row>
    <row r="5897" spans="74:87" x14ac:dyDescent="0.3">
      <c r="BV5897" s="30"/>
      <c r="CH5897" s="139" t="str">
        <f t="shared" si="204"/>
        <v>L8.SY</v>
      </c>
      <c r="CI5897" s="275" t="s">
        <v>7508</v>
      </c>
    </row>
    <row r="5898" spans="74:87" x14ac:dyDescent="0.3">
      <c r="BV5898" s="30"/>
      <c r="CH5898" s="139" t="str">
        <f t="shared" si="204"/>
        <v>L8.SL</v>
      </c>
      <c r="CI5898" s="275" t="s">
        <v>7509</v>
      </c>
    </row>
    <row r="5899" spans="74:87" x14ac:dyDescent="0.3">
      <c r="BV5899" s="30"/>
      <c r="CH5899" s="139" t="str">
        <f t="shared" si="204"/>
        <v>L8.SM</v>
      </c>
      <c r="CI5899" s="275" t="s">
        <v>7510</v>
      </c>
    </row>
    <row r="5900" spans="74:87" x14ac:dyDescent="0.3">
      <c r="BV5900" s="30"/>
      <c r="CH5900" s="139" t="str">
        <f t="shared" si="204"/>
        <v>L8.SN</v>
      </c>
      <c r="CI5900" s="275" t="s">
        <v>7511</v>
      </c>
    </row>
    <row r="5901" spans="74:87" x14ac:dyDescent="0.3">
      <c r="BV5901" s="30"/>
      <c r="CH5901" s="139" t="str">
        <f t="shared" si="204"/>
        <v>L8.SP</v>
      </c>
      <c r="CI5901" s="275" t="s">
        <v>7512</v>
      </c>
    </row>
    <row r="5902" spans="74:87" x14ac:dyDescent="0.3">
      <c r="BV5902" s="30"/>
      <c r="CH5902" s="139" t="str">
        <f t="shared" si="204"/>
        <v>L8.1V</v>
      </c>
      <c r="CI5902" s="275" t="s">
        <v>7513</v>
      </c>
    </row>
    <row r="5903" spans="74:87" x14ac:dyDescent="0.3">
      <c r="BV5903" s="30"/>
      <c r="CH5903" s="139" t="str">
        <f t="shared" si="204"/>
        <v>L8.T5</v>
      </c>
      <c r="CI5903" s="275" t="s">
        <v>7514</v>
      </c>
    </row>
    <row r="5904" spans="74:87" x14ac:dyDescent="0.3">
      <c r="BV5904" s="30"/>
      <c r="CH5904" s="139" t="str">
        <f t="shared" si="204"/>
        <v>L8.0S</v>
      </c>
      <c r="CI5904" s="275" t="s">
        <v>7515</v>
      </c>
    </row>
    <row r="5905" spans="74:87" x14ac:dyDescent="0.3">
      <c r="BV5905" s="30"/>
      <c r="CH5905" s="139" t="str">
        <f t="shared" si="204"/>
        <v>L8.52</v>
      </c>
      <c r="CI5905" s="275" t="s">
        <v>7516</v>
      </c>
    </row>
    <row r="5906" spans="74:87" x14ac:dyDescent="0.3">
      <c r="BV5906" s="30"/>
      <c r="CH5906" s="139" t="str">
        <f t="shared" si="204"/>
        <v>L8.77</v>
      </c>
      <c r="CI5906" s="275" t="s">
        <v>7517</v>
      </c>
    </row>
    <row r="5907" spans="74:87" x14ac:dyDescent="0.3">
      <c r="BV5907" s="30"/>
      <c r="CH5907" s="139" t="str">
        <f t="shared" si="204"/>
        <v>L8.Z3</v>
      </c>
      <c r="CI5907" s="275" t="s">
        <v>7518</v>
      </c>
    </row>
    <row r="5908" spans="74:87" x14ac:dyDescent="0.3">
      <c r="BV5908" s="30"/>
      <c r="CH5908" s="139" t="str">
        <f t="shared" si="204"/>
        <v>L8.37</v>
      </c>
      <c r="CI5908" s="275" t="s">
        <v>7519</v>
      </c>
    </row>
    <row r="5909" spans="74:87" x14ac:dyDescent="0.3">
      <c r="BV5909" s="30"/>
      <c r="CH5909" s="139" t="str">
        <f t="shared" si="204"/>
        <v>L8.2A</v>
      </c>
      <c r="CI5909" s="275" t="s">
        <v>7520</v>
      </c>
    </row>
    <row r="5910" spans="74:87" x14ac:dyDescent="0.3">
      <c r="BV5910" s="30"/>
      <c r="CH5910" s="139" t="str">
        <f t="shared" si="204"/>
        <v>L8.T8</v>
      </c>
      <c r="CI5910" s="275" t="s">
        <v>7521</v>
      </c>
    </row>
    <row r="5911" spans="74:87" x14ac:dyDescent="0.3">
      <c r="BV5911" s="30"/>
      <c r="CH5911" s="139" t="str">
        <f t="shared" si="204"/>
        <v>L8.1Q</v>
      </c>
      <c r="CI5911" s="275" t="s">
        <v>7522</v>
      </c>
    </row>
    <row r="5912" spans="74:87" x14ac:dyDescent="0.3">
      <c r="BV5912" s="30"/>
      <c r="CH5912" s="139" t="str">
        <f t="shared" si="204"/>
        <v>L8.2Q</v>
      </c>
      <c r="CI5912" s="275" t="s">
        <v>7523</v>
      </c>
    </row>
    <row r="5913" spans="74:87" x14ac:dyDescent="0.3">
      <c r="BV5913" s="30"/>
      <c r="CH5913" s="139" t="str">
        <f t="shared" si="204"/>
        <v>L8.NM</v>
      </c>
      <c r="CI5913" s="275" t="s">
        <v>7524</v>
      </c>
    </row>
    <row r="5914" spans="74:87" x14ac:dyDescent="0.3">
      <c r="BV5914" s="30"/>
      <c r="CH5914" s="139" t="str">
        <f t="shared" si="204"/>
        <v>L8.0F</v>
      </c>
      <c r="CI5914" s="275" t="s">
        <v>7525</v>
      </c>
    </row>
    <row r="5915" spans="74:87" x14ac:dyDescent="0.3">
      <c r="BV5915" s="30"/>
      <c r="CH5915" s="139" t="str">
        <f t="shared" si="204"/>
        <v>L8.MC</v>
      </c>
      <c r="CI5915" s="275" t="s">
        <v>7526</v>
      </c>
    </row>
    <row r="5916" spans="74:87" x14ac:dyDescent="0.3">
      <c r="BV5916" s="30"/>
      <c r="CH5916" s="139" t="str">
        <f t="shared" si="204"/>
        <v>L8.0P</v>
      </c>
      <c r="CI5916" s="275" t="s">
        <v>7527</v>
      </c>
    </row>
    <row r="5917" spans="74:87" x14ac:dyDescent="0.3">
      <c r="BV5917" s="30"/>
      <c r="CH5917" s="139" t="str">
        <f t="shared" si="204"/>
        <v>L8.T9</v>
      </c>
      <c r="CI5917" s="275" t="s">
        <v>7528</v>
      </c>
    </row>
    <row r="5918" spans="74:87" x14ac:dyDescent="0.3">
      <c r="BV5918" s="30"/>
      <c r="CH5918" s="139" t="str">
        <f t="shared" si="204"/>
        <v>L8.ZZ</v>
      </c>
      <c r="CI5918" s="275" t="s">
        <v>7529</v>
      </c>
    </row>
    <row r="5919" spans="74:87" x14ac:dyDescent="0.3">
      <c r="BV5919" s="30"/>
      <c r="CH5919" s="139" t="str">
        <f t="shared" si="204"/>
        <v>LL.AO</v>
      </c>
      <c r="CI5919" s="275" t="s">
        <v>7530</v>
      </c>
    </row>
    <row r="5920" spans="74:87" x14ac:dyDescent="0.3">
      <c r="BV5920" s="30"/>
      <c r="CH5920" s="139" t="str">
        <f t="shared" ref="CH5920:CH5983" si="205">CONCATENATE(LEFT(CI5920,2),".",RIGHT(CI5920,2))</f>
        <v>LL.0G</v>
      </c>
      <c r="CI5920" s="275" t="s">
        <v>7531</v>
      </c>
    </row>
    <row r="5921" spans="74:87" x14ac:dyDescent="0.3">
      <c r="BV5921" s="30"/>
      <c r="CH5921" s="139" t="str">
        <f t="shared" si="205"/>
        <v>LL.BG</v>
      </c>
      <c r="CI5921" s="275" t="s">
        <v>7532</v>
      </c>
    </row>
    <row r="5922" spans="74:87" x14ac:dyDescent="0.3">
      <c r="BV5922" s="30"/>
      <c r="CH5922" s="139" t="str">
        <f t="shared" si="205"/>
        <v>LL.0R</v>
      </c>
      <c r="CI5922" s="275" t="s">
        <v>7533</v>
      </c>
    </row>
    <row r="5923" spans="74:87" x14ac:dyDescent="0.3">
      <c r="BV5923" s="30"/>
      <c r="CH5923" s="139" t="str">
        <f t="shared" si="205"/>
        <v>LL.89</v>
      </c>
      <c r="CI5923" s="275" t="s">
        <v>7534</v>
      </c>
    </row>
    <row r="5924" spans="74:87" x14ac:dyDescent="0.3">
      <c r="BV5924" s="30"/>
      <c r="CH5924" s="139" t="str">
        <f t="shared" si="205"/>
        <v>LL.2P</v>
      </c>
      <c r="CI5924" s="275" t="s">
        <v>15223</v>
      </c>
    </row>
    <row r="5925" spans="74:87" x14ac:dyDescent="0.3">
      <c r="BV5925" s="30"/>
      <c r="CH5925" s="139" t="str">
        <f t="shared" si="205"/>
        <v>LL.32</v>
      </c>
      <c r="CI5925" s="275" t="s">
        <v>7535</v>
      </c>
    </row>
    <row r="5926" spans="74:87" x14ac:dyDescent="0.3">
      <c r="BV5926" s="30"/>
      <c r="CH5926" s="139" t="str">
        <f t="shared" si="205"/>
        <v>LL.80</v>
      </c>
      <c r="CI5926" s="275" t="s">
        <v>7536</v>
      </c>
    </row>
    <row r="5927" spans="74:87" x14ac:dyDescent="0.3">
      <c r="BV5927" s="30"/>
      <c r="CH5927" s="139" t="str">
        <f t="shared" si="205"/>
        <v>LL.46</v>
      </c>
      <c r="CI5927" s="275" t="s">
        <v>7537</v>
      </c>
    </row>
    <row r="5928" spans="74:87" x14ac:dyDescent="0.3">
      <c r="BV5928" s="30"/>
      <c r="CH5928" s="139" t="str">
        <f t="shared" si="205"/>
        <v>LL.45</v>
      </c>
      <c r="CI5928" s="275" t="s">
        <v>7538</v>
      </c>
    </row>
    <row r="5929" spans="74:87" x14ac:dyDescent="0.3">
      <c r="BV5929" s="30"/>
      <c r="CH5929" s="139" t="str">
        <f t="shared" si="205"/>
        <v>LL.0C</v>
      </c>
      <c r="CI5929" s="275" t="s">
        <v>7539</v>
      </c>
    </row>
    <row r="5930" spans="74:87" x14ac:dyDescent="0.3">
      <c r="BV5930" s="30"/>
      <c r="CH5930" s="139" t="str">
        <f t="shared" si="205"/>
        <v>LL.87</v>
      </c>
      <c r="CI5930" s="275" t="s">
        <v>7540</v>
      </c>
    </row>
    <row r="5931" spans="74:87" x14ac:dyDescent="0.3">
      <c r="BV5931" s="30"/>
      <c r="CH5931" s="139" t="str">
        <f t="shared" si="205"/>
        <v>LL.CP</v>
      </c>
      <c r="CI5931" s="275" t="s">
        <v>7541</v>
      </c>
    </row>
    <row r="5932" spans="74:87" x14ac:dyDescent="0.3">
      <c r="BV5932" s="30"/>
      <c r="CH5932" s="139" t="str">
        <f t="shared" si="205"/>
        <v>LL.35</v>
      </c>
      <c r="CI5932" s="275" t="s">
        <v>7542</v>
      </c>
    </row>
    <row r="5933" spans="74:87" x14ac:dyDescent="0.3">
      <c r="BV5933" s="30"/>
      <c r="CH5933" s="139" t="str">
        <f t="shared" si="205"/>
        <v>LL.33</v>
      </c>
      <c r="CI5933" s="275" t="s">
        <v>7543</v>
      </c>
    </row>
    <row r="5934" spans="74:87" x14ac:dyDescent="0.3">
      <c r="BV5934" s="30"/>
      <c r="CH5934" s="139" t="str">
        <f t="shared" si="205"/>
        <v>LL.54</v>
      </c>
      <c r="CI5934" s="275" t="s">
        <v>7544</v>
      </c>
    </row>
    <row r="5935" spans="74:87" x14ac:dyDescent="0.3">
      <c r="BV5935" s="30"/>
      <c r="CH5935" s="139" t="str">
        <f t="shared" si="205"/>
        <v>LL.JB</v>
      </c>
      <c r="CI5935" s="275" t="s">
        <v>7545</v>
      </c>
    </row>
    <row r="5936" spans="74:87" x14ac:dyDescent="0.3">
      <c r="BV5936" s="30"/>
      <c r="CH5936" s="139" t="str">
        <f t="shared" si="205"/>
        <v>LL.JW</v>
      </c>
      <c r="CI5936" s="275" t="s">
        <v>15224</v>
      </c>
    </row>
    <row r="5937" spans="74:87" x14ac:dyDescent="0.3">
      <c r="BV5937" s="30"/>
      <c r="CH5937" s="139" t="str">
        <f t="shared" si="205"/>
        <v>LL.51</v>
      </c>
      <c r="CI5937" s="275" t="s">
        <v>7546</v>
      </c>
    </row>
    <row r="5938" spans="74:87" x14ac:dyDescent="0.3">
      <c r="BV5938" s="30"/>
      <c r="CH5938" s="139" t="str">
        <f t="shared" si="205"/>
        <v>LL.NS</v>
      </c>
      <c r="CI5938" s="275" t="s">
        <v>7547</v>
      </c>
    </row>
    <row r="5939" spans="74:87" x14ac:dyDescent="0.3">
      <c r="BV5939" s="30"/>
      <c r="CH5939" s="139" t="str">
        <f t="shared" si="205"/>
        <v>LL.86</v>
      </c>
      <c r="CI5939" s="275" t="s">
        <v>7548</v>
      </c>
    </row>
    <row r="5940" spans="74:87" x14ac:dyDescent="0.3">
      <c r="BV5940" s="30"/>
      <c r="CH5940" s="139" t="str">
        <f t="shared" si="205"/>
        <v>LL.36</v>
      </c>
      <c r="CI5940" s="275" t="s">
        <v>7549</v>
      </c>
    </row>
    <row r="5941" spans="74:87" x14ac:dyDescent="0.3">
      <c r="BV5941" s="30"/>
      <c r="CH5941" s="139" t="str">
        <f t="shared" si="205"/>
        <v>LL.2F</v>
      </c>
      <c r="CI5941" s="275" t="s">
        <v>7550</v>
      </c>
    </row>
    <row r="5942" spans="74:87" x14ac:dyDescent="0.3">
      <c r="BV5942" s="30"/>
      <c r="CH5942" s="139" t="str">
        <f t="shared" si="205"/>
        <v>LL.90</v>
      </c>
      <c r="CI5942" s="275" t="s">
        <v>7551</v>
      </c>
    </row>
    <row r="5943" spans="74:87" x14ac:dyDescent="0.3">
      <c r="BV5943" s="30"/>
      <c r="CH5943" s="139" t="str">
        <f t="shared" si="205"/>
        <v>LL.27</v>
      </c>
      <c r="CI5943" s="275" t="s">
        <v>7552</v>
      </c>
    </row>
    <row r="5944" spans="74:87" x14ac:dyDescent="0.3">
      <c r="BV5944" s="30"/>
      <c r="CH5944" s="139" t="str">
        <f t="shared" si="205"/>
        <v>LL.61</v>
      </c>
      <c r="CI5944" s="275" t="s">
        <v>7553</v>
      </c>
    </row>
    <row r="5945" spans="74:87" x14ac:dyDescent="0.3">
      <c r="BV5945" s="30"/>
      <c r="CH5945" s="139" t="str">
        <f t="shared" si="205"/>
        <v>LL.81</v>
      </c>
      <c r="CI5945" s="275" t="s">
        <v>7554</v>
      </c>
    </row>
    <row r="5946" spans="74:87" x14ac:dyDescent="0.3">
      <c r="BV5946" s="30"/>
      <c r="CH5946" s="139" t="str">
        <f t="shared" si="205"/>
        <v>LL.SO</v>
      </c>
      <c r="CI5946" s="275" t="s">
        <v>7555</v>
      </c>
    </row>
    <row r="5947" spans="74:87" x14ac:dyDescent="0.3">
      <c r="BV5947" s="30"/>
      <c r="CH5947" s="139" t="str">
        <f t="shared" si="205"/>
        <v>LL.SP</v>
      </c>
      <c r="CI5947" s="275" t="s">
        <v>7556</v>
      </c>
    </row>
    <row r="5948" spans="74:87" x14ac:dyDescent="0.3">
      <c r="BV5948" s="30"/>
      <c r="CH5948" s="139" t="str">
        <f t="shared" si="205"/>
        <v>LL.1V</v>
      </c>
      <c r="CI5948" s="275" t="s">
        <v>7557</v>
      </c>
    </row>
    <row r="5949" spans="74:87" x14ac:dyDescent="0.3">
      <c r="BV5949" s="30"/>
      <c r="CH5949" s="139" t="str">
        <f t="shared" si="205"/>
        <v>LL.T5</v>
      </c>
      <c r="CI5949" s="275" t="s">
        <v>7558</v>
      </c>
    </row>
    <row r="5950" spans="74:87" x14ac:dyDescent="0.3">
      <c r="BV5950" s="30"/>
      <c r="CH5950" s="139" t="str">
        <f t="shared" si="205"/>
        <v>LL.0S</v>
      </c>
      <c r="CI5950" s="275" t="s">
        <v>7559</v>
      </c>
    </row>
    <row r="5951" spans="74:87" x14ac:dyDescent="0.3">
      <c r="BV5951" s="30"/>
      <c r="CH5951" s="139" t="str">
        <f t="shared" si="205"/>
        <v>LL.52</v>
      </c>
      <c r="CI5951" s="275" t="s">
        <v>7560</v>
      </c>
    </row>
    <row r="5952" spans="74:87" x14ac:dyDescent="0.3">
      <c r="BV5952" s="30"/>
      <c r="CH5952" s="139" t="str">
        <f t="shared" si="205"/>
        <v>LL.77</v>
      </c>
      <c r="CI5952" s="275" t="s">
        <v>7561</v>
      </c>
    </row>
    <row r="5953" spans="74:87" x14ac:dyDescent="0.3">
      <c r="BV5953" s="30"/>
      <c r="CH5953" s="139" t="str">
        <f t="shared" si="205"/>
        <v>LL.37</v>
      </c>
      <c r="CI5953" s="275" t="s">
        <v>7562</v>
      </c>
    </row>
    <row r="5954" spans="74:87" x14ac:dyDescent="0.3">
      <c r="BV5954" s="30"/>
      <c r="CH5954" s="139" t="str">
        <f t="shared" si="205"/>
        <v>LL.2A</v>
      </c>
      <c r="CI5954" s="275" t="s">
        <v>7563</v>
      </c>
    </row>
    <row r="5955" spans="74:87" x14ac:dyDescent="0.3">
      <c r="BV5955" s="30"/>
      <c r="CH5955" s="139" t="str">
        <f t="shared" si="205"/>
        <v>LL.T8</v>
      </c>
      <c r="CI5955" s="275" t="s">
        <v>7564</v>
      </c>
    </row>
    <row r="5956" spans="74:87" x14ac:dyDescent="0.3">
      <c r="BV5956" s="30"/>
      <c r="CH5956" s="139" t="str">
        <f t="shared" si="205"/>
        <v>LL.1Q</v>
      </c>
      <c r="CI5956" s="275" t="s">
        <v>7565</v>
      </c>
    </row>
    <row r="5957" spans="74:87" x14ac:dyDescent="0.3">
      <c r="BV5957" s="30"/>
      <c r="CH5957" s="139" t="str">
        <f t="shared" si="205"/>
        <v>LL.2Q</v>
      </c>
      <c r="CI5957" s="275" t="s">
        <v>7566</v>
      </c>
    </row>
    <row r="5958" spans="74:87" x14ac:dyDescent="0.3">
      <c r="BV5958" s="30"/>
      <c r="CH5958" s="139" t="str">
        <f t="shared" si="205"/>
        <v>LL.NM</v>
      </c>
      <c r="CI5958" s="275" t="s">
        <v>7567</v>
      </c>
    </row>
    <row r="5959" spans="74:87" x14ac:dyDescent="0.3">
      <c r="BV5959" s="30"/>
      <c r="CH5959" s="139" t="str">
        <f t="shared" si="205"/>
        <v>LL.0F</v>
      </c>
      <c r="CI5959" s="275" t="s">
        <v>7568</v>
      </c>
    </row>
    <row r="5960" spans="74:87" x14ac:dyDescent="0.3">
      <c r="BV5960" s="30"/>
      <c r="CH5960" s="139" t="str">
        <f t="shared" si="205"/>
        <v>LL.MC</v>
      </c>
      <c r="CI5960" s="275" t="s">
        <v>7569</v>
      </c>
    </row>
    <row r="5961" spans="74:87" x14ac:dyDescent="0.3">
      <c r="BV5961" s="30"/>
      <c r="CH5961" s="139" t="str">
        <f t="shared" si="205"/>
        <v>LL.0P</v>
      </c>
      <c r="CI5961" s="275" t="s">
        <v>7570</v>
      </c>
    </row>
    <row r="5962" spans="74:87" x14ac:dyDescent="0.3">
      <c r="BV5962" s="30"/>
      <c r="CH5962" s="139" t="str">
        <f t="shared" si="205"/>
        <v>LL.T9</v>
      </c>
      <c r="CI5962" s="275" t="s">
        <v>7571</v>
      </c>
    </row>
    <row r="5963" spans="74:87" x14ac:dyDescent="0.3">
      <c r="BV5963" s="30"/>
      <c r="CH5963" s="139" t="str">
        <f t="shared" si="205"/>
        <v>LL.AO</v>
      </c>
      <c r="CI5963" s="275" t="s">
        <v>7572</v>
      </c>
    </row>
    <row r="5964" spans="74:87" x14ac:dyDescent="0.3">
      <c r="BV5964" s="30"/>
      <c r="CH5964" s="139" t="str">
        <f t="shared" si="205"/>
        <v>LL.0G</v>
      </c>
      <c r="CI5964" s="275" t="s">
        <v>7573</v>
      </c>
    </row>
    <row r="5965" spans="74:87" x14ac:dyDescent="0.3">
      <c r="BV5965" s="30"/>
      <c r="CH5965" s="139" t="str">
        <f t="shared" si="205"/>
        <v>LL.BG</v>
      </c>
      <c r="CI5965" s="275" t="s">
        <v>7574</v>
      </c>
    </row>
    <row r="5966" spans="74:87" x14ac:dyDescent="0.3">
      <c r="BV5966" s="30"/>
      <c r="CH5966" s="139" t="str">
        <f t="shared" si="205"/>
        <v>LL.0R</v>
      </c>
      <c r="CI5966" s="275" t="s">
        <v>7575</v>
      </c>
    </row>
    <row r="5967" spans="74:87" x14ac:dyDescent="0.3">
      <c r="BV5967" s="30"/>
      <c r="CH5967" s="139" t="str">
        <f t="shared" si="205"/>
        <v>LL.89</v>
      </c>
      <c r="CI5967" s="275" t="s">
        <v>7576</v>
      </c>
    </row>
    <row r="5968" spans="74:87" x14ac:dyDescent="0.3">
      <c r="BV5968" s="30"/>
      <c r="CH5968" s="139" t="str">
        <f t="shared" si="205"/>
        <v>LL.2P</v>
      </c>
      <c r="CI5968" s="275" t="s">
        <v>15225</v>
      </c>
    </row>
    <row r="5969" spans="74:87" x14ac:dyDescent="0.3">
      <c r="BV5969" s="30"/>
      <c r="CH5969" s="139" t="str">
        <f t="shared" si="205"/>
        <v>LL.32</v>
      </c>
      <c r="CI5969" s="275" t="s">
        <v>7577</v>
      </c>
    </row>
    <row r="5970" spans="74:87" x14ac:dyDescent="0.3">
      <c r="BV5970" s="30"/>
      <c r="CH5970" s="139" t="str">
        <f t="shared" si="205"/>
        <v>LL.80</v>
      </c>
      <c r="CI5970" s="275" t="s">
        <v>7578</v>
      </c>
    </row>
    <row r="5971" spans="74:87" x14ac:dyDescent="0.3">
      <c r="BV5971" s="30"/>
      <c r="CH5971" s="139" t="str">
        <f t="shared" si="205"/>
        <v>LL.46</v>
      </c>
      <c r="CI5971" s="275" t="s">
        <v>7579</v>
      </c>
    </row>
    <row r="5972" spans="74:87" x14ac:dyDescent="0.3">
      <c r="BV5972" s="30"/>
      <c r="CH5972" s="139" t="str">
        <f t="shared" si="205"/>
        <v>LL.45</v>
      </c>
      <c r="CI5972" s="275" t="s">
        <v>7580</v>
      </c>
    </row>
    <row r="5973" spans="74:87" x14ac:dyDescent="0.3">
      <c r="BV5973" s="30"/>
      <c r="CH5973" s="139" t="str">
        <f t="shared" si="205"/>
        <v>LL.0C</v>
      </c>
      <c r="CI5973" s="275" t="s">
        <v>7581</v>
      </c>
    </row>
    <row r="5974" spans="74:87" x14ac:dyDescent="0.3">
      <c r="BV5974" s="30"/>
      <c r="CH5974" s="139" t="str">
        <f t="shared" si="205"/>
        <v>LL.87</v>
      </c>
      <c r="CI5974" s="275" t="s">
        <v>7582</v>
      </c>
    </row>
    <row r="5975" spans="74:87" x14ac:dyDescent="0.3">
      <c r="BV5975" s="30"/>
      <c r="CH5975" s="139" t="str">
        <f t="shared" si="205"/>
        <v>LL.CP</v>
      </c>
      <c r="CI5975" s="275" t="s">
        <v>7583</v>
      </c>
    </row>
    <row r="5976" spans="74:87" x14ac:dyDescent="0.3">
      <c r="BV5976" s="30"/>
      <c r="CH5976" s="139" t="str">
        <f t="shared" si="205"/>
        <v>LL.35</v>
      </c>
      <c r="CI5976" s="275" t="s">
        <v>7584</v>
      </c>
    </row>
    <row r="5977" spans="74:87" x14ac:dyDescent="0.3">
      <c r="BV5977" s="30"/>
      <c r="CH5977" s="139" t="str">
        <f t="shared" si="205"/>
        <v>LL.33</v>
      </c>
      <c r="CI5977" s="275" t="s">
        <v>7585</v>
      </c>
    </row>
    <row r="5978" spans="74:87" x14ac:dyDescent="0.3">
      <c r="BV5978" s="30"/>
      <c r="CH5978" s="139" t="str">
        <f t="shared" si="205"/>
        <v>LL.54</v>
      </c>
      <c r="CI5978" s="275" t="s">
        <v>7586</v>
      </c>
    </row>
    <row r="5979" spans="74:87" x14ac:dyDescent="0.3">
      <c r="BV5979" s="30"/>
      <c r="CH5979" s="139" t="str">
        <f t="shared" si="205"/>
        <v>LL.JB</v>
      </c>
      <c r="CI5979" s="275" t="s">
        <v>7587</v>
      </c>
    </row>
    <row r="5980" spans="74:87" x14ac:dyDescent="0.3">
      <c r="BV5980" s="30"/>
      <c r="CH5980" s="139" t="str">
        <f t="shared" si="205"/>
        <v>LL.JW</v>
      </c>
      <c r="CI5980" s="275" t="s">
        <v>15226</v>
      </c>
    </row>
    <row r="5981" spans="74:87" x14ac:dyDescent="0.3">
      <c r="BV5981" s="30"/>
      <c r="CH5981" s="139" t="str">
        <f t="shared" si="205"/>
        <v>LL.51</v>
      </c>
      <c r="CI5981" s="275" t="s">
        <v>7588</v>
      </c>
    </row>
    <row r="5982" spans="74:87" x14ac:dyDescent="0.3">
      <c r="BV5982" s="30"/>
      <c r="CH5982" s="139" t="str">
        <f t="shared" si="205"/>
        <v>LL.NS</v>
      </c>
      <c r="CI5982" s="275" t="s">
        <v>7589</v>
      </c>
    </row>
    <row r="5983" spans="74:87" x14ac:dyDescent="0.3">
      <c r="BV5983" s="30"/>
      <c r="CH5983" s="139" t="str">
        <f t="shared" si="205"/>
        <v>LL.86</v>
      </c>
      <c r="CI5983" s="275" t="s">
        <v>7590</v>
      </c>
    </row>
    <row r="5984" spans="74:87" x14ac:dyDescent="0.3">
      <c r="BV5984" s="30"/>
      <c r="CH5984" s="139" t="str">
        <f t="shared" ref="CH5984:CH6047" si="206">CONCATENATE(LEFT(CI5984,2),".",RIGHT(CI5984,2))</f>
        <v>LL.36</v>
      </c>
      <c r="CI5984" s="275" t="s">
        <v>7591</v>
      </c>
    </row>
    <row r="5985" spans="74:87" x14ac:dyDescent="0.3">
      <c r="BV5985" s="30"/>
      <c r="CH5985" s="139" t="str">
        <f t="shared" si="206"/>
        <v>LL.2F</v>
      </c>
      <c r="CI5985" s="275" t="s">
        <v>7592</v>
      </c>
    </row>
    <row r="5986" spans="74:87" x14ac:dyDescent="0.3">
      <c r="BV5986" s="30"/>
      <c r="CH5986" s="139" t="str">
        <f t="shared" si="206"/>
        <v>LL.90</v>
      </c>
      <c r="CI5986" s="275" t="s">
        <v>7593</v>
      </c>
    </row>
    <row r="5987" spans="74:87" x14ac:dyDescent="0.3">
      <c r="BV5987" s="30"/>
      <c r="CH5987" s="139" t="str">
        <f t="shared" si="206"/>
        <v>LL.27</v>
      </c>
      <c r="CI5987" s="275" t="s">
        <v>7594</v>
      </c>
    </row>
    <row r="5988" spans="74:87" x14ac:dyDescent="0.3">
      <c r="BV5988" s="30"/>
      <c r="CH5988" s="139" t="str">
        <f t="shared" si="206"/>
        <v>LL.61</v>
      </c>
      <c r="CI5988" s="275" t="s">
        <v>7595</v>
      </c>
    </row>
    <row r="5989" spans="74:87" x14ac:dyDescent="0.3">
      <c r="BV5989" s="30"/>
      <c r="CH5989" s="139" t="str">
        <f t="shared" si="206"/>
        <v>LL.81</v>
      </c>
      <c r="CI5989" s="275" t="s">
        <v>7596</v>
      </c>
    </row>
    <row r="5990" spans="74:87" x14ac:dyDescent="0.3">
      <c r="BV5990" s="30"/>
      <c r="CH5990" s="139" t="str">
        <f t="shared" si="206"/>
        <v>LL.SO</v>
      </c>
      <c r="CI5990" s="275" t="s">
        <v>7597</v>
      </c>
    </row>
    <row r="5991" spans="74:87" x14ac:dyDescent="0.3">
      <c r="BV5991" s="30"/>
      <c r="CH5991" s="139" t="str">
        <f t="shared" si="206"/>
        <v>LL.SP</v>
      </c>
      <c r="CI5991" s="275" t="s">
        <v>7598</v>
      </c>
    </row>
    <row r="5992" spans="74:87" x14ac:dyDescent="0.3">
      <c r="BV5992" s="30"/>
      <c r="CH5992" s="139" t="str">
        <f t="shared" si="206"/>
        <v>LL.1V</v>
      </c>
      <c r="CI5992" s="275" t="s">
        <v>7599</v>
      </c>
    </row>
    <row r="5993" spans="74:87" x14ac:dyDescent="0.3">
      <c r="BV5993" s="30"/>
      <c r="CH5993" s="139" t="str">
        <f t="shared" si="206"/>
        <v>LL.T5</v>
      </c>
      <c r="CI5993" s="275" t="s">
        <v>7600</v>
      </c>
    </row>
    <row r="5994" spans="74:87" x14ac:dyDescent="0.3">
      <c r="BV5994" s="30"/>
      <c r="CH5994" s="139" t="str">
        <f t="shared" si="206"/>
        <v>LL.0S</v>
      </c>
      <c r="CI5994" s="275" t="s">
        <v>7601</v>
      </c>
    </row>
    <row r="5995" spans="74:87" x14ac:dyDescent="0.3">
      <c r="BV5995" s="30"/>
      <c r="CH5995" s="139" t="str">
        <f t="shared" si="206"/>
        <v>LL.52</v>
      </c>
      <c r="CI5995" s="275" t="s">
        <v>7602</v>
      </c>
    </row>
    <row r="5996" spans="74:87" x14ac:dyDescent="0.3">
      <c r="BV5996" s="30"/>
      <c r="CH5996" s="139" t="str">
        <f t="shared" si="206"/>
        <v>LL.77</v>
      </c>
      <c r="CI5996" s="275" t="s">
        <v>7603</v>
      </c>
    </row>
    <row r="5997" spans="74:87" x14ac:dyDescent="0.3">
      <c r="BV5997" s="30"/>
      <c r="CH5997" s="139" t="str">
        <f t="shared" si="206"/>
        <v>LL.37</v>
      </c>
      <c r="CI5997" s="275" t="s">
        <v>7604</v>
      </c>
    </row>
    <row r="5998" spans="74:87" x14ac:dyDescent="0.3">
      <c r="BV5998" s="30"/>
      <c r="CH5998" s="139" t="str">
        <f t="shared" si="206"/>
        <v>LL.2A</v>
      </c>
      <c r="CI5998" s="275" t="s">
        <v>7605</v>
      </c>
    </row>
    <row r="5999" spans="74:87" x14ac:dyDescent="0.3">
      <c r="BV5999" s="30"/>
      <c r="CH5999" s="139" t="str">
        <f t="shared" si="206"/>
        <v>LL.T8</v>
      </c>
      <c r="CI5999" s="275" t="s">
        <v>7606</v>
      </c>
    </row>
    <row r="6000" spans="74:87" x14ac:dyDescent="0.3">
      <c r="BV6000" s="30"/>
      <c r="CH6000" s="139" t="str">
        <f t="shared" si="206"/>
        <v>LL.1Q</v>
      </c>
      <c r="CI6000" s="275" t="s">
        <v>7607</v>
      </c>
    </row>
    <row r="6001" spans="74:87" x14ac:dyDescent="0.3">
      <c r="BV6001" s="30"/>
      <c r="CH6001" s="139" t="str">
        <f t="shared" si="206"/>
        <v>LL.2Q</v>
      </c>
      <c r="CI6001" s="275" t="s">
        <v>7608</v>
      </c>
    </row>
    <row r="6002" spans="74:87" x14ac:dyDescent="0.3">
      <c r="BV6002" s="30"/>
      <c r="CH6002" s="139" t="str">
        <f t="shared" si="206"/>
        <v>LL.NM</v>
      </c>
      <c r="CI6002" s="275" t="s">
        <v>7609</v>
      </c>
    </row>
    <row r="6003" spans="74:87" x14ac:dyDescent="0.3">
      <c r="BV6003" s="30"/>
      <c r="CH6003" s="139" t="str">
        <f t="shared" si="206"/>
        <v>LL.0F</v>
      </c>
      <c r="CI6003" s="275" t="s">
        <v>7610</v>
      </c>
    </row>
    <row r="6004" spans="74:87" x14ac:dyDescent="0.3">
      <c r="BV6004" s="30"/>
      <c r="CH6004" s="139" t="str">
        <f t="shared" si="206"/>
        <v>LL.MC</v>
      </c>
      <c r="CI6004" s="275" t="s">
        <v>7611</v>
      </c>
    </row>
    <row r="6005" spans="74:87" x14ac:dyDescent="0.3">
      <c r="BV6005" s="30"/>
      <c r="CH6005" s="139" t="str">
        <f t="shared" si="206"/>
        <v>LL.0P</v>
      </c>
      <c r="CI6005" s="275" t="s">
        <v>7612</v>
      </c>
    </row>
    <row r="6006" spans="74:87" x14ac:dyDescent="0.3">
      <c r="BV6006" s="30"/>
      <c r="CH6006" s="139" t="str">
        <f t="shared" si="206"/>
        <v>LL.T9</v>
      </c>
      <c r="CI6006" s="275" t="s">
        <v>7613</v>
      </c>
    </row>
    <row r="6007" spans="74:87" x14ac:dyDescent="0.3">
      <c r="BV6007" s="30"/>
      <c r="CH6007" s="139" t="str">
        <f t="shared" si="206"/>
        <v>LL.AO</v>
      </c>
      <c r="CI6007" s="275" t="s">
        <v>7614</v>
      </c>
    </row>
    <row r="6008" spans="74:87" x14ac:dyDescent="0.3">
      <c r="BV6008" s="30"/>
      <c r="CH6008" s="139" t="str">
        <f t="shared" si="206"/>
        <v>LL.0G</v>
      </c>
      <c r="CI6008" s="275" t="s">
        <v>7615</v>
      </c>
    </row>
    <row r="6009" spans="74:87" x14ac:dyDescent="0.3">
      <c r="BV6009" s="30"/>
      <c r="CH6009" s="139" t="str">
        <f t="shared" si="206"/>
        <v>LL.BG</v>
      </c>
      <c r="CI6009" s="275" t="s">
        <v>7616</v>
      </c>
    </row>
    <row r="6010" spans="74:87" x14ac:dyDescent="0.3">
      <c r="BV6010" s="30"/>
      <c r="CH6010" s="139" t="str">
        <f t="shared" si="206"/>
        <v>LL.0R</v>
      </c>
      <c r="CI6010" s="275" t="s">
        <v>7617</v>
      </c>
    </row>
    <row r="6011" spans="74:87" x14ac:dyDescent="0.3">
      <c r="BV6011" s="30"/>
      <c r="CH6011" s="139" t="str">
        <f t="shared" si="206"/>
        <v>LL.89</v>
      </c>
      <c r="CI6011" s="275" t="s">
        <v>7618</v>
      </c>
    </row>
    <row r="6012" spans="74:87" x14ac:dyDescent="0.3">
      <c r="BV6012" s="30"/>
      <c r="CH6012" s="139" t="str">
        <f t="shared" si="206"/>
        <v>LL.2P</v>
      </c>
      <c r="CI6012" s="275" t="s">
        <v>15227</v>
      </c>
    </row>
    <row r="6013" spans="74:87" x14ac:dyDescent="0.3">
      <c r="BV6013" s="30"/>
      <c r="CH6013" s="139" t="str">
        <f t="shared" si="206"/>
        <v>LL.32</v>
      </c>
      <c r="CI6013" s="275" t="s">
        <v>7619</v>
      </c>
    </row>
    <row r="6014" spans="74:87" x14ac:dyDescent="0.3">
      <c r="BV6014" s="30"/>
      <c r="CH6014" s="139" t="str">
        <f t="shared" si="206"/>
        <v>LL.80</v>
      </c>
      <c r="CI6014" s="275" t="s">
        <v>7620</v>
      </c>
    </row>
    <row r="6015" spans="74:87" x14ac:dyDescent="0.3">
      <c r="BV6015" s="30"/>
      <c r="CH6015" s="139" t="str">
        <f t="shared" si="206"/>
        <v>LL.46</v>
      </c>
      <c r="CI6015" s="275" t="s">
        <v>7621</v>
      </c>
    </row>
    <row r="6016" spans="74:87" x14ac:dyDescent="0.3">
      <c r="BV6016" s="30"/>
      <c r="CH6016" s="139" t="str">
        <f t="shared" si="206"/>
        <v>LL.45</v>
      </c>
      <c r="CI6016" s="275" t="s">
        <v>7622</v>
      </c>
    </row>
    <row r="6017" spans="74:87" x14ac:dyDescent="0.3">
      <c r="BV6017" s="30"/>
      <c r="CH6017" s="139" t="str">
        <f t="shared" si="206"/>
        <v>LL.0C</v>
      </c>
      <c r="CI6017" s="275" t="s">
        <v>7623</v>
      </c>
    </row>
    <row r="6018" spans="74:87" x14ac:dyDescent="0.3">
      <c r="BV6018" s="30"/>
      <c r="CH6018" s="139" t="str">
        <f t="shared" si="206"/>
        <v>LL.87</v>
      </c>
      <c r="CI6018" s="275" t="s">
        <v>7624</v>
      </c>
    </row>
    <row r="6019" spans="74:87" x14ac:dyDescent="0.3">
      <c r="BV6019" s="30"/>
      <c r="CH6019" s="139" t="str">
        <f t="shared" si="206"/>
        <v>LL.CP</v>
      </c>
      <c r="CI6019" s="275" t="s">
        <v>7625</v>
      </c>
    </row>
    <row r="6020" spans="74:87" x14ac:dyDescent="0.3">
      <c r="BV6020" s="30"/>
      <c r="CH6020" s="139" t="str">
        <f t="shared" si="206"/>
        <v>LL.35</v>
      </c>
      <c r="CI6020" s="275" t="s">
        <v>7626</v>
      </c>
    </row>
    <row r="6021" spans="74:87" x14ac:dyDescent="0.3">
      <c r="BV6021" s="30"/>
      <c r="CH6021" s="139" t="str">
        <f t="shared" si="206"/>
        <v>LL.33</v>
      </c>
      <c r="CI6021" s="275" t="s">
        <v>7627</v>
      </c>
    </row>
    <row r="6022" spans="74:87" x14ac:dyDescent="0.3">
      <c r="BV6022" s="30"/>
      <c r="CH6022" s="139" t="str">
        <f t="shared" si="206"/>
        <v>LL.54</v>
      </c>
      <c r="CI6022" s="275" t="s">
        <v>7628</v>
      </c>
    </row>
    <row r="6023" spans="74:87" x14ac:dyDescent="0.3">
      <c r="BV6023" s="30"/>
      <c r="CH6023" s="139" t="str">
        <f t="shared" si="206"/>
        <v>LL.JB</v>
      </c>
      <c r="CI6023" s="275" t="s">
        <v>7629</v>
      </c>
    </row>
    <row r="6024" spans="74:87" x14ac:dyDescent="0.3">
      <c r="BV6024" s="30"/>
      <c r="CH6024" s="139" t="str">
        <f t="shared" si="206"/>
        <v>LL.JW</v>
      </c>
      <c r="CI6024" s="275" t="s">
        <v>15228</v>
      </c>
    </row>
    <row r="6025" spans="74:87" x14ac:dyDescent="0.3">
      <c r="BV6025" s="30"/>
      <c r="CH6025" s="139" t="str">
        <f t="shared" si="206"/>
        <v>LL.51</v>
      </c>
      <c r="CI6025" s="275" t="s">
        <v>7630</v>
      </c>
    </row>
    <row r="6026" spans="74:87" x14ac:dyDescent="0.3">
      <c r="BV6026" s="30"/>
      <c r="CH6026" s="139" t="str">
        <f t="shared" si="206"/>
        <v>LL.NS</v>
      </c>
      <c r="CI6026" s="275" t="s">
        <v>7631</v>
      </c>
    </row>
    <row r="6027" spans="74:87" x14ac:dyDescent="0.3">
      <c r="BV6027" s="30"/>
      <c r="CH6027" s="139" t="str">
        <f t="shared" si="206"/>
        <v>LL.86</v>
      </c>
      <c r="CI6027" s="275" t="s">
        <v>7632</v>
      </c>
    </row>
    <row r="6028" spans="74:87" x14ac:dyDescent="0.3">
      <c r="BV6028" s="30"/>
      <c r="CH6028" s="139" t="str">
        <f t="shared" si="206"/>
        <v>LL.36</v>
      </c>
      <c r="CI6028" s="275" t="s">
        <v>7633</v>
      </c>
    </row>
    <row r="6029" spans="74:87" x14ac:dyDescent="0.3">
      <c r="BV6029" s="30"/>
      <c r="CH6029" s="139" t="str">
        <f t="shared" si="206"/>
        <v>LL.2F</v>
      </c>
      <c r="CI6029" s="275" t="s">
        <v>7634</v>
      </c>
    </row>
    <row r="6030" spans="74:87" x14ac:dyDescent="0.3">
      <c r="BV6030" s="30"/>
      <c r="CH6030" s="139" t="str">
        <f t="shared" si="206"/>
        <v>LL.90</v>
      </c>
      <c r="CI6030" s="275" t="s">
        <v>7635</v>
      </c>
    </row>
    <row r="6031" spans="74:87" x14ac:dyDescent="0.3">
      <c r="BV6031" s="30"/>
      <c r="CH6031" s="139" t="str">
        <f t="shared" si="206"/>
        <v>LL.27</v>
      </c>
      <c r="CI6031" s="275" t="s">
        <v>7636</v>
      </c>
    </row>
    <row r="6032" spans="74:87" x14ac:dyDescent="0.3">
      <c r="BV6032" s="30"/>
      <c r="CH6032" s="139" t="str">
        <f t="shared" si="206"/>
        <v>LL.61</v>
      </c>
      <c r="CI6032" s="275" t="s">
        <v>7637</v>
      </c>
    </row>
    <row r="6033" spans="74:87" x14ac:dyDescent="0.3">
      <c r="BV6033" s="30"/>
      <c r="CH6033" s="139" t="str">
        <f t="shared" si="206"/>
        <v>LL.81</v>
      </c>
      <c r="CI6033" s="275" t="s">
        <v>7638</v>
      </c>
    </row>
    <row r="6034" spans="74:87" x14ac:dyDescent="0.3">
      <c r="BV6034" s="30"/>
      <c r="CH6034" s="139" t="str">
        <f t="shared" si="206"/>
        <v>LL.SO</v>
      </c>
      <c r="CI6034" s="275" t="s">
        <v>7639</v>
      </c>
    </row>
    <row r="6035" spans="74:87" x14ac:dyDescent="0.3">
      <c r="BV6035" s="30"/>
      <c r="CH6035" s="139" t="str">
        <f t="shared" si="206"/>
        <v>LL.SP</v>
      </c>
      <c r="CI6035" s="275" t="s">
        <v>7640</v>
      </c>
    </row>
    <row r="6036" spans="74:87" x14ac:dyDescent="0.3">
      <c r="BV6036" s="30"/>
      <c r="CH6036" s="139" t="str">
        <f t="shared" si="206"/>
        <v>LL.1V</v>
      </c>
      <c r="CI6036" s="275" t="s">
        <v>7641</v>
      </c>
    </row>
    <row r="6037" spans="74:87" x14ac:dyDescent="0.3">
      <c r="BV6037" s="30"/>
      <c r="CH6037" s="139" t="str">
        <f t="shared" si="206"/>
        <v>LL.T5</v>
      </c>
      <c r="CI6037" s="275" t="s">
        <v>7642</v>
      </c>
    </row>
    <row r="6038" spans="74:87" x14ac:dyDescent="0.3">
      <c r="BV6038" s="30"/>
      <c r="CH6038" s="139" t="str">
        <f t="shared" si="206"/>
        <v>LL.0S</v>
      </c>
      <c r="CI6038" s="275" t="s">
        <v>7643</v>
      </c>
    </row>
    <row r="6039" spans="74:87" x14ac:dyDescent="0.3">
      <c r="BV6039" s="30"/>
      <c r="CH6039" s="139" t="str">
        <f t="shared" si="206"/>
        <v>LL.52</v>
      </c>
      <c r="CI6039" s="275" t="s">
        <v>7644</v>
      </c>
    </row>
    <row r="6040" spans="74:87" x14ac:dyDescent="0.3">
      <c r="BV6040" s="30"/>
      <c r="CH6040" s="139" t="str">
        <f t="shared" si="206"/>
        <v>LL.77</v>
      </c>
      <c r="CI6040" s="275" t="s">
        <v>7645</v>
      </c>
    </row>
    <row r="6041" spans="74:87" x14ac:dyDescent="0.3">
      <c r="BV6041" s="30"/>
      <c r="CH6041" s="139" t="str">
        <f t="shared" si="206"/>
        <v>LL.37</v>
      </c>
      <c r="CI6041" s="275" t="s">
        <v>7646</v>
      </c>
    </row>
    <row r="6042" spans="74:87" x14ac:dyDescent="0.3">
      <c r="BV6042" s="30"/>
      <c r="CH6042" s="139" t="str">
        <f t="shared" si="206"/>
        <v>LL.2A</v>
      </c>
      <c r="CI6042" s="275" t="s">
        <v>7647</v>
      </c>
    </row>
    <row r="6043" spans="74:87" x14ac:dyDescent="0.3">
      <c r="BV6043" s="30"/>
      <c r="CH6043" s="139" t="str">
        <f t="shared" si="206"/>
        <v>LL.T8</v>
      </c>
      <c r="CI6043" s="275" t="s">
        <v>7648</v>
      </c>
    </row>
    <row r="6044" spans="74:87" x14ac:dyDescent="0.3">
      <c r="BV6044" s="30"/>
      <c r="CH6044" s="139" t="str">
        <f t="shared" si="206"/>
        <v>LL.1Q</v>
      </c>
      <c r="CI6044" s="275" t="s">
        <v>7649</v>
      </c>
    </row>
    <row r="6045" spans="74:87" x14ac:dyDescent="0.3">
      <c r="BV6045" s="30"/>
      <c r="CH6045" s="139" t="str">
        <f t="shared" si="206"/>
        <v>LL.2Q</v>
      </c>
      <c r="CI6045" s="275" t="s">
        <v>7650</v>
      </c>
    </row>
    <row r="6046" spans="74:87" x14ac:dyDescent="0.3">
      <c r="BV6046" s="30"/>
      <c r="CH6046" s="139" t="str">
        <f t="shared" si="206"/>
        <v>LL.NM</v>
      </c>
      <c r="CI6046" s="275" t="s">
        <v>7651</v>
      </c>
    </row>
    <row r="6047" spans="74:87" x14ac:dyDescent="0.3">
      <c r="BV6047" s="30"/>
      <c r="CH6047" s="139" t="str">
        <f t="shared" si="206"/>
        <v>LL.0F</v>
      </c>
      <c r="CI6047" s="275" t="s">
        <v>7652</v>
      </c>
    </row>
    <row r="6048" spans="74:87" x14ac:dyDescent="0.3">
      <c r="BV6048" s="30"/>
      <c r="CH6048" s="139" t="str">
        <f t="shared" ref="CH6048:CH6111" si="207">CONCATENATE(LEFT(CI6048,2),".",RIGHT(CI6048,2))</f>
        <v>LL.MC</v>
      </c>
      <c r="CI6048" s="275" t="s">
        <v>7653</v>
      </c>
    </row>
    <row r="6049" spans="74:87" x14ac:dyDescent="0.3">
      <c r="BV6049" s="30"/>
      <c r="CH6049" s="139" t="str">
        <f t="shared" si="207"/>
        <v>LL.0P</v>
      </c>
      <c r="CI6049" s="275" t="s">
        <v>7654</v>
      </c>
    </row>
    <row r="6050" spans="74:87" x14ac:dyDescent="0.3">
      <c r="BV6050" s="30"/>
      <c r="CH6050" s="139" t="str">
        <f t="shared" si="207"/>
        <v>LL.T9</v>
      </c>
      <c r="CI6050" s="275" t="s">
        <v>7655</v>
      </c>
    </row>
    <row r="6051" spans="74:87" x14ac:dyDescent="0.3">
      <c r="BV6051" s="30"/>
      <c r="CH6051" s="139" t="str">
        <f t="shared" si="207"/>
        <v>LL.AO</v>
      </c>
      <c r="CI6051" s="275" t="s">
        <v>7656</v>
      </c>
    </row>
    <row r="6052" spans="74:87" x14ac:dyDescent="0.3">
      <c r="BV6052" s="30"/>
      <c r="CH6052" s="139" t="str">
        <f t="shared" si="207"/>
        <v>LL.0G</v>
      </c>
      <c r="CI6052" s="275" t="s">
        <v>7657</v>
      </c>
    </row>
    <row r="6053" spans="74:87" x14ac:dyDescent="0.3">
      <c r="BV6053" s="30"/>
      <c r="CH6053" s="139" t="str">
        <f t="shared" si="207"/>
        <v>LL.BG</v>
      </c>
      <c r="CI6053" s="275" t="s">
        <v>7658</v>
      </c>
    </row>
    <row r="6054" spans="74:87" x14ac:dyDescent="0.3">
      <c r="BV6054" s="30"/>
      <c r="CH6054" s="139" t="str">
        <f t="shared" si="207"/>
        <v>LL.0R</v>
      </c>
      <c r="CI6054" s="275" t="s">
        <v>7659</v>
      </c>
    </row>
    <row r="6055" spans="74:87" x14ac:dyDescent="0.3">
      <c r="BV6055" s="30"/>
      <c r="CH6055" s="139" t="str">
        <f t="shared" si="207"/>
        <v>LL.89</v>
      </c>
      <c r="CI6055" s="275" t="s">
        <v>7660</v>
      </c>
    </row>
    <row r="6056" spans="74:87" x14ac:dyDescent="0.3">
      <c r="BV6056" s="30"/>
      <c r="CH6056" s="139" t="str">
        <f t="shared" si="207"/>
        <v>LL.2P</v>
      </c>
      <c r="CI6056" s="275" t="s">
        <v>15229</v>
      </c>
    </row>
    <row r="6057" spans="74:87" x14ac:dyDescent="0.3">
      <c r="BV6057" s="30"/>
      <c r="CH6057" s="139" t="str">
        <f t="shared" si="207"/>
        <v>LL.32</v>
      </c>
      <c r="CI6057" s="275" t="s">
        <v>7661</v>
      </c>
    </row>
    <row r="6058" spans="74:87" x14ac:dyDescent="0.3">
      <c r="BV6058" s="30"/>
      <c r="CH6058" s="139" t="str">
        <f t="shared" si="207"/>
        <v>LL.80</v>
      </c>
      <c r="CI6058" s="275" t="s">
        <v>7662</v>
      </c>
    </row>
    <row r="6059" spans="74:87" x14ac:dyDescent="0.3">
      <c r="BV6059" s="30"/>
      <c r="CH6059" s="139" t="str">
        <f t="shared" si="207"/>
        <v>LL.46</v>
      </c>
      <c r="CI6059" s="275" t="s">
        <v>7663</v>
      </c>
    </row>
    <row r="6060" spans="74:87" x14ac:dyDescent="0.3">
      <c r="BV6060" s="30"/>
      <c r="CH6060" s="139" t="str">
        <f t="shared" si="207"/>
        <v>LL.45</v>
      </c>
      <c r="CI6060" s="275" t="s">
        <v>7664</v>
      </c>
    </row>
    <row r="6061" spans="74:87" x14ac:dyDescent="0.3">
      <c r="BV6061" s="30"/>
      <c r="CH6061" s="139" t="str">
        <f t="shared" si="207"/>
        <v>LL.0C</v>
      </c>
      <c r="CI6061" s="275" t="s">
        <v>7665</v>
      </c>
    </row>
    <row r="6062" spans="74:87" x14ac:dyDescent="0.3">
      <c r="BV6062" s="30"/>
      <c r="CH6062" s="139" t="str">
        <f t="shared" si="207"/>
        <v>LL.87</v>
      </c>
      <c r="CI6062" s="275" t="s">
        <v>7666</v>
      </c>
    </row>
    <row r="6063" spans="74:87" x14ac:dyDescent="0.3">
      <c r="BV6063" s="30"/>
      <c r="CH6063" s="139" t="str">
        <f t="shared" si="207"/>
        <v>LL.CP</v>
      </c>
      <c r="CI6063" s="275" t="s">
        <v>7667</v>
      </c>
    </row>
    <row r="6064" spans="74:87" x14ac:dyDescent="0.3">
      <c r="BV6064" s="30"/>
      <c r="CH6064" s="139" t="str">
        <f t="shared" si="207"/>
        <v>LL.35</v>
      </c>
      <c r="CI6064" s="275" t="s">
        <v>7668</v>
      </c>
    </row>
    <row r="6065" spans="74:87" x14ac:dyDescent="0.3">
      <c r="BV6065" s="30"/>
      <c r="CH6065" s="139" t="str">
        <f t="shared" si="207"/>
        <v>LL.33</v>
      </c>
      <c r="CI6065" s="275" t="s">
        <v>7669</v>
      </c>
    </row>
    <row r="6066" spans="74:87" x14ac:dyDescent="0.3">
      <c r="BV6066" s="30"/>
      <c r="CH6066" s="139" t="str">
        <f t="shared" si="207"/>
        <v>LL.54</v>
      </c>
      <c r="CI6066" s="275" t="s">
        <v>7670</v>
      </c>
    </row>
    <row r="6067" spans="74:87" x14ac:dyDescent="0.3">
      <c r="BV6067" s="30"/>
      <c r="CH6067" s="139" t="str">
        <f t="shared" si="207"/>
        <v>LL.JB</v>
      </c>
      <c r="CI6067" s="275" t="s">
        <v>7671</v>
      </c>
    </row>
    <row r="6068" spans="74:87" x14ac:dyDescent="0.3">
      <c r="BV6068" s="30"/>
      <c r="CH6068" s="139" t="str">
        <f t="shared" si="207"/>
        <v>LL.JW</v>
      </c>
      <c r="CI6068" s="275" t="s">
        <v>15230</v>
      </c>
    </row>
    <row r="6069" spans="74:87" x14ac:dyDescent="0.3">
      <c r="BV6069" s="30"/>
      <c r="CH6069" s="139" t="str">
        <f t="shared" si="207"/>
        <v>LL.51</v>
      </c>
      <c r="CI6069" s="275" t="s">
        <v>7672</v>
      </c>
    </row>
    <row r="6070" spans="74:87" x14ac:dyDescent="0.3">
      <c r="BV6070" s="30"/>
      <c r="CH6070" s="139" t="str">
        <f t="shared" si="207"/>
        <v>LL.NS</v>
      </c>
      <c r="CI6070" s="275" t="s">
        <v>7673</v>
      </c>
    </row>
    <row r="6071" spans="74:87" x14ac:dyDescent="0.3">
      <c r="BV6071" s="30"/>
      <c r="CH6071" s="139" t="str">
        <f t="shared" si="207"/>
        <v>LL.86</v>
      </c>
      <c r="CI6071" s="275" t="s">
        <v>7674</v>
      </c>
    </row>
    <row r="6072" spans="74:87" x14ac:dyDescent="0.3">
      <c r="BV6072" s="30"/>
      <c r="CH6072" s="139" t="str">
        <f t="shared" si="207"/>
        <v>LL.36</v>
      </c>
      <c r="CI6072" s="275" t="s">
        <v>7675</v>
      </c>
    </row>
    <row r="6073" spans="74:87" x14ac:dyDescent="0.3">
      <c r="BV6073" s="30"/>
      <c r="CH6073" s="139" t="str">
        <f t="shared" si="207"/>
        <v>LL.2F</v>
      </c>
      <c r="CI6073" s="275" t="s">
        <v>7676</v>
      </c>
    </row>
    <row r="6074" spans="74:87" x14ac:dyDescent="0.3">
      <c r="BV6074" s="30"/>
      <c r="CH6074" s="139" t="str">
        <f t="shared" si="207"/>
        <v>LL.90</v>
      </c>
      <c r="CI6074" s="275" t="s">
        <v>7677</v>
      </c>
    </row>
    <row r="6075" spans="74:87" x14ac:dyDescent="0.3">
      <c r="BV6075" s="30"/>
      <c r="CH6075" s="139" t="str">
        <f t="shared" si="207"/>
        <v>LL.27</v>
      </c>
      <c r="CI6075" s="275" t="s">
        <v>7678</v>
      </c>
    </row>
    <row r="6076" spans="74:87" x14ac:dyDescent="0.3">
      <c r="BV6076" s="30"/>
      <c r="CH6076" s="139" t="str">
        <f t="shared" si="207"/>
        <v>LL.61</v>
      </c>
      <c r="CI6076" s="275" t="s">
        <v>7679</v>
      </c>
    </row>
    <row r="6077" spans="74:87" x14ac:dyDescent="0.3">
      <c r="BV6077" s="30"/>
      <c r="CH6077" s="139" t="str">
        <f t="shared" si="207"/>
        <v>LL.81</v>
      </c>
      <c r="CI6077" s="275" t="s">
        <v>7680</v>
      </c>
    </row>
    <row r="6078" spans="74:87" x14ac:dyDescent="0.3">
      <c r="BV6078" s="30"/>
      <c r="CH6078" s="139" t="str">
        <f t="shared" si="207"/>
        <v>LL.SO</v>
      </c>
      <c r="CI6078" s="275" t="s">
        <v>7681</v>
      </c>
    </row>
    <row r="6079" spans="74:87" x14ac:dyDescent="0.3">
      <c r="BV6079" s="30"/>
      <c r="CH6079" s="139" t="str">
        <f t="shared" si="207"/>
        <v>LL.SP</v>
      </c>
      <c r="CI6079" s="275" t="s">
        <v>7682</v>
      </c>
    </row>
    <row r="6080" spans="74:87" x14ac:dyDescent="0.3">
      <c r="BV6080" s="30"/>
      <c r="CH6080" s="139" t="str">
        <f t="shared" si="207"/>
        <v>LL.1V</v>
      </c>
      <c r="CI6080" s="275" t="s">
        <v>7683</v>
      </c>
    </row>
    <row r="6081" spans="74:87" x14ac:dyDescent="0.3">
      <c r="BV6081" s="30"/>
      <c r="CH6081" s="139" t="str">
        <f t="shared" si="207"/>
        <v>LL.T5</v>
      </c>
      <c r="CI6081" s="275" t="s">
        <v>7684</v>
      </c>
    </row>
    <row r="6082" spans="74:87" x14ac:dyDescent="0.3">
      <c r="BV6082" s="30"/>
      <c r="CH6082" s="139" t="str">
        <f t="shared" si="207"/>
        <v>LL.0S</v>
      </c>
      <c r="CI6082" s="275" t="s">
        <v>7685</v>
      </c>
    </row>
    <row r="6083" spans="74:87" x14ac:dyDescent="0.3">
      <c r="BV6083" s="30"/>
      <c r="CH6083" s="139" t="str">
        <f t="shared" si="207"/>
        <v>LL.52</v>
      </c>
      <c r="CI6083" s="275" t="s">
        <v>7686</v>
      </c>
    </row>
    <row r="6084" spans="74:87" x14ac:dyDescent="0.3">
      <c r="BV6084" s="30"/>
      <c r="CH6084" s="139" t="str">
        <f t="shared" si="207"/>
        <v>LL.77</v>
      </c>
      <c r="CI6084" s="275" t="s">
        <v>7687</v>
      </c>
    </row>
    <row r="6085" spans="74:87" x14ac:dyDescent="0.3">
      <c r="BV6085" s="30"/>
      <c r="CH6085" s="139" t="str">
        <f t="shared" si="207"/>
        <v>LL.37</v>
      </c>
      <c r="CI6085" s="275" t="s">
        <v>7688</v>
      </c>
    </row>
    <row r="6086" spans="74:87" x14ac:dyDescent="0.3">
      <c r="BV6086" s="30"/>
      <c r="CH6086" s="139" t="str">
        <f t="shared" si="207"/>
        <v>LL.2A</v>
      </c>
      <c r="CI6086" s="275" t="s">
        <v>7689</v>
      </c>
    </row>
    <row r="6087" spans="74:87" x14ac:dyDescent="0.3">
      <c r="BV6087" s="30"/>
      <c r="CH6087" s="139" t="str">
        <f t="shared" si="207"/>
        <v>LL.T8</v>
      </c>
      <c r="CI6087" s="275" t="s">
        <v>7690</v>
      </c>
    </row>
    <row r="6088" spans="74:87" x14ac:dyDescent="0.3">
      <c r="BV6088" s="30"/>
      <c r="CH6088" s="139" t="str">
        <f t="shared" si="207"/>
        <v>LL.1Q</v>
      </c>
      <c r="CI6088" s="275" t="s">
        <v>7691</v>
      </c>
    </row>
    <row r="6089" spans="74:87" x14ac:dyDescent="0.3">
      <c r="BV6089" s="30"/>
      <c r="CH6089" s="139" t="str">
        <f t="shared" si="207"/>
        <v>LL.2Q</v>
      </c>
      <c r="CI6089" s="275" t="s">
        <v>7692</v>
      </c>
    </row>
    <row r="6090" spans="74:87" x14ac:dyDescent="0.3">
      <c r="BV6090" s="30"/>
      <c r="CH6090" s="139" t="str">
        <f t="shared" si="207"/>
        <v>LL.NM</v>
      </c>
      <c r="CI6090" s="275" t="s">
        <v>7693</v>
      </c>
    </row>
    <row r="6091" spans="74:87" x14ac:dyDescent="0.3">
      <c r="BV6091" s="30"/>
      <c r="CH6091" s="139" t="str">
        <f t="shared" si="207"/>
        <v>LL.0F</v>
      </c>
      <c r="CI6091" s="275" t="s">
        <v>7694</v>
      </c>
    </row>
    <row r="6092" spans="74:87" x14ac:dyDescent="0.3">
      <c r="BV6092" s="30"/>
      <c r="CH6092" s="139" t="str">
        <f t="shared" si="207"/>
        <v>LL.MC</v>
      </c>
      <c r="CI6092" s="275" t="s">
        <v>7695</v>
      </c>
    </row>
    <row r="6093" spans="74:87" x14ac:dyDescent="0.3">
      <c r="BV6093" s="30"/>
      <c r="CH6093" s="139" t="str">
        <f t="shared" si="207"/>
        <v>LL.0P</v>
      </c>
      <c r="CI6093" s="275" t="s">
        <v>7696</v>
      </c>
    </row>
    <row r="6094" spans="74:87" x14ac:dyDescent="0.3">
      <c r="BV6094" s="30"/>
      <c r="CH6094" s="139" t="str">
        <f t="shared" si="207"/>
        <v>LL.T9</v>
      </c>
      <c r="CI6094" s="275" t="s">
        <v>7697</v>
      </c>
    </row>
    <row r="6095" spans="74:87" x14ac:dyDescent="0.3">
      <c r="BV6095" s="30"/>
      <c r="CH6095" s="139" t="str">
        <f t="shared" si="207"/>
        <v>LL.AO</v>
      </c>
      <c r="CI6095" s="275" t="s">
        <v>7698</v>
      </c>
    </row>
    <row r="6096" spans="74:87" x14ac:dyDescent="0.3">
      <c r="BV6096" s="30"/>
      <c r="CH6096" s="139" t="str">
        <f t="shared" si="207"/>
        <v>LL.0G</v>
      </c>
      <c r="CI6096" s="275" t="s">
        <v>7699</v>
      </c>
    </row>
    <row r="6097" spans="74:87" x14ac:dyDescent="0.3">
      <c r="BV6097" s="30"/>
      <c r="CH6097" s="139" t="str">
        <f t="shared" si="207"/>
        <v>LL.BG</v>
      </c>
      <c r="CI6097" s="275" t="s">
        <v>7700</v>
      </c>
    </row>
    <row r="6098" spans="74:87" x14ac:dyDescent="0.3">
      <c r="BV6098" s="30"/>
      <c r="CH6098" s="139" t="str">
        <f t="shared" si="207"/>
        <v>LL.0R</v>
      </c>
      <c r="CI6098" s="275" t="s">
        <v>7701</v>
      </c>
    </row>
    <row r="6099" spans="74:87" x14ac:dyDescent="0.3">
      <c r="BV6099" s="30"/>
      <c r="CH6099" s="139" t="str">
        <f t="shared" si="207"/>
        <v>LL.89</v>
      </c>
      <c r="CI6099" s="275" t="s">
        <v>7702</v>
      </c>
    </row>
    <row r="6100" spans="74:87" x14ac:dyDescent="0.3">
      <c r="BV6100" s="30"/>
      <c r="CH6100" s="139" t="str">
        <f t="shared" si="207"/>
        <v>LL.2P</v>
      </c>
      <c r="CI6100" s="275" t="s">
        <v>15231</v>
      </c>
    </row>
    <row r="6101" spans="74:87" x14ac:dyDescent="0.3">
      <c r="BV6101" s="30"/>
      <c r="CH6101" s="139" t="str">
        <f t="shared" si="207"/>
        <v>LL.32</v>
      </c>
      <c r="CI6101" s="275" t="s">
        <v>7703</v>
      </c>
    </row>
    <row r="6102" spans="74:87" x14ac:dyDescent="0.3">
      <c r="BV6102" s="30"/>
      <c r="CH6102" s="139" t="str">
        <f t="shared" si="207"/>
        <v>LL.80</v>
      </c>
      <c r="CI6102" s="275" t="s">
        <v>7704</v>
      </c>
    </row>
    <row r="6103" spans="74:87" x14ac:dyDescent="0.3">
      <c r="BV6103" s="30"/>
      <c r="CH6103" s="139" t="str">
        <f t="shared" si="207"/>
        <v>LL.46</v>
      </c>
      <c r="CI6103" s="275" t="s">
        <v>7705</v>
      </c>
    </row>
    <row r="6104" spans="74:87" x14ac:dyDescent="0.3">
      <c r="BV6104" s="30"/>
      <c r="CH6104" s="139" t="str">
        <f t="shared" si="207"/>
        <v>LL.45</v>
      </c>
      <c r="CI6104" s="275" t="s">
        <v>7706</v>
      </c>
    </row>
    <row r="6105" spans="74:87" x14ac:dyDescent="0.3">
      <c r="BV6105" s="30"/>
      <c r="CH6105" s="139" t="str">
        <f t="shared" si="207"/>
        <v>LL.0C</v>
      </c>
      <c r="CI6105" s="275" t="s">
        <v>7707</v>
      </c>
    </row>
    <row r="6106" spans="74:87" x14ac:dyDescent="0.3">
      <c r="BV6106" s="30"/>
      <c r="CH6106" s="139" t="str">
        <f t="shared" si="207"/>
        <v>LL.87</v>
      </c>
      <c r="CI6106" s="275" t="s">
        <v>7708</v>
      </c>
    </row>
    <row r="6107" spans="74:87" x14ac:dyDescent="0.3">
      <c r="BV6107" s="30"/>
      <c r="CH6107" s="139" t="str">
        <f t="shared" si="207"/>
        <v>LL.CP</v>
      </c>
      <c r="CI6107" s="275" t="s">
        <v>7709</v>
      </c>
    </row>
    <row r="6108" spans="74:87" x14ac:dyDescent="0.3">
      <c r="BV6108" s="30"/>
      <c r="CH6108" s="139" t="str">
        <f t="shared" si="207"/>
        <v>LL.35</v>
      </c>
      <c r="CI6108" s="275" t="s">
        <v>7710</v>
      </c>
    </row>
    <row r="6109" spans="74:87" x14ac:dyDescent="0.3">
      <c r="BV6109" s="30"/>
      <c r="CH6109" s="139" t="str">
        <f t="shared" si="207"/>
        <v>LL.33</v>
      </c>
      <c r="CI6109" s="275" t="s">
        <v>7711</v>
      </c>
    </row>
    <row r="6110" spans="74:87" x14ac:dyDescent="0.3">
      <c r="BV6110" s="30"/>
      <c r="CH6110" s="139" t="str">
        <f t="shared" si="207"/>
        <v>LL.54</v>
      </c>
      <c r="CI6110" s="275" t="s">
        <v>7712</v>
      </c>
    </row>
    <row r="6111" spans="74:87" x14ac:dyDescent="0.3">
      <c r="BV6111" s="30"/>
      <c r="CH6111" s="139" t="str">
        <f t="shared" si="207"/>
        <v>LL.JB</v>
      </c>
      <c r="CI6111" s="275" t="s">
        <v>7713</v>
      </c>
    </row>
    <row r="6112" spans="74:87" x14ac:dyDescent="0.3">
      <c r="BV6112" s="30"/>
      <c r="CH6112" s="139" t="str">
        <f t="shared" ref="CH6112:CH6175" si="208">CONCATENATE(LEFT(CI6112,2),".",RIGHT(CI6112,2))</f>
        <v>LL.JW</v>
      </c>
      <c r="CI6112" s="275" t="s">
        <v>15232</v>
      </c>
    </row>
    <row r="6113" spans="74:87" x14ac:dyDescent="0.3">
      <c r="BV6113" s="30"/>
      <c r="CH6113" s="139" t="str">
        <f t="shared" si="208"/>
        <v>LL.51</v>
      </c>
      <c r="CI6113" s="275" t="s">
        <v>7714</v>
      </c>
    </row>
    <row r="6114" spans="74:87" x14ac:dyDescent="0.3">
      <c r="BV6114" s="30"/>
      <c r="CH6114" s="139" t="str">
        <f t="shared" si="208"/>
        <v>LL.NS</v>
      </c>
      <c r="CI6114" s="275" t="s">
        <v>7715</v>
      </c>
    </row>
    <row r="6115" spans="74:87" x14ac:dyDescent="0.3">
      <c r="BV6115" s="30"/>
      <c r="CH6115" s="139" t="str">
        <f t="shared" si="208"/>
        <v>LL.86</v>
      </c>
      <c r="CI6115" s="275" t="s">
        <v>7716</v>
      </c>
    </row>
    <row r="6116" spans="74:87" x14ac:dyDescent="0.3">
      <c r="BV6116" s="30"/>
      <c r="CH6116" s="139" t="str">
        <f t="shared" si="208"/>
        <v>LL.36</v>
      </c>
      <c r="CI6116" s="275" t="s">
        <v>7717</v>
      </c>
    </row>
    <row r="6117" spans="74:87" x14ac:dyDescent="0.3">
      <c r="BV6117" s="30"/>
      <c r="CH6117" s="139" t="str">
        <f t="shared" si="208"/>
        <v>LL.2F</v>
      </c>
      <c r="CI6117" s="275" t="s">
        <v>7718</v>
      </c>
    </row>
    <row r="6118" spans="74:87" x14ac:dyDescent="0.3">
      <c r="BV6118" s="30"/>
      <c r="CH6118" s="139" t="str">
        <f t="shared" si="208"/>
        <v>LL.90</v>
      </c>
      <c r="CI6118" s="275" t="s">
        <v>7719</v>
      </c>
    </row>
    <row r="6119" spans="74:87" x14ac:dyDescent="0.3">
      <c r="BV6119" s="30"/>
      <c r="CH6119" s="139" t="str">
        <f t="shared" si="208"/>
        <v>LL.27</v>
      </c>
      <c r="CI6119" s="275" t="s">
        <v>7720</v>
      </c>
    </row>
    <row r="6120" spans="74:87" x14ac:dyDescent="0.3">
      <c r="BV6120" s="30"/>
      <c r="CH6120" s="139" t="str">
        <f t="shared" si="208"/>
        <v>LL.61</v>
      </c>
      <c r="CI6120" s="275" t="s">
        <v>7721</v>
      </c>
    </row>
    <row r="6121" spans="74:87" x14ac:dyDescent="0.3">
      <c r="BV6121" s="30"/>
      <c r="CH6121" s="139" t="str">
        <f t="shared" si="208"/>
        <v>LL.81</v>
      </c>
      <c r="CI6121" s="275" t="s">
        <v>7722</v>
      </c>
    </row>
    <row r="6122" spans="74:87" x14ac:dyDescent="0.3">
      <c r="BV6122" s="30"/>
      <c r="CH6122" s="139" t="str">
        <f t="shared" si="208"/>
        <v>LL.SO</v>
      </c>
      <c r="CI6122" s="275" t="s">
        <v>7723</v>
      </c>
    </row>
    <row r="6123" spans="74:87" x14ac:dyDescent="0.3">
      <c r="BV6123" s="30"/>
      <c r="CH6123" s="139" t="str">
        <f t="shared" si="208"/>
        <v>LL.SP</v>
      </c>
      <c r="CI6123" s="275" t="s">
        <v>7724</v>
      </c>
    </row>
    <row r="6124" spans="74:87" x14ac:dyDescent="0.3">
      <c r="BV6124" s="30"/>
      <c r="CH6124" s="139" t="str">
        <f t="shared" si="208"/>
        <v>LL.1V</v>
      </c>
      <c r="CI6124" s="275" t="s">
        <v>7725</v>
      </c>
    </row>
    <row r="6125" spans="74:87" x14ac:dyDescent="0.3">
      <c r="BV6125" s="30"/>
      <c r="CH6125" s="139" t="str">
        <f t="shared" si="208"/>
        <v>LL.T5</v>
      </c>
      <c r="CI6125" s="275" t="s">
        <v>7726</v>
      </c>
    </row>
    <row r="6126" spans="74:87" x14ac:dyDescent="0.3">
      <c r="BV6126" s="30"/>
      <c r="CH6126" s="139" t="str">
        <f t="shared" si="208"/>
        <v>LL.0S</v>
      </c>
      <c r="CI6126" s="275" t="s">
        <v>7727</v>
      </c>
    </row>
    <row r="6127" spans="74:87" x14ac:dyDescent="0.3">
      <c r="BV6127" s="30"/>
      <c r="CH6127" s="139" t="str">
        <f t="shared" si="208"/>
        <v>LL.52</v>
      </c>
      <c r="CI6127" s="275" t="s">
        <v>7728</v>
      </c>
    </row>
    <row r="6128" spans="74:87" x14ac:dyDescent="0.3">
      <c r="BV6128" s="30"/>
      <c r="CH6128" s="139" t="str">
        <f t="shared" si="208"/>
        <v>LL.77</v>
      </c>
      <c r="CI6128" s="275" t="s">
        <v>7729</v>
      </c>
    </row>
    <row r="6129" spans="74:87" x14ac:dyDescent="0.3">
      <c r="BV6129" s="30"/>
      <c r="CH6129" s="139" t="str">
        <f t="shared" si="208"/>
        <v>LL.37</v>
      </c>
      <c r="CI6129" s="275" t="s">
        <v>7730</v>
      </c>
    </row>
    <row r="6130" spans="74:87" x14ac:dyDescent="0.3">
      <c r="BV6130" s="30"/>
      <c r="CH6130" s="139" t="str">
        <f t="shared" si="208"/>
        <v>LL.2A</v>
      </c>
      <c r="CI6130" s="275" t="s">
        <v>7731</v>
      </c>
    </row>
    <row r="6131" spans="74:87" x14ac:dyDescent="0.3">
      <c r="BV6131" s="30"/>
      <c r="CH6131" s="139" t="str">
        <f t="shared" si="208"/>
        <v>LL.T8</v>
      </c>
      <c r="CI6131" s="275" t="s">
        <v>7732</v>
      </c>
    </row>
    <row r="6132" spans="74:87" x14ac:dyDescent="0.3">
      <c r="BV6132" s="30"/>
      <c r="CH6132" s="139" t="str">
        <f t="shared" si="208"/>
        <v>LL.1Q</v>
      </c>
      <c r="CI6132" s="275" t="s">
        <v>7733</v>
      </c>
    </row>
    <row r="6133" spans="74:87" x14ac:dyDescent="0.3">
      <c r="BV6133" s="30"/>
      <c r="CH6133" s="139" t="str">
        <f t="shared" si="208"/>
        <v>LL.2Q</v>
      </c>
      <c r="CI6133" s="275" t="s">
        <v>7734</v>
      </c>
    </row>
    <row r="6134" spans="74:87" x14ac:dyDescent="0.3">
      <c r="BV6134" s="30"/>
      <c r="CH6134" s="139" t="str">
        <f t="shared" si="208"/>
        <v>LL.NM</v>
      </c>
      <c r="CI6134" s="275" t="s">
        <v>7735</v>
      </c>
    </row>
    <row r="6135" spans="74:87" x14ac:dyDescent="0.3">
      <c r="BV6135" s="30"/>
      <c r="CH6135" s="139" t="str">
        <f t="shared" si="208"/>
        <v>LL.0F</v>
      </c>
      <c r="CI6135" s="275" t="s">
        <v>7736</v>
      </c>
    </row>
    <row r="6136" spans="74:87" x14ac:dyDescent="0.3">
      <c r="BV6136" s="30"/>
      <c r="CH6136" s="139" t="str">
        <f t="shared" si="208"/>
        <v>LL.MC</v>
      </c>
      <c r="CI6136" s="275" t="s">
        <v>7737</v>
      </c>
    </row>
    <row r="6137" spans="74:87" x14ac:dyDescent="0.3">
      <c r="BV6137" s="30"/>
      <c r="CH6137" s="139" t="str">
        <f t="shared" si="208"/>
        <v>LL.0P</v>
      </c>
      <c r="CI6137" s="275" t="s">
        <v>7738</v>
      </c>
    </row>
    <row r="6138" spans="74:87" x14ac:dyDescent="0.3">
      <c r="BV6138" s="30"/>
      <c r="CH6138" s="139" t="str">
        <f t="shared" si="208"/>
        <v>LL.T9</v>
      </c>
      <c r="CI6138" s="275" t="s">
        <v>7739</v>
      </c>
    </row>
    <row r="6139" spans="74:87" x14ac:dyDescent="0.3">
      <c r="BV6139" s="30"/>
      <c r="CH6139" s="139" t="str">
        <f t="shared" si="208"/>
        <v>LL.AO</v>
      </c>
      <c r="CI6139" s="275" t="s">
        <v>7740</v>
      </c>
    </row>
    <row r="6140" spans="74:87" x14ac:dyDescent="0.3">
      <c r="BV6140" s="30"/>
      <c r="CH6140" s="139" t="str">
        <f t="shared" si="208"/>
        <v>LL.0G</v>
      </c>
      <c r="CI6140" s="275" t="s">
        <v>7741</v>
      </c>
    </row>
    <row r="6141" spans="74:87" x14ac:dyDescent="0.3">
      <c r="BV6141" s="30"/>
      <c r="CH6141" s="139" t="str">
        <f t="shared" si="208"/>
        <v>LL.BG</v>
      </c>
      <c r="CI6141" s="275" t="s">
        <v>7742</v>
      </c>
    </row>
    <row r="6142" spans="74:87" x14ac:dyDescent="0.3">
      <c r="BV6142" s="30"/>
      <c r="CH6142" s="139" t="str">
        <f t="shared" si="208"/>
        <v>LL.0R</v>
      </c>
      <c r="CI6142" s="275" t="s">
        <v>7743</v>
      </c>
    </row>
    <row r="6143" spans="74:87" x14ac:dyDescent="0.3">
      <c r="BV6143" s="30"/>
      <c r="CH6143" s="139" t="str">
        <f t="shared" si="208"/>
        <v>LL.89</v>
      </c>
      <c r="CI6143" s="275" t="s">
        <v>7744</v>
      </c>
    </row>
    <row r="6144" spans="74:87" x14ac:dyDescent="0.3">
      <c r="BV6144" s="30"/>
      <c r="CH6144" s="139" t="str">
        <f t="shared" si="208"/>
        <v>LL.2P</v>
      </c>
      <c r="CI6144" s="275" t="s">
        <v>15233</v>
      </c>
    </row>
    <row r="6145" spans="74:87" x14ac:dyDescent="0.3">
      <c r="BV6145" s="30"/>
      <c r="CH6145" s="139" t="str">
        <f t="shared" si="208"/>
        <v>LL.32</v>
      </c>
      <c r="CI6145" s="275" t="s">
        <v>7745</v>
      </c>
    </row>
    <row r="6146" spans="74:87" x14ac:dyDescent="0.3">
      <c r="BV6146" s="30"/>
      <c r="CH6146" s="139" t="str">
        <f t="shared" si="208"/>
        <v>LL.80</v>
      </c>
      <c r="CI6146" s="275" t="s">
        <v>7746</v>
      </c>
    </row>
    <row r="6147" spans="74:87" x14ac:dyDescent="0.3">
      <c r="BV6147" s="30"/>
      <c r="CH6147" s="139" t="str">
        <f t="shared" si="208"/>
        <v>LL.46</v>
      </c>
      <c r="CI6147" s="275" t="s">
        <v>7747</v>
      </c>
    </row>
    <row r="6148" spans="74:87" x14ac:dyDescent="0.3">
      <c r="BV6148" s="30"/>
      <c r="CH6148" s="139" t="str">
        <f t="shared" si="208"/>
        <v>LL.45</v>
      </c>
      <c r="CI6148" s="275" t="s">
        <v>7748</v>
      </c>
    </row>
    <row r="6149" spans="74:87" x14ac:dyDescent="0.3">
      <c r="BV6149" s="30"/>
      <c r="CH6149" s="139" t="str">
        <f t="shared" si="208"/>
        <v>LL.0C</v>
      </c>
      <c r="CI6149" s="275" t="s">
        <v>7749</v>
      </c>
    </row>
    <row r="6150" spans="74:87" x14ac:dyDescent="0.3">
      <c r="BV6150" s="30"/>
      <c r="CH6150" s="139" t="str">
        <f t="shared" si="208"/>
        <v>LL.87</v>
      </c>
      <c r="CI6150" s="275" t="s">
        <v>7750</v>
      </c>
    </row>
    <row r="6151" spans="74:87" x14ac:dyDescent="0.3">
      <c r="BV6151" s="30"/>
      <c r="CH6151" s="139" t="str">
        <f t="shared" si="208"/>
        <v>LL.CP</v>
      </c>
      <c r="CI6151" s="275" t="s">
        <v>7751</v>
      </c>
    </row>
    <row r="6152" spans="74:87" x14ac:dyDescent="0.3">
      <c r="BV6152" s="30"/>
      <c r="CH6152" s="139" t="str">
        <f t="shared" si="208"/>
        <v>LL.35</v>
      </c>
      <c r="CI6152" s="275" t="s">
        <v>7752</v>
      </c>
    </row>
    <row r="6153" spans="74:87" x14ac:dyDescent="0.3">
      <c r="BV6153" s="30"/>
      <c r="CH6153" s="139" t="str">
        <f t="shared" si="208"/>
        <v>LL.33</v>
      </c>
      <c r="CI6153" s="275" t="s">
        <v>7753</v>
      </c>
    </row>
    <row r="6154" spans="74:87" x14ac:dyDescent="0.3">
      <c r="BV6154" s="30"/>
      <c r="CH6154" s="139" t="str">
        <f t="shared" si="208"/>
        <v>LL.54</v>
      </c>
      <c r="CI6154" s="275" t="s">
        <v>7754</v>
      </c>
    </row>
    <row r="6155" spans="74:87" x14ac:dyDescent="0.3">
      <c r="BV6155" s="30"/>
      <c r="CH6155" s="139" t="str">
        <f t="shared" si="208"/>
        <v>LL.JB</v>
      </c>
      <c r="CI6155" s="275" t="s">
        <v>7755</v>
      </c>
    </row>
    <row r="6156" spans="74:87" x14ac:dyDescent="0.3">
      <c r="BV6156" s="30"/>
      <c r="CH6156" s="139" t="str">
        <f t="shared" si="208"/>
        <v>LL.JW</v>
      </c>
      <c r="CI6156" s="275" t="s">
        <v>15234</v>
      </c>
    </row>
    <row r="6157" spans="74:87" x14ac:dyDescent="0.3">
      <c r="BV6157" s="30"/>
      <c r="CH6157" s="139" t="str">
        <f t="shared" si="208"/>
        <v>LL.51</v>
      </c>
      <c r="CI6157" s="275" t="s">
        <v>7756</v>
      </c>
    </row>
    <row r="6158" spans="74:87" x14ac:dyDescent="0.3">
      <c r="BV6158" s="30"/>
      <c r="CH6158" s="139" t="str">
        <f t="shared" si="208"/>
        <v>LL.NS</v>
      </c>
      <c r="CI6158" s="275" t="s">
        <v>7757</v>
      </c>
    </row>
    <row r="6159" spans="74:87" x14ac:dyDescent="0.3">
      <c r="BV6159" s="30"/>
      <c r="CH6159" s="139" t="str">
        <f t="shared" si="208"/>
        <v>LL.86</v>
      </c>
      <c r="CI6159" s="275" t="s">
        <v>7758</v>
      </c>
    </row>
    <row r="6160" spans="74:87" x14ac:dyDescent="0.3">
      <c r="BV6160" s="30"/>
      <c r="CH6160" s="139" t="str">
        <f t="shared" si="208"/>
        <v>LL.36</v>
      </c>
      <c r="CI6160" s="275" t="s">
        <v>7759</v>
      </c>
    </row>
    <row r="6161" spans="74:87" x14ac:dyDescent="0.3">
      <c r="BV6161" s="30"/>
      <c r="CH6161" s="139" t="str">
        <f t="shared" si="208"/>
        <v>LL.2F</v>
      </c>
      <c r="CI6161" s="275" t="s">
        <v>7760</v>
      </c>
    </row>
    <row r="6162" spans="74:87" x14ac:dyDescent="0.3">
      <c r="BV6162" s="30"/>
      <c r="CH6162" s="139" t="str">
        <f t="shared" si="208"/>
        <v>LL.90</v>
      </c>
      <c r="CI6162" s="275" t="s">
        <v>7761</v>
      </c>
    </row>
    <row r="6163" spans="74:87" x14ac:dyDescent="0.3">
      <c r="BV6163" s="30"/>
      <c r="CH6163" s="139" t="str">
        <f t="shared" si="208"/>
        <v>LL.27</v>
      </c>
      <c r="CI6163" s="275" t="s">
        <v>7762</v>
      </c>
    </row>
    <row r="6164" spans="74:87" x14ac:dyDescent="0.3">
      <c r="BV6164" s="30"/>
      <c r="CH6164" s="139" t="str">
        <f t="shared" si="208"/>
        <v>LL.61</v>
      </c>
      <c r="CI6164" s="275" t="s">
        <v>7763</v>
      </c>
    </row>
    <row r="6165" spans="74:87" x14ac:dyDescent="0.3">
      <c r="BV6165" s="30"/>
      <c r="CH6165" s="139" t="str">
        <f t="shared" si="208"/>
        <v>LL.81</v>
      </c>
      <c r="CI6165" s="275" t="s">
        <v>7764</v>
      </c>
    </row>
    <row r="6166" spans="74:87" x14ac:dyDescent="0.3">
      <c r="BV6166" s="30"/>
      <c r="CH6166" s="139" t="str">
        <f t="shared" si="208"/>
        <v>LL.SO</v>
      </c>
      <c r="CI6166" s="275" t="s">
        <v>7765</v>
      </c>
    </row>
    <row r="6167" spans="74:87" x14ac:dyDescent="0.3">
      <c r="BV6167" s="30"/>
      <c r="CH6167" s="139" t="str">
        <f t="shared" si="208"/>
        <v>LL.SP</v>
      </c>
      <c r="CI6167" s="275" t="s">
        <v>7766</v>
      </c>
    </row>
    <row r="6168" spans="74:87" x14ac:dyDescent="0.3">
      <c r="BV6168" s="30"/>
      <c r="CH6168" s="139" t="str">
        <f t="shared" si="208"/>
        <v>LL.1V</v>
      </c>
      <c r="CI6168" s="275" t="s">
        <v>7767</v>
      </c>
    </row>
    <row r="6169" spans="74:87" x14ac:dyDescent="0.3">
      <c r="BV6169" s="30"/>
      <c r="CH6169" s="139" t="str">
        <f t="shared" si="208"/>
        <v>LL.T5</v>
      </c>
      <c r="CI6169" s="275" t="s">
        <v>7768</v>
      </c>
    </row>
    <row r="6170" spans="74:87" x14ac:dyDescent="0.3">
      <c r="BV6170" s="30"/>
      <c r="CH6170" s="139" t="str">
        <f t="shared" si="208"/>
        <v>LL.0S</v>
      </c>
      <c r="CI6170" s="275" t="s">
        <v>7769</v>
      </c>
    </row>
    <row r="6171" spans="74:87" x14ac:dyDescent="0.3">
      <c r="BV6171" s="30"/>
      <c r="CH6171" s="139" t="str">
        <f t="shared" si="208"/>
        <v>LL.52</v>
      </c>
      <c r="CI6171" s="275" t="s">
        <v>7770</v>
      </c>
    </row>
    <row r="6172" spans="74:87" x14ac:dyDescent="0.3">
      <c r="BV6172" s="30"/>
      <c r="CH6172" s="139" t="str">
        <f t="shared" si="208"/>
        <v>LL.77</v>
      </c>
      <c r="CI6172" s="275" t="s">
        <v>7771</v>
      </c>
    </row>
    <row r="6173" spans="74:87" x14ac:dyDescent="0.3">
      <c r="BV6173" s="30"/>
      <c r="CH6173" s="139" t="str">
        <f t="shared" si="208"/>
        <v>LL.37</v>
      </c>
      <c r="CI6173" s="275" t="s">
        <v>7772</v>
      </c>
    </row>
    <row r="6174" spans="74:87" x14ac:dyDescent="0.3">
      <c r="BV6174" s="30"/>
      <c r="CH6174" s="139" t="str">
        <f t="shared" si="208"/>
        <v>LL.2A</v>
      </c>
      <c r="CI6174" s="275" t="s">
        <v>7773</v>
      </c>
    </row>
    <row r="6175" spans="74:87" x14ac:dyDescent="0.3">
      <c r="BV6175" s="30"/>
      <c r="CH6175" s="139" t="str">
        <f t="shared" si="208"/>
        <v>LL.T8</v>
      </c>
      <c r="CI6175" s="275" t="s">
        <v>7774</v>
      </c>
    </row>
    <row r="6176" spans="74:87" x14ac:dyDescent="0.3">
      <c r="BV6176" s="30"/>
      <c r="CH6176" s="139" t="str">
        <f t="shared" ref="CH6176:CH6239" si="209">CONCATENATE(LEFT(CI6176,2),".",RIGHT(CI6176,2))</f>
        <v>LL.1Q</v>
      </c>
      <c r="CI6176" s="275" t="s">
        <v>7775</v>
      </c>
    </row>
    <row r="6177" spans="74:87" x14ac:dyDescent="0.3">
      <c r="BV6177" s="30"/>
      <c r="CH6177" s="139" t="str">
        <f t="shared" si="209"/>
        <v>LL.2Q</v>
      </c>
      <c r="CI6177" s="275" t="s">
        <v>7776</v>
      </c>
    </row>
    <row r="6178" spans="74:87" x14ac:dyDescent="0.3">
      <c r="BV6178" s="30"/>
      <c r="CH6178" s="139" t="str">
        <f t="shared" si="209"/>
        <v>LL.NM</v>
      </c>
      <c r="CI6178" s="275" t="s">
        <v>7777</v>
      </c>
    </row>
    <row r="6179" spans="74:87" x14ac:dyDescent="0.3">
      <c r="BV6179" s="30"/>
      <c r="CH6179" s="139" t="str">
        <f t="shared" si="209"/>
        <v>LL.0F</v>
      </c>
      <c r="CI6179" s="275" t="s">
        <v>7778</v>
      </c>
    </row>
    <row r="6180" spans="74:87" x14ac:dyDescent="0.3">
      <c r="BV6180" s="30"/>
      <c r="CH6180" s="139" t="str">
        <f t="shared" si="209"/>
        <v>LL.MC</v>
      </c>
      <c r="CI6180" s="275" t="s">
        <v>7779</v>
      </c>
    </row>
    <row r="6181" spans="74:87" x14ac:dyDescent="0.3">
      <c r="BV6181" s="30"/>
      <c r="CH6181" s="139" t="str">
        <f t="shared" si="209"/>
        <v>LL.0P</v>
      </c>
      <c r="CI6181" s="275" t="s">
        <v>7780</v>
      </c>
    </row>
    <row r="6182" spans="74:87" x14ac:dyDescent="0.3">
      <c r="BV6182" s="30"/>
      <c r="CH6182" s="139" t="str">
        <f t="shared" si="209"/>
        <v>LL.T9</v>
      </c>
      <c r="CI6182" s="275" t="s">
        <v>7781</v>
      </c>
    </row>
    <row r="6183" spans="74:87" x14ac:dyDescent="0.3">
      <c r="BV6183" s="30"/>
      <c r="CH6183" s="139" t="str">
        <f t="shared" si="209"/>
        <v>LL.AO</v>
      </c>
      <c r="CI6183" s="275" t="s">
        <v>7782</v>
      </c>
    </row>
    <row r="6184" spans="74:87" x14ac:dyDescent="0.3">
      <c r="BV6184" s="30"/>
      <c r="CH6184" s="139" t="str">
        <f t="shared" si="209"/>
        <v>LL.0G</v>
      </c>
      <c r="CI6184" s="275" t="s">
        <v>7783</v>
      </c>
    </row>
    <row r="6185" spans="74:87" x14ac:dyDescent="0.3">
      <c r="BV6185" s="30"/>
      <c r="CH6185" s="139" t="str">
        <f t="shared" si="209"/>
        <v>LL.BG</v>
      </c>
      <c r="CI6185" s="275" t="s">
        <v>7784</v>
      </c>
    </row>
    <row r="6186" spans="74:87" x14ac:dyDescent="0.3">
      <c r="BV6186" s="30"/>
      <c r="CH6186" s="139" t="str">
        <f t="shared" si="209"/>
        <v>LL.0R</v>
      </c>
      <c r="CI6186" s="275" t="s">
        <v>7785</v>
      </c>
    </row>
    <row r="6187" spans="74:87" x14ac:dyDescent="0.3">
      <c r="BV6187" s="30"/>
      <c r="CH6187" s="139" t="str">
        <f t="shared" si="209"/>
        <v>LL.89</v>
      </c>
      <c r="CI6187" s="275" t="s">
        <v>7786</v>
      </c>
    </row>
    <row r="6188" spans="74:87" x14ac:dyDescent="0.3">
      <c r="BV6188" s="30"/>
      <c r="CH6188" s="139" t="str">
        <f t="shared" si="209"/>
        <v>LL.2P</v>
      </c>
      <c r="CI6188" s="275" t="s">
        <v>15235</v>
      </c>
    </row>
    <row r="6189" spans="74:87" x14ac:dyDescent="0.3">
      <c r="BV6189" s="30"/>
      <c r="CH6189" s="139" t="str">
        <f t="shared" si="209"/>
        <v>LL.32</v>
      </c>
      <c r="CI6189" s="275" t="s">
        <v>7787</v>
      </c>
    </row>
    <row r="6190" spans="74:87" x14ac:dyDescent="0.3">
      <c r="BV6190" s="30"/>
      <c r="CH6190" s="139" t="str">
        <f t="shared" si="209"/>
        <v>LL.80</v>
      </c>
      <c r="CI6190" s="275" t="s">
        <v>7788</v>
      </c>
    </row>
    <row r="6191" spans="74:87" x14ac:dyDescent="0.3">
      <c r="BV6191" s="30"/>
      <c r="CH6191" s="139" t="str">
        <f t="shared" si="209"/>
        <v>LL.46</v>
      </c>
      <c r="CI6191" s="275" t="s">
        <v>7789</v>
      </c>
    </row>
    <row r="6192" spans="74:87" x14ac:dyDescent="0.3">
      <c r="BV6192" s="30"/>
      <c r="CH6192" s="139" t="str">
        <f t="shared" si="209"/>
        <v>LL.45</v>
      </c>
      <c r="CI6192" s="275" t="s">
        <v>7790</v>
      </c>
    </row>
    <row r="6193" spans="74:87" x14ac:dyDescent="0.3">
      <c r="BV6193" s="30"/>
      <c r="CH6193" s="139" t="str">
        <f t="shared" si="209"/>
        <v>LL.0C</v>
      </c>
      <c r="CI6193" s="275" t="s">
        <v>7791</v>
      </c>
    </row>
    <row r="6194" spans="74:87" x14ac:dyDescent="0.3">
      <c r="BV6194" s="30"/>
      <c r="CH6194" s="139" t="str">
        <f t="shared" si="209"/>
        <v>LL.87</v>
      </c>
      <c r="CI6194" s="275" t="s">
        <v>7792</v>
      </c>
    </row>
    <row r="6195" spans="74:87" x14ac:dyDescent="0.3">
      <c r="BV6195" s="30"/>
      <c r="CH6195" s="139" t="str">
        <f t="shared" si="209"/>
        <v>LL.CP</v>
      </c>
      <c r="CI6195" s="275" t="s">
        <v>7793</v>
      </c>
    </row>
    <row r="6196" spans="74:87" x14ac:dyDescent="0.3">
      <c r="BV6196" s="30"/>
      <c r="CH6196" s="139" t="str">
        <f t="shared" si="209"/>
        <v>LL.35</v>
      </c>
      <c r="CI6196" s="275" t="s">
        <v>7794</v>
      </c>
    </row>
    <row r="6197" spans="74:87" x14ac:dyDescent="0.3">
      <c r="BV6197" s="30"/>
      <c r="CH6197" s="139" t="str">
        <f t="shared" si="209"/>
        <v>LL.33</v>
      </c>
      <c r="CI6197" s="275" t="s">
        <v>7795</v>
      </c>
    </row>
    <row r="6198" spans="74:87" x14ac:dyDescent="0.3">
      <c r="BV6198" s="30"/>
      <c r="CH6198" s="139" t="str">
        <f t="shared" si="209"/>
        <v>LL.54</v>
      </c>
      <c r="CI6198" s="275" t="s">
        <v>7796</v>
      </c>
    </row>
    <row r="6199" spans="74:87" x14ac:dyDescent="0.3">
      <c r="BV6199" s="30"/>
      <c r="CH6199" s="139" t="str">
        <f t="shared" si="209"/>
        <v>LL.JB</v>
      </c>
      <c r="CI6199" s="275" t="s">
        <v>7797</v>
      </c>
    </row>
    <row r="6200" spans="74:87" x14ac:dyDescent="0.3">
      <c r="BV6200" s="30"/>
      <c r="CH6200" s="139" t="str">
        <f t="shared" si="209"/>
        <v>LL.JW</v>
      </c>
      <c r="CI6200" s="275" t="s">
        <v>15236</v>
      </c>
    </row>
    <row r="6201" spans="74:87" x14ac:dyDescent="0.3">
      <c r="BV6201" s="30"/>
      <c r="CH6201" s="139" t="str">
        <f t="shared" si="209"/>
        <v>LL.51</v>
      </c>
      <c r="CI6201" s="275" t="s">
        <v>7798</v>
      </c>
    </row>
    <row r="6202" spans="74:87" x14ac:dyDescent="0.3">
      <c r="BV6202" s="30"/>
      <c r="CH6202" s="139" t="str">
        <f t="shared" si="209"/>
        <v>LL.NS</v>
      </c>
      <c r="CI6202" s="275" t="s">
        <v>7799</v>
      </c>
    </row>
    <row r="6203" spans="74:87" x14ac:dyDescent="0.3">
      <c r="BV6203" s="30"/>
      <c r="CH6203" s="139" t="str">
        <f t="shared" si="209"/>
        <v>LL.86</v>
      </c>
      <c r="CI6203" s="275" t="s">
        <v>7800</v>
      </c>
    </row>
    <row r="6204" spans="74:87" x14ac:dyDescent="0.3">
      <c r="BV6204" s="30"/>
      <c r="CH6204" s="139" t="str">
        <f t="shared" si="209"/>
        <v>LL.36</v>
      </c>
      <c r="CI6204" s="275" t="s">
        <v>7801</v>
      </c>
    </row>
    <row r="6205" spans="74:87" x14ac:dyDescent="0.3">
      <c r="BV6205" s="30"/>
      <c r="CH6205" s="139" t="str">
        <f t="shared" si="209"/>
        <v>LL.2F</v>
      </c>
      <c r="CI6205" s="275" t="s">
        <v>7802</v>
      </c>
    </row>
    <row r="6206" spans="74:87" x14ac:dyDescent="0.3">
      <c r="BV6206" s="30"/>
      <c r="CH6206" s="139" t="str">
        <f t="shared" si="209"/>
        <v>LL.90</v>
      </c>
      <c r="CI6206" s="275" t="s">
        <v>7803</v>
      </c>
    </row>
    <row r="6207" spans="74:87" x14ac:dyDescent="0.3">
      <c r="BV6207" s="30"/>
      <c r="CH6207" s="139" t="str">
        <f t="shared" si="209"/>
        <v>LL.27</v>
      </c>
      <c r="CI6207" s="275" t="s">
        <v>7804</v>
      </c>
    </row>
    <row r="6208" spans="74:87" x14ac:dyDescent="0.3">
      <c r="BV6208" s="30"/>
      <c r="CH6208" s="139" t="str">
        <f t="shared" si="209"/>
        <v>LL.61</v>
      </c>
      <c r="CI6208" s="275" t="s">
        <v>7805</v>
      </c>
    </row>
    <row r="6209" spans="74:87" x14ac:dyDescent="0.3">
      <c r="BV6209" s="30"/>
      <c r="CH6209" s="139" t="str">
        <f t="shared" si="209"/>
        <v>LL.81</v>
      </c>
      <c r="CI6209" s="275" t="s">
        <v>7806</v>
      </c>
    </row>
    <row r="6210" spans="74:87" x14ac:dyDescent="0.3">
      <c r="BV6210" s="30"/>
      <c r="CH6210" s="139" t="str">
        <f t="shared" si="209"/>
        <v>LL.SO</v>
      </c>
      <c r="CI6210" s="275" t="s">
        <v>7807</v>
      </c>
    </row>
    <row r="6211" spans="74:87" x14ac:dyDescent="0.3">
      <c r="BV6211" s="30"/>
      <c r="CH6211" s="139" t="str">
        <f t="shared" si="209"/>
        <v>LL.SP</v>
      </c>
      <c r="CI6211" s="275" t="s">
        <v>7808</v>
      </c>
    </row>
    <row r="6212" spans="74:87" x14ac:dyDescent="0.3">
      <c r="BV6212" s="30"/>
      <c r="CH6212" s="139" t="str">
        <f t="shared" si="209"/>
        <v>LL.1V</v>
      </c>
      <c r="CI6212" s="275" t="s">
        <v>7809</v>
      </c>
    </row>
    <row r="6213" spans="74:87" x14ac:dyDescent="0.3">
      <c r="BV6213" s="30"/>
      <c r="CH6213" s="139" t="str">
        <f t="shared" si="209"/>
        <v>LL.T5</v>
      </c>
      <c r="CI6213" s="275" t="s">
        <v>7810</v>
      </c>
    </row>
    <row r="6214" spans="74:87" x14ac:dyDescent="0.3">
      <c r="BV6214" s="30"/>
      <c r="CH6214" s="139" t="str">
        <f t="shared" si="209"/>
        <v>LL.0S</v>
      </c>
      <c r="CI6214" s="275" t="s">
        <v>7811</v>
      </c>
    </row>
    <row r="6215" spans="74:87" x14ac:dyDescent="0.3">
      <c r="BV6215" s="30"/>
      <c r="CH6215" s="139" t="str">
        <f t="shared" si="209"/>
        <v>LL.52</v>
      </c>
      <c r="CI6215" s="275" t="s">
        <v>7812</v>
      </c>
    </row>
    <row r="6216" spans="74:87" x14ac:dyDescent="0.3">
      <c r="BV6216" s="30"/>
      <c r="CH6216" s="139" t="str">
        <f t="shared" si="209"/>
        <v>LL.77</v>
      </c>
      <c r="CI6216" s="275" t="s">
        <v>7813</v>
      </c>
    </row>
    <row r="6217" spans="74:87" x14ac:dyDescent="0.3">
      <c r="BV6217" s="30"/>
      <c r="CH6217" s="139" t="str">
        <f t="shared" si="209"/>
        <v>LL.37</v>
      </c>
      <c r="CI6217" s="275" t="s">
        <v>7814</v>
      </c>
    </row>
    <row r="6218" spans="74:87" x14ac:dyDescent="0.3">
      <c r="BV6218" s="30"/>
      <c r="CH6218" s="139" t="str">
        <f t="shared" si="209"/>
        <v>LL.2A</v>
      </c>
      <c r="CI6218" s="275" t="s">
        <v>7815</v>
      </c>
    </row>
    <row r="6219" spans="74:87" x14ac:dyDescent="0.3">
      <c r="BV6219" s="30"/>
      <c r="CH6219" s="139" t="str">
        <f t="shared" si="209"/>
        <v>LL.T8</v>
      </c>
      <c r="CI6219" s="275" t="s">
        <v>7816</v>
      </c>
    </row>
    <row r="6220" spans="74:87" x14ac:dyDescent="0.3">
      <c r="BV6220" s="30"/>
      <c r="CH6220" s="139" t="str">
        <f t="shared" si="209"/>
        <v>LL.1Q</v>
      </c>
      <c r="CI6220" s="275" t="s">
        <v>7817</v>
      </c>
    </row>
    <row r="6221" spans="74:87" x14ac:dyDescent="0.3">
      <c r="BV6221" s="30"/>
      <c r="CH6221" s="139" t="str">
        <f t="shared" si="209"/>
        <v>LL.2Q</v>
      </c>
      <c r="CI6221" s="275" t="s">
        <v>7818</v>
      </c>
    </row>
    <row r="6222" spans="74:87" x14ac:dyDescent="0.3">
      <c r="BV6222" s="30"/>
      <c r="CH6222" s="139" t="str">
        <f t="shared" si="209"/>
        <v>LL.NM</v>
      </c>
      <c r="CI6222" s="275" t="s">
        <v>7819</v>
      </c>
    </row>
    <row r="6223" spans="74:87" x14ac:dyDescent="0.3">
      <c r="BV6223" s="30"/>
      <c r="CH6223" s="139" t="str">
        <f t="shared" si="209"/>
        <v>LL.0F</v>
      </c>
      <c r="CI6223" s="275" t="s">
        <v>7820</v>
      </c>
    </row>
    <row r="6224" spans="74:87" x14ac:dyDescent="0.3">
      <c r="BV6224" s="30"/>
      <c r="CH6224" s="139" t="str">
        <f t="shared" si="209"/>
        <v>LL.MC</v>
      </c>
      <c r="CI6224" s="275" t="s">
        <v>7821</v>
      </c>
    </row>
    <row r="6225" spans="74:87" x14ac:dyDescent="0.3">
      <c r="BV6225" s="30"/>
      <c r="CH6225" s="139" t="str">
        <f t="shared" si="209"/>
        <v>LL.0P</v>
      </c>
      <c r="CI6225" s="275" t="s">
        <v>7822</v>
      </c>
    </row>
    <row r="6226" spans="74:87" x14ac:dyDescent="0.3">
      <c r="BV6226" s="30"/>
      <c r="CH6226" s="139" t="str">
        <f t="shared" si="209"/>
        <v>LL.T9</v>
      </c>
      <c r="CI6226" s="275" t="s">
        <v>7823</v>
      </c>
    </row>
    <row r="6227" spans="74:87" x14ac:dyDescent="0.3">
      <c r="BV6227" s="30"/>
      <c r="CH6227" s="139" t="str">
        <f t="shared" si="209"/>
        <v>LL.AO</v>
      </c>
      <c r="CI6227" s="275" t="s">
        <v>7824</v>
      </c>
    </row>
    <row r="6228" spans="74:87" x14ac:dyDescent="0.3">
      <c r="BV6228" s="30"/>
      <c r="CH6228" s="139" t="str">
        <f t="shared" si="209"/>
        <v>LL.0G</v>
      </c>
      <c r="CI6228" s="275" t="s">
        <v>7825</v>
      </c>
    </row>
    <row r="6229" spans="74:87" x14ac:dyDescent="0.3">
      <c r="BV6229" s="30"/>
      <c r="CH6229" s="139" t="str">
        <f t="shared" si="209"/>
        <v>LL.BG</v>
      </c>
      <c r="CI6229" s="275" t="s">
        <v>7826</v>
      </c>
    </row>
    <row r="6230" spans="74:87" x14ac:dyDescent="0.3">
      <c r="BV6230" s="30"/>
      <c r="CH6230" s="139" t="str">
        <f t="shared" si="209"/>
        <v>LL.0R</v>
      </c>
      <c r="CI6230" s="275" t="s">
        <v>7827</v>
      </c>
    </row>
    <row r="6231" spans="74:87" x14ac:dyDescent="0.3">
      <c r="BV6231" s="30"/>
      <c r="CH6231" s="139" t="str">
        <f t="shared" si="209"/>
        <v>LL.89</v>
      </c>
      <c r="CI6231" s="275" t="s">
        <v>7828</v>
      </c>
    </row>
    <row r="6232" spans="74:87" x14ac:dyDescent="0.3">
      <c r="BV6232" s="30"/>
      <c r="CH6232" s="139" t="str">
        <f t="shared" si="209"/>
        <v>LL.2P</v>
      </c>
      <c r="CI6232" s="275" t="s">
        <v>15237</v>
      </c>
    </row>
    <row r="6233" spans="74:87" x14ac:dyDescent="0.3">
      <c r="BV6233" s="30"/>
      <c r="CH6233" s="139" t="str">
        <f t="shared" si="209"/>
        <v>LL.32</v>
      </c>
      <c r="CI6233" s="275" t="s">
        <v>7829</v>
      </c>
    </row>
    <row r="6234" spans="74:87" x14ac:dyDescent="0.3">
      <c r="BV6234" s="30"/>
      <c r="CH6234" s="139" t="str">
        <f t="shared" si="209"/>
        <v>LL.80</v>
      </c>
      <c r="CI6234" s="275" t="s">
        <v>7830</v>
      </c>
    </row>
    <row r="6235" spans="74:87" x14ac:dyDescent="0.3">
      <c r="BV6235" s="30"/>
      <c r="CH6235" s="139" t="str">
        <f t="shared" si="209"/>
        <v>LL.46</v>
      </c>
      <c r="CI6235" s="275" t="s">
        <v>7831</v>
      </c>
    </row>
    <row r="6236" spans="74:87" x14ac:dyDescent="0.3">
      <c r="BV6236" s="30"/>
      <c r="CH6236" s="139" t="str">
        <f t="shared" si="209"/>
        <v>LL.45</v>
      </c>
      <c r="CI6236" s="275" t="s">
        <v>7832</v>
      </c>
    </row>
    <row r="6237" spans="74:87" x14ac:dyDescent="0.3">
      <c r="BV6237" s="30"/>
      <c r="CH6237" s="139" t="str">
        <f t="shared" si="209"/>
        <v>LL.0C</v>
      </c>
      <c r="CI6237" s="275" t="s">
        <v>7833</v>
      </c>
    </row>
    <row r="6238" spans="74:87" x14ac:dyDescent="0.3">
      <c r="BV6238" s="30"/>
      <c r="CH6238" s="139" t="str">
        <f t="shared" si="209"/>
        <v>LL.87</v>
      </c>
      <c r="CI6238" s="275" t="s">
        <v>7834</v>
      </c>
    </row>
    <row r="6239" spans="74:87" x14ac:dyDescent="0.3">
      <c r="BV6239" s="30"/>
      <c r="CH6239" s="139" t="str">
        <f t="shared" si="209"/>
        <v>LL.CP</v>
      </c>
      <c r="CI6239" s="275" t="s">
        <v>7835</v>
      </c>
    </row>
    <row r="6240" spans="74:87" x14ac:dyDescent="0.3">
      <c r="BV6240" s="30"/>
      <c r="CH6240" s="139" t="str">
        <f t="shared" ref="CH6240:CH6303" si="210">CONCATENATE(LEFT(CI6240,2),".",RIGHT(CI6240,2))</f>
        <v>LL.35</v>
      </c>
      <c r="CI6240" s="275" t="s">
        <v>7836</v>
      </c>
    </row>
    <row r="6241" spans="74:87" x14ac:dyDescent="0.3">
      <c r="BV6241" s="30"/>
      <c r="CH6241" s="139" t="str">
        <f t="shared" si="210"/>
        <v>LL.33</v>
      </c>
      <c r="CI6241" s="275" t="s">
        <v>7837</v>
      </c>
    </row>
    <row r="6242" spans="74:87" x14ac:dyDescent="0.3">
      <c r="BV6242" s="30"/>
      <c r="CH6242" s="139" t="str">
        <f t="shared" si="210"/>
        <v>LL.54</v>
      </c>
      <c r="CI6242" s="275" t="s">
        <v>7838</v>
      </c>
    </row>
    <row r="6243" spans="74:87" x14ac:dyDescent="0.3">
      <c r="BV6243" s="30"/>
      <c r="CH6243" s="139" t="str">
        <f t="shared" si="210"/>
        <v>LL.JB</v>
      </c>
      <c r="CI6243" s="275" t="s">
        <v>7839</v>
      </c>
    </row>
    <row r="6244" spans="74:87" x14ac:dyDescent="0.3">
      <c r="BV6244" s="30"/>
      <c r="CH6244" s="139" t="str">
        <f t="shared" si="210"/>
        <v>LL.JW</v>
      </c>
      <c r="CI6244" s="275" t="s">
        <v>15238</v>
      </c>
    </row>
    <row r="6245" spans="74:87" x14ac:dyDescent="0.3">
      <c r="BV6245" s="30"/>
      <c r="CH6245" s="139" t="str">
        <f t="shared" si="210"/>
        <v>LL.51</v>
      </c>
      <c r="CI6245" s="275" t="s">
        <v>7840</v>
      </c>
    </row>
    <row r="6246" spans="74:87" x14ac:dyDescent="0.3">
      <c r="BV6246" s="30"/>
      <c r="CH6246" s="139" t="str">
        <f t="shared" si="210"/>
        <v>LL.NS</v>
      </c>
      <c r="CI6246" s="275" t="s">
        <v>7841</v>
      </c>
    </row>
    <row r="6247" spans="74:87" x14ac:dyDescent="0.3">
      <c r="BV6247" s="30"/>
      <c r="CH6247" s="139" t="str">
        <f t="shared" si="210"/>
        <v>LL.86</v>
      </c>
      <c r="CI6247" s="275" t="s">
        <v>7842</v>
      </c>
    </row>
    <row r="6248" spans="74:87" x14ac:dyDescent="0.3">
      <c r="BV6248" s="30"/>
      <c r="CH6248" s="139" t="str">
        <f t="shared" si="210"/>
        <v>LL.36</v>
      </c>
      <c r="CI6248" s="275" t="s">
        <v>7843</v>
      </c>
    </row>
    <row r="6249" spans="74:87" x14ac:dyDescent="0.3">
      <c r="BV6249" s="30"/>
      <c r="CH6249" s="139" t="str">
        <f t="shared" si="210"/>
        <v>LL.2F</v>
      </c>
      <c r="CI6249" s="275" t="s">
        <v>7844</v>
      </c>
    </row>
    <row r="6250" spans="74:87" x14ac:dyDescent="0.3">
      <c r="BV6250" s="30"/>
      <c r="CH6250" s="139" t="str">
        <f t="shared" si="210"/>
        <v>LL.90</v>
      </c>
      <c r="CI6250" s="275" t="s">
        <v>7845</v>
      </c>
    </row>
    <row r="6251" spans="74:87" x14ac:dyDescent="0.3">
      <c r="BV6251" s="30"/>
      <c r="CH6251" s="139" t="str">
        <f t="shared" si="210"/>
        <v>LL.27</v>
      </c>
      <c r="CI6251" s="275" t="s">
        <v>7846</v>
      </c>
    </row>
    <row r="6252" spans="74:87" x14ac:dyDescent="0.3">
      <c r="BV6252" s="30"/>
      <c r="CH6252" s="139" t="str">
        <f t="shared" si="210"/>
        <v>LL.61</v>
      </c>
      <c r="CI6252" s="275" t="s">
        <v>7847</v>
      </c>
    </row>
    <row r="6253" spans="74:87" x14ac:dyDescent="0.3">
      <c r="BV6253" s="30"/>
      <c r="CH6253" s="139" t="str">
        <f t="shared" si="210"/>
        <v>LL.81</v>
      </c>
      <c r="CI6253" s="275" t="s">
        <v>7848</v>
      </c>
    </row>
    <row r="6254" spans="74:87" x14ac:dyDescent="0.3">
      <c r="BV6254" s="30"/>
      <c r="CH6254" s="139" t="str">
        <f t="shared" si="210"/>
        <v>LL.SO</v>
      </c>
      <c r="CI6254" s="275" t="s">
        <v>7849</v>
      </c>
    </row>
    <row r="6255" spans="74:87" x14ac:dyDescent="0.3">
      <c r="BV6255" s="30"/>
      <c r="CH6255" s="139" t="str">
        <f t="shared" si="210"/>
        <v>LL.SP</v>
      </c>
      <c r="CI6255" s="275" t="s">
        <v>7850</v>
      </c>
    </row>
    <row r="6256" spans="74:87" x14ac:dyDescent="0.3">
      <c r="BV6256" s="30"/>
      <c r="CH6256" s="139" t="str">
        <f t="shared" si="210"/>
        <v>LL.1V</v>
      </c>
      <c r="CI6256" s="275" t="s">
        <v>7851</v>
      </c>
    </row>
    <row r="6257" spans="74:87" x14ac:dyDescent="0.3">
      <c r="BV6257" s="30"/>
      <c r="CH6257" s="139" t="str">
        <f t="shared" si="210"/>
        <v>LL.T5</v>
      </c>
      <c r="CI6257" s="275" t="s">
        <v>7852</v>
      </c>
    </row>
    <row r="6258" spans="74:87" x14ac:dyDescent="0.3">
      <c r="BV6258" s="30"/>
      <c r="CH6258" s="139" t="str">
        <f t="shared" si="210"/>
        <v>LL.0S</v>
      </c>
      <c r="CI6258" s="275" t="s">
        <v>7853</v>
      </c>
    </row>
    <row r="6259" spans="74:87" x14ac:dyDescent="0.3">
      <c r="BV6259" s="30"/>
      <c r="CH6259" s="139" t="str">
        <f t="shared" si="210"/>
        <v>LL.52</v>
      </c>
      <c r="CI6259" s="275" t="s">
        <v>7854</v>
      </c>
    </row>
    <row r="6260" spans="74:87" x14ac:dyDescent="0.3">
      <c r="BV6260" s="30"/>
      <c r="CH6260" s="139" t="str">
        <f t="shared" si="210"/>
        <v>LL.77</v>
      </c>
      <c r="CI6260" s="275" t="s">
        <v>7855</v>
      </c>
    </row>
    <row r="6261" spans="74:87" x14ac:dyDescent="0.3">
      <c r="BV6261" s="30"/>
      <c r="CH6261" s="139" t="str">
        <f t="shared" si="210"/>
        <v>LL.37</v>
      </c>
      <c r="CI6261" s="275" t="s">
        <v>7856</v>
      </c>
    </row>
    <row r="6262" spans="74:87" x14ac:dyDescent="0.3">
      <c r="BV6262" s="30"/>
      <c r="CH6262" s="139" t="str">
        <f t="shared" si="210"/>
        <v>LL.2A</v>
      </c>
      <c r="CI6262" s="275" t="s">
        <v>7857</v>
      </c>
    </row>
    <row r="6263" spans="74:87" x14ac:dyDescent="0.3">
      <c r="BV6263" s="30"/>
      <c r="CH6263" s="139" t="str">
        <f t="shared" si="210"/>
        <v>LL.T8</v>
      </c>
      <c r="CI6263" s="275" t="s">
        <v>7858</v>
      </c>
    </row>
    <row r="6264" spans="74:87" x14ac:dyDescent="0.3">
      <c r="BV6264" s="30"/>
      <c r="CH6264" s="139" t="str">
        <f t="shared" si="210"/>
        <v>LL.1Q</v>
      </c>
      <c r="CI6264" s="275" t="s">
        <v>7859</v>
      </c>
    </row>
    <row r="6265" spans="74:87" x14ac:dyDescent="0.3">
      <c r="BV6265" s="30"/>
      <c r="CH6265" s="139" t="str">
        <f t="shared" si="210"/>
        <v>LL.2Q</v>
      </c>
      <c r="CI6265" s="275" t="s">
        <v>7860</v>
      </c>
    </row>
    <row r="6266" spans="74:87" x14ac:dyDescent="0.3">
      <c r="BV6266" s="30"/>
      <c r="CH6266" s="139" t="str">
        <f t="shared" si="210"/>
        <v>LL.NM</v>
      </c>
      <c r="CI6266" s="275" t="s">
        <v>7861</v>
      </c>
    </row>
    <row r="6267" spans="74:87" x14ac:dyDescent="0.3">
      <c r="BV6267" s="30"/>
      <c r="CH6267" s="139" t="str">
        <f t="shared" si="210"/>
        <v>LL.0F</v>
      </c>
      <c r="CI6267" s="275" t="s">
        <v>7862</v>
      </c>
    </row>
    <row r="6268" spans="74:87" x14ac:dyDescent="0.3">
      <c r="BV6268" s="30"/>
      <c r="CH6268" s="139" t="str">
        <f t="shared" si="210"/>
        <v>LL.MC</v>
      </c>
      <c r="CI6268" s="275" t="s">
        <v>7863</v>
      </c>
    </row>
    <row r="6269" spans="74:87" x14ac:dyDescent="0.3">
      <c r="BV6269" s="30"/>
      <c r="CH6269" s="139" t="str">
        <f t="shared" si="210"/>
        <v>LL.0P</v>
      </c>
      <c r="CI6269" s="275" t="s">
        <v>7864</v>
      </c>
    </row>
    <row r="6270" spans="74:87" x14ac:dyDescent="0.3">
      <c r="BV6270" s="30"/>
      <c r="CH6270" s="139" t="str">
        <f t="shared" si="210"/>
        <v>LL.T9</v>
      </c>
      <c r="CI6270" s="275" t="s">
        <v>7865</v>
      </c>
    </row>
    <row r="6271" spans="74:87" x14ac:dyDescent="0.3">
      <c r="BV6271" s="30"/>
      <c r="CH6271" s="139" t="str">
        <f t="shared" si="210"/>
        <v>LL.AO</v>
      </c>
      <c r="CI6271" s="275" t="s">
        <v>7866</v>
      </c>
    </row>
    <row r="6272" spans="74:87" x14ac:dyDescent="0.3">
      <c r="BV6272" s="30"/>
      <c r="CH6272" s="139" t="str">
        <f t="shared" si="210"/>
        <v>LL.0G</v>
      </c>
      <c r="CI6272" s="275" t="s">
        <v>7867</v>
      </c>
    </row>
    <row r="6273" spans="74:87" x14ac:dyDescent="0.3">
      <c r="BV6273" s="30"/>
      <c r="CH6273" s="139" t="str">
        <f t="shared" si="210"/>
        <v>LL.BG</v>
      </c>
      <c r="CI6273" s="275" t="s">
        <v>7868</v>
      </c>
    </row>
    <row r="6274" spans="74:87" x14ac:dyDescent="0.3">
      <c r="BV6274" s="30"/>
      <c r="CH6274" s="139" t="str">
        <f t="shared" si="210"/>
        <v>LL.0R</v>
      </c>
      <c r="CI6274" s="275" t="s">
        <v>7869</v>
      </c>
    </row>
    <row r="6275" spans="74:87" x14ac:dyDescent="0.3">
      <c r="BV6275" s="30"/>
      <c r="CH6275" s="139" t="str">
        <f t="shared" si="210"/>
        <v>LL.89</v>
      </c>
      <c r="CI6275" s="275" t="s">
        <v>7870</v>
      </c>
    </row>
    <row r="6276" spans="74:87" x14ac:dyDescent="0.3">
      <c r="BV6276" s="30"/>
      <c r="CH6276" s="139" t="str">
        <f t="shared" si="210"/>
        <v>LL.2P</v>
      </c>
      <c r="CI6276" s="275" t="s">
        <v>15239</v>
      </c>
    </row>
    <row r="6277" spans="74:87" x14ac:dyDescent="0.3">
      <c r="BV6277" s="30"/>
      <c r="CH6277" s="139" t="str">
        <f t="shared" si="210"/>
        <v>LL.32</v>
      </c>
      <c r="CI6277" s="275" t="s">
        <v>7871</v>
      </c>
    </row>
    <row r="6278" spans="74:87" x14ac:dyDescent="0.3">
      <c r="BV6278" s="30"/>
      <c r="CH6278" s="139" t="str">
        <f t="shared" si="210"/>
        <v>LL.80</v>
      </c>
      <c r="CI6278" s="275" t="s">
        <v>7872</v>
      </c>
    </row>
    <row r="6279" spans="74:87" x14ac:dyDescent="0.3">
      <c r="BV6279" s="30"/>
      <c r="CH6279" s="139" t="str">
        <f t="shared" si="210"/>
        <v>LL.46</v>
      </c>
      <c r="CI6279" s="275" t="s">
        <v>7873</v>
      </c>
    </row>
    <row r="6280" spans="74:87" x14ac:dyDescent="0.3">
      <c r="BV6280" s="30"/>
      <c r="CH6280" s="139" t="str">
        <f t="shared" si="210"/>
        <v>LL.45</v>
      </c>
      <c r="CI6280" s="275" t="s">
        <v>7874</v>
      </c>
    </row>
    <row r="6281" spans="74:87" x14ac:dyDescent="0.3">
      <c r="BV6281" s="30"/>
      <c r="CH6281" s="139" t="str">
        <f t="shared" si="210"/>
        <v>LL.0C</v>
      </c>
      <c r="CI6281" s="275" t="s">
        <v>7875</v>
      </c>
    </row>
    <row r="6282" spans="74:87" x14ac:dyDescent="0.3">
      <c r="BV6282" s="30"/>
      <c r="CH6282" s="139" t="str">
        <f t="shared" si="210"/>
        <v>LL.87</v>
      </c>
      <c r="CI6282" s="275" t="s">
        <v>7876</v>
      </c>
    </row>
    <row r="6283" spans="74:87" x14ac:dyDescent="0.3">
      <c r="BV6283" s="30"/>
      <c r="CH6283" s="139" t="str">
        <f t="shared" si="210"/>
        <v>LL.CP</v>
      </c>
      <c r="CI6283" s="275" t="s">
        <v>7877</v>
      </c>
    </row>
    <row r="6284" spans="74:87" x14ac:dyDescent="0.3">
      <c r="BV6284" s="30"/>
      <c r="CH6284" s="139" t="str">
        <f t="shared" si="210"/>
        <v>LL.35</v>
      </c>
      <c r="CI6284" s="275" t="s">
        <v>7878</v>
      </c>
    </row>
    <row r="6285" spans="74:87" x14ac:dyDescent="0.3">
      <c r="BV6285" s="30"/>
      <c r="CH6285" s="139" t="str">
        <f t="shared" si="210"/>
        <v>LL.33</v>
      </c>
      <c r="CI6285" s="275" t="s">
        <v>7879</v>
      </c>
    </row>
    <row r="6286" spans="74:87" x14ac:dyDescent="0.3">
      <c r="BV6286" s="30"/>
      <c r="CH6286" s="139" t="str">
        <f t="shared" si="210"/>
        <v>LL.54</v>
      </c>
      <c r="CI6286" s="275" t="s">
        <v>7880</v>
      </c>
    </row>
    <row r="6287" spans="74:87" x14ac:dyDescent="0.3">
      <c r="BV6287" s="30"/>
      <c r="CH6287" s="139" t="str">
        <f t="shared" si="210"/>
        <v>LL.JB</v>
      </c>
      <c r="CI6287" s="275" t="s">
        <v>7881</v>
      </c>
    </row>
    <row r="6288" spans="74:87" x14ac:dyDescent="0.3">
      <c r="BV6288" s="30"/>
      <c r="CH6288" s="139" t="str">
        <f t="shared" si="210"/>
        <v>LL.JW</v>
      </c>
      <c r="CI6288" s="275" t="s">
        <v>15240</v>
      </c>
    </row>
    <row r="6289" spans="74:87" x14ac:dyDescent="0.3">
      <c r="BV6289" s="30"/>
      <c r="CH6289" s="139" t="str">
        <f t="shared" si="210"/>
        <v>LL.51</v>
      </c>
      <c r="CI6289" s="275" t="s">
        <v>7882</v>
      </c>
    </row>
    <row r="6290" spans="74:87" x14ac:dyDescent="0.3">
      <c r="BV6290" s="30"/>
      <c r="CH6290" s="139" t="str">
        <f t="shared" si="210"/>
        <v>LL.NS</v>
      </c>
      <c r="CI6290" s="275" t="s">
        <v>7883</v>
      </c>
    </row>
    <row r="6291" spans="74:87" x14ac:dyDescent="0.3">
      <c r="BV6291" s="30"/>
      <c r="CH6291" s="139" t="str">
        <f t="shared" si="210"/>
        <v>LL.86</v>
      </c>
      <c r="CI6291" s="275" t="s">
        <v>7884</v>
      </c>
    </row>
    <row r="6292" spans="74:87" x14ac:dyDescent="0.3">
      <c r="BV6292" s="30"/>
      <c r="CH6292" s="139" t="str">
        <f t="shared" si="210"/>
        <v>LL.36</v>
      </c>
      <c r="CI6292" s="275" t="s">
        <v>7885</v>
      </c>
    </row>
    <row r="6293" spans="74:87" x14ac:dyDescent="0.3">
      <c r="BV6293" s="30"/>
      <c r="CH6293" s="139" t="str">
        <f t="shared" si="210"/>
        <v>LL.2F</v>
      </c>
      <c r="CI6293" s="275" t="s">
        <v>7886</v>
      </c>
    </row>
    <row r="6294" spans="74:87" x14ac:dyDescent="0.3">
      <c r="BV6294" s="30"/>
      <c r="CH6294" s="139" t="str">
        <f t="shared" si="210"/>
        <v>LL.90</v>
      </c>
      <c r="CI6294" s="275" t="s">
        <v>7887</v>
      </c>
    </row>
    <row r="6295" spans="74:87" x14ac:dyDescent="0.3">
      <c r="BV6295" s="30"/>
      <c r="CH6295" s="139" t="str">
        <f t="shared" si="210"/>
        <v>LL.27</v>
      </c>
      <c r="CI6295" s="275" t="s">
        <v>7888</v>
      </c>
    </row>
    <row r="6296" spans="74:87" x14ac:dyDescent="0.3">
      <c r="BV6296" s="30"/>
      <c r="CH6296" s="139" t="str">
        <f t="shared" si="210"/>
        <v>LL.61</v>
      </c>
      <c r="CI6296" s="275" t="s">
        <v>7889</v>
      </c>
    </row>
    <row r="6297" spans="74:87" x14ac:dyDescent="0.3">
      <c r="BV6297" s="30"/>
      <c r="CH6297" s="139" t="str">
        <f t="shared" si="210"/>
        <v>LL.81</v>
      </c>
      <c r="CI6297" s="275" t="s">
        <v>7890</v>
      </c>
    </row>
    <row r="6298" spans="74:87" x14ac:dyDescent="0.3">
      <c r="BV6298" s="30"/>
      <c r="CH6298" s="139" t="str">
        <f t="shared" si="210"/>
        <v>LL.SO</v>
      </c>
      <c r="CI6298" s="275" t="s">
        <v>7891</v>
      </c>
    </row>
    <row r="6299" spans="74:87" x14ac:dyDescent="0.3">
      <c r="BV6299" s="30"/>
      <c r="CH6299" s="139" t="str">
        <f t="shared" si="210"/>
        <v>LL.SP</v>
      </c>
      <c r="CI6299" s="275" t="s">
        <v>7892</v>
      </c>
    </row>
    <row r="6300" spans="74:87" x14ac:dyDescent="0.3">
      <c r="BV6300" s="30"/>
      <c r="CH6300" s="139" t="str">
        <f t="shared" si="210"/>
        <v>LL.1V</v>
      </c>
      <c r="CI6300" s="275" t="s">
        <v>7893</v>
      </c>
    </row>
    <row r="6301" spans="74:87" x14ac:dyDescent="0.3">
      <c r="BV6301" s="30"/>
      <c r="CH6301" s="139" t="str">
        <f t="shared" si="210"/>
        <v>LL.T5</v>
      </c>
      <c r="CI6301" s="275" t="s">
        <v>7894</v>
      </c>
    </row>
    <row r="6302" spans="74:87" x14ac:dyDescent="0.3">
      <c r="BV6302" s="30"/>
      <c r="CH6302" s="139" t="str">
        <f t="shared" si="210"/>
        <v>LL.0S</v>
      </c>
      <c r="CI6302" s="275" t="s">
        <v>7895</v>
      </c>
    </row>
    <row r="6303" spans="74:87" x14ac:dyDescent="0.3">
      <c r="BV6303" s="30"/>
      <c r="CH6303" s="139" t="str">
        <f t="shared" si="210"/>
        <v>LL.52</v>
      </c>
      <c r="CI6303" s="275" t="s">
        <v>7896</v>
      </c>
    </row>
    <row r="6304" spans="74:87" x14ac:dyDescent="0.3">
      <c r="BV6304" s="30"/>
      <c r="CH6304" s="139" t="str">
        <f t="shared" ref="CH6304:CH6367" si="211">CONCATENATE(LEFT(CI6304,2),".",RIGHT(CI6304,2))</f>
        <v>LL.77</v>
      </c>
      <c r="CI6304" s="275" t="s">
        <v>7897</v>
      </c>
    </row>
    <row r="6305" spans="74:87" x14ac:dyDescent="0.3">
      <c r="BV6305" s="30"/>
      <c r="CH6305" s="139" t="str">
        <f t="shared" si="211"/>
        <v>LL.37</v>
      </c>
      <c r="CI6305" s="275" t="s">
        <v>7898</v>
      </c>
    </row>
    <row r="6306" spans="74:87" x14ac:dyDescent="0.3">
      <c r="BV6306" s="30"/>
      <c r="CH6306" s="139" t="str">
        <f t="shared" si="211"/>
        <v>LL.2A</v>
      </c>
      <c r="CI6306" s="275" t="s">
        <v>7899</v>
      </c>
    </row>
    <row r="6307" spans="74:87" x14ac:dyDescent="0.3">
      <c r="BV6307" s="30"/>
      <c r="CH6307" s="139" t="str">
        <f t="shared" si="211"/>
        <v>LL.T8</v>
      </c>
      <c r="CI6307" s="275" t="s">
        <v>7900</v>
      </c>
    </row>
    <row r="6308" spans="74:87" x14ac:dyDescent="0.3">
      <c r="BV6308" s="30"/>
      <c r="CH6308" s="139" t="str">
        <f t="shared" si="211"/>
        <v>LL.1Q</v>
      </c>
      <c r="CI6308" s="275" t="s">
        <v>7901</v>
      </c>
    </row>
    <row r="6309" spans="74:87" x14ac:dyDescent="0.3">
      <c r="BV6309" s="30"/>
      <c r="CH6309" s="139" t="str">
        <f t="shared" si="211"/>
        <v>LL.2Q</v>
      </c>
      <c r="CI6309" s="275" t="s">
        <v>7902</v>
      </c>
    </row>
    <row r="6310" spans="74:87" x14ac:dyDescent="0.3">
      <c r="BV6310" s="30"/>
      <c r="CH6310" s="139" t="str">
        <f t="shared" si="211"/>
        <v>LL.NM</v>
      </c>
      <c r="CI6310" s="275" t="s">
        <v>7903</v>
      </c>
    </row>
    <row r="6311" spans="74:87" x14ac:dyDescent="0.3">
      <c r="BV6311" s="30"/>
      <c r="CH6311" s="139" t="str">
        <f t="shared" si="211"/>
        <v>LL.0F</v>
      </c>
      <c r="CI6311" s="275" t="s">
        <v>7904</v>
      </c>
    </row>
    <row r="6312" spans="74:87" x14ac:dyDescent="0.3">
      <c r="BV6312" s="30"/>
      <c r="CH6312" s="139" t="str">
        <f t="shared" si="211"/>
        <v>LL.MC</v>
      </c>
      <c r="CI6312" s="275" t="s">
        <v>7905</v>
      </c>
    </row>
    <row r="6313" spans="74:87" x14ac:dyDescent="0.3">
      <c r="BV6313" s="30"/>
      <c r="CH6313" s="139" t="str">
        <f t="shared" si="211"/>
        <v>LL.0P</v>
      </c>
      <c r="CI6313" s="275" t="s">
        <v>7906</v>
      </c>
    </row>
    <row r="6314" spans="74:87" x14ac:dyDescent="0.3">
      <c r="BV6314" s="30"/>
      <c r="CH6314" s="139" t="str">
        <f t="shared" si="211"/>
        <v>LL.T9</v>
      </c>
      <c r="CI6314" s="275" t="s">
        <v>7907</v>
      </c>
    </row>
    <row r="6315" spans="74:87" x14ac:dyDescent="0.3">
      <c r="BV6315" s="30"/>
      <c r="CH6315" s="139" t="str">
        <f t="shared" si="211"/>
        <v>LL.AO</v>
      </c>
      <c r="CI6315" s="275" t="s">
        <v>7908</v>
      </c>
    </row>
    <row r="6316" spans="74:87" x14ac:dyDescent="0.3">
      <c r="BV6316" s="30"/>
      <c r="CH6316" s="139" t="str">
        <f t="shared" si="211"/>
        <v>LL.0G</v>
      </c>
      <c r="CI6316" s="275" t="s">
        <v>7909</v>
      </c>
    </row>
    <row r="6317" spans="74:87" x14ac:dyDescent="0.3">
      <c r="BV6317" s="30"/>
      <c r="CH6317" s="139" t="str">
        <f t="shared" si="211"/>
        <v>LL.BG</v>
      </c>
      <c r="CI6317" s="275" t="s">
        <v>7910</v>
      </c>
    </row>
    <row r="6318" spans="74:87" x14ac:dyDescent="0.3">
      <c r="BV6318" s="30"/>
      <c r="CH6318" s="139" t="str">
        <f t="shared" si="211"/>
        <v>LL.0R</v>
      </c>
      <c r="CI6318" s="275" t="s">
        <v>7911</v>
      </c>
    </row>
    <row r="6319" spans="74:87" x14ac:dyDescent="0.3">
      <c r="BV6319" s="30"/>
      <c r="CH6319" s="139" t="str">
        <f t="shared" si="211"/>
        <v>LL.89</v>
      </c>
      <c r="CI6319" s="275" t="s">
        <v>7912</v>
      </c>
    </row>
    <row r="6320" spans="74:87" x14ac:dyDescent="0.3">
      <c r="BV6320" s="30"/>
      <c r="CH6320" s="139" t="str">
        <f t="shared" si="211"/>
        <v>LL.2P</v>
      </c>
      <c r="CI6320" s="275" t="s">
        <v>15241</v>
      </c>
    </row>
    <row r="6321" spans="74:87" x14ac:dyDescent="0.3">
      <c r="BV6321" s="30"/>
      <c r="CH6321" s="139" t="str">
        <f t="shared" si="211"/>
        <v>LL.32</v>
      </c>
      <c r="CI6321" s="275" t="s">
        <v>7913</v>
      </c>
    </row>
    <row r="6322" spans="74:87" x14ac:dyDescent="0.3">
      <c r="BV6322" s="30"/>
      <c r="CH6322" s="139" t="str">
        <f t="shared" si="211"/>
        <v>LL.80</v>
      </c>
      <c r="CI6322" s="275" t="s">
        <v>7914</v>
      </c>
    </row>
    <row r="6323" spans="74:87" x14ac:dyDescent="0.3">
      <c r="BV6323" s="30"/>
      <c r="CH6323" s="139" t="str">
        <f t="shared" si="211"/>
        <v>LL.46</v>
      </c>
      <c r="CI6323" s="275" t="s">
        <v>7915</v>
      </c>
    </row>
    <row r="6324" spans="74:87" x14ac:dyDescent="0.3">
      <c r="BV6324" s="30"/>
      <c r="CH6324" s="139" t="str">
        <f t="shared" si="211"/>
        <v>LL.45</v>
      </c>
      <c r="CI6324" s="275" t="s">
        <v>7916</v>
      </c>
    </row>
    <row r="6325" spans="74:87" x14ac:dyDescent="0.3">
      <c r="BV6325" s="30"/>
      <c r="CH6325" s="139" t="str">
        <f t="shared" si="211"/>
        <v>LL.0C</v>
      </c>
      <c r="CI6325" s="275" t="s">
        <v>7917</v>
      </c>
    </row>
    <row r="6326" spans="74:87" x14ac:dyDescent="0.3">
      <c r="BV6326" s="30"/>
      <c r="CH6326" s="139" t="str">
        <f t="shared" si="211"/>
        <v>LL.87</v>
      </c>
      <c r="CI6326" s="275" t="s">
        <v>7918</v>
      </c>
    </row>
    <row r="6327" spans="74:87" x14ac:dyDescent="0.3">
      <c r="BV6327" s="30"/>
      <c r="CH6327" s="139" t="str">
        <f t="shared" si="211"/>
        <v>LL.CP</v>
      </c>
      <c r="CI6327" s="275" t="s">
        <v>7919</v>
      </c>
    </row>
    <row r="6328" spans="74:87" x14ac:dyDescent="0.3">
      <c r="BV6328" s="30"/>
      <c r="CH6328" s="139" t="str">
        <f t="shared" si="211"/>
        <v>LL.35</v>
      </c>
      <c r="CI6328" s="275" t="s">
        <v>7920</v>
      </c>
    </row>
    <row r="6329" spans="74:87" x14ac:dyDescent="0.3">
      <c r="BV6329" s="30"/>
      <c r="CH6329" s="139" t="str">
        <f t="shared" si="211"/>
        <v>LL.33</v>
      </c>
      <c r="CI6329" s="275" t="s">
        <v>7921</v>
      </c>
    </row>
    <row r="6330" spans="74:87" x14ac:dyDescent="0.3">
      <c r="BV6330" s="30"/>
      <c r="CH6330" s="139" t="str">
        <f t="shared" si="211"/>
        <v>LL.54</v>
      </c>
      <c r="CI6330" s="275" t="s">
        <v>7922</v>
      </c>
    </row>
    <row r="6331" spans="74:87" x14ac:dyDescent="0.3">
      <c r="BV6331" s="30"/>
      <c r="CH6331" s="139" t="str">
        <f t="shared" si="211"/>
        <v>LL.JB</v>
      </c>
      <c r="CI6331" s="275" t="s">
        <v>7923</v>
      </c>
    </row>
    <row r="6332" spans="74:87" x14ac:dyDescent="0.3">
      <c r="BV6332" s="30"/>
      <c r="CH6332" s="139" t="str">
        <f t="shared" si="211"/>
        <v>LL.JW</v>
      </c>
      <c r="CI6332" s="275" t="s">
        <v>15242</v>
      </c>
    </row>
    <row r="6333" spans="74:87" x14ac:dyDescent="0.3">
      <c r="BV6333" s="30"/>
      <c r="CH6333" s="139" t="str">
        <f t="shared" si="211"/>
        <v>LL.51</v>
      </c>
      <c r="CI6333" s="275" t="s">
        <v>7924</v>
      </c>
    </row>
    <row r="6334" spans="74:87" x14ac:dyDescent="0.3">
      <c r="BV6334" s="30"/>
      <c r="CH6334" s="139" t="str">
        <f t="shared" si="211"/>
        <v>LL.NS</v>
      </c>
      <c r="CI6334" s="275" t="s">
        <v>7925</v>
      </c>
    </row>
    <row r="6335" spans="74:87" x14ac:dyDescent="0.3">
      <c r="BV6335" s="30"/>
      <c r="CH6335" s="139" t="str">
        <f t="shared" si="211"/>
        <v>LL.86</v>
      </c>
      <c r="CI6335" s="275" t="s">
        <v>7926</v>
      </c>
    </row>
    <row r="6336" spans="74:87" x14ac:dyDescent="0.3">
      <c r="BV6336" s="30"/>
      <c r="CH6336" s="139" t="str">
        <f t="shared" si="211"/>
        <v>LL.36</v>
      </c>
      <c r="CI6336" s="275" t="s">
        <v>7927</v>
      </c>
    </row>
    <row r="6337" spans="74:87" x14ac:dyDescent="0.3">
      <c r="BV6337" s="30"/>
      <c r="CH6337" s="139" t="str">
        <f t="shared" si="211"/>
        <v>LL.2F</v>
      </c>
      <c r="CI6337" s="275" t="s">
        <v>7928</v>
      </c>
    </row>
    <row r="6338" spans="74:87" x14ac:dyDescent="0.3">
      <c r="BV6338" s="30"/>
      <c r="CH6338" s="139" t="str">
        <f t="shared" si="211"/>
        <v>LL.90</v>
      </c>
      <c r="CI6338" s="275" t="s">
        <v>7929</v>
      </c>
    </row>
    <row r="6339" spans="74:87" x14ac:dyDescent="0.3">
      <c r="BV6339" s="30"/>
      <c r="CH6339" s="139" t="str">
        <f t="shared" si="211"/>
        <v>LL.27</v>
      </c>
      <c r="CI6339" s="275" t="s">
        <v>7930</v>
      </c>
    </row>
    <row r="6340" spans="74:87" x14ac:dyDescent="0.3">
      <c r="BV6340" s="30"/>
      <c r="CH6340" s="139" t="str">
        <f t="shared" si="211"/>
        <v>LL.61</v>
      </c>
      <c r="CI6340" s="275" t="s">
        <v>7931</v>
      </c>
    </row>
    <row r="6341" spans="74:87" x14ac:dyDescent="0.3">
      <c r="BV6341" s="30"/>
      <c r="CH6341" s="139" t="str">
        <f t="shared" si="211"/>
        <v>LL.81</v>
      </c>
      <c r="CI6341" s="275" t="s">
        <v>7932</v>
      </c>
    </row>
    <row r="6342" spans="74:87" x14ac:dyDescent="0.3">
      <c r="BV6342" s="30"/>
      <c r="CH6342" s="139" t="str">
        <f t="shared" si="211"/>
        <v>LL.SO</v>
      </c>
      <c r="CI6342" s="275" t="s">
        <v>7933</v>
      </c>
    </row>
    <row r="6343" spans="74:87" x14ac:dyDescent="0.3">
      <c r="BV6343" s="30"/>
      <c r="CH6343" s="139" t="str">
        <f t="shared" si="211"/>
        <v>LL.SP</v>
      </c>
      <c r="CI6343" s="275" t="s">
        <v>7934</v>
      </c>
    </row>
    <row r="6344" spans="74:87" x14ac:dyDescent="0.3">
      <c r="BV6344" s="30"/>
      <c r="CH6344" s="139" t="str">
        <f t="shared" si="211"/>
        <v>LL.1V</v>
      </c>
      <c r="CI6344" s="275" t="s">
        <v>7935</v>
      </c>
    </row>
    <row r="6345" spans="74:87" x14ac:dyDescent="0.3">
      <c r="BV6345" s="30"/>
      <c r="CH6345" s="139" t="str">
        <f t="shared" si="211"/>
        <v>LL.T5</v>
      </c>
      <c r="CI6345" s="275" t="s">
        <v>7936</v>
      </c>
    </row>
    <row r="6346" spans="74:87" x14ac:dyDescent="0.3">
      <c r="BV6346" s="30"/>
      <c r="CH6346" s="139" t="str">
        <f t="shared" si="211"/>
        <v>LL.0S</v>
      </c>
      <c r="CI6346" s="275" t="s">
        <v>7937</v>
      </c>
    </row>
    <row r="6347" spans="74:87" x14ac:dyDescent="0.3">
      <c r="BV6347" s="30"/>
      <c r="CH6347" s="139" t="str">
        <f t="shared" si="211"/>
        <v>LL.52</v>
      </c>
      <c r="CI6347" s="275" t="s">
        <v>7938</v>
      </c>
    </row>
    <row r="6348" spans="74:87" x14ac:dyDescent="0.3">
      <c r="BV6348" s="30"/>
      <c r="CH6348" s="139" t="str">
        <f t="shared" si="211"/>
        <v>LL.77</v>
      </c>
      <c r="CI6348" s="275" t="s">
        <v>7939</v>
      </c>
    </row>
    <row r="6349" spans="74:87" x14ac:dyDescent="0.3">
      <c r="BV6349" s="30"/>
      <c r="CH6349" s="139" t="str">
        <f t="shared" si="211"/>
        <v>LL.37</v>
      </c>
      <c r="CI6349" s="275" t="s">
        <v>7940</v>
      </c>
    </row>
    <row r="6350" spans="74:87" x14ac:dyDescent="0.3">
      <c r="BV6350" s="30"/>
      <c r="CH6350" s="139" t="str">
        <f t="shared" si="211"/>
        <v>LL.2A</v>
      </c>
      <c r="CI6350" s="275" t="s">
        <v>7941</v>
      </c>
    </row>
    <row r="6351" spans="74:87" x14ac:dyDescent="0.3">
      <c r="BV6351" s="30"/>
      <c r="CH6351" s="139" t="str">
        <f t="shared" si="211"/>
        <v>LL.T8</v>
      </c>
      <c r="CI6351" s="275" t="s">
        <v>7942</v>
      </c>
    </row>
    <row r="6352" spans="74:87" x14ac:dyDescent="0.3">
      <c r="BV6352" s="30"/>
      <c r="CH6352" s="139" t="str">
        <f t="shared" si="211"/>
        <v>LL.1Q</v>
      </c>
      <c r="CI6352" s="275" t="s">
        <v>7943</v>
      </c>
    </row>
    <row r="6353" spans="74:87" x14ac:dyDescent="0.3">
      <c r="BV6353" s="30"/>
      <c r="CH6353" s="139" t="str">
        <f t="shared" si="211"/>
        <v>LL.2Q</v>
      </c>
      <c r="CI6353" s="275" t="s">
        <v>7944</v>
      </c>
    </row>
    <row r="6354" spans="74:87" x14ac:dyDescent="0.3">
      <c r="BV6354" s="30"/>
      <c r="CH6354" s="139" t="str">
        <f t="shared" si="211"/>
        <v>LL.NM</v>
      </c>
      <c r="CI6354" s="275" t="s">
        <v>7945</v>
      </c>
    </row>
    <row r="6355" spans="74:87" x14ac:dyDescent="0.3">
      <c r="BV6355" s="30"/>
      <c r="CH6355" s="139" t="str">
        <f t="shared" si="211"/>
        <v>LL.0F</v>
      </c>
      <c r="CI6355" s="275" t="s">
        <v>7946</v>
      </c>
    </row>
    <row r="6356" spans="74:87" x14ac:dyDescent="0.3">
      <c r="BV6356" s="30"/>
      <c r="CH6356" s="139" t="str">
        <f t="shared" si="211"/>
        <v>LL.MC</v>
      </c>
      <c r="CI6356" s="275" t="s">
        <v>7947</v>
      </c>
    </row>
    <row r="6357" spans="74:87" x14ac:dyDescent="0.3">
      <c r="BV6357" s="30"/>
      <c r="CH6357" s="139" t="str">
        <f t="shared" si="211"/>
        <v>LL.0P</v>
      </c>
      <c r="CI6357" s="275" t="s">
        <v>7948</v>
      </c>
    </row>
    <row r="6358" spans="74:87" x14ac:dyDescent="0.3">
      <c r="BV6358" s="30"/>
      <c r="CH6358" s="139" t="str">
        <f t="shared" si="211"/>
        <v>LL.T9</v>
      </c>
      <c r="CI6358" s="275" t="s">
        <v>7949</v>
      </c>
    </row>
    <row r="6359" spans="74:87" x14ac:dyDescent="0.3">
      <c r="BV6359" s="30"/>
      <c r="CH6359" s="139" t="str">
        <f t="shared" si="211"/>
        <v>LL.AO</v>
      </c>
      <c r="CI6359" s="275" t="s">
        <v>7950</v>
      </c>
    </row>
    <row r="6360" spans="74:87" x14ac:dyDescent="0.3">
      <c r="BV6360" s="30"/>
      <c r="CH6360" s="139" t="str">
        <f t="shared" si="211"/>
        <v>LL.0G</v>
      </c>
      <c r="CI6360" s="275" t="s">
        <v>7951</v>
      </c>
    </row>
    <row r="6361" spans="74:87" x14ac:dyDescent="0.3">
      <c r="BV6361" s="30"/>
      <c r="CH6361" s="139" t="str">
        <f t="shared" si="211"/>
        <v>LL.BG</v>
      </c>
      <c r="CI6361" s="275" t="s">
        <v>7952</v>
      </c>
    </row>
    <row r="6362" spans="74:87" x14ac:dyDescent="0.3">
      <c r="BV6362" s="30"/>
      <c r="CH6362" s="139" t="str">
        <f t="shared" si="211"/>
        <v>LL.0R</v>
      </c>
      <c r="CI6362" s="275" t="s">
        <v>7953</v>
      </c>
    </row>
    <row r="6363" spans="74:87" x14ac:dyDescent="0.3">
      <c r="BV6363" s="30"/>
      <c r="CH6363" s="139" t="str">
        <f t="shared" si="211"/>
        <v>LL.89</v>
      </c>
      <c r="CI6363" s="275" t="s">
        <v>7954</v>
      </c>
    </row>
    <row r="6364" spans="74:87" x14ac:dyDescent="0.3">
      <c r="BV6364" s="30"/>
      <c r="CH6364" s="139" t="str">
        <f t="shared" si="211"/>
        <v>LL.2P</v>
      </c>
      <c r="CI6364" s="275" t="s">
        <v>15243</v>
      </c>
    </row>
    <row r="6365" spans="74:87" x14ac:dyDescent="0.3">
      <c r="BV6365" s="30"/>
      <c r="CH6365" s="139" t="str">
        <f t="shared" si="211"/>
        <v>LL.32</v>
      </c>
      <c r="CI6365" s="275" t="s">
        <v>7955</v>
      </c>
    </row>
    <row r="6366" spans="74:87" x14ac:dyDescent="0.3">
      <c r="BV6366" s="30"/>
      <c r="CH6366" s="139" t="str">
        <f t="shared" si="211"/>
        <v>LL.80</v>
      </c>
      <c r="CI6366" s="275" t="s">
        <v>7956</v>
      </c>
    </row>
    <row r="6367" spans="74:87" x14ac:dyDescent="0.3">
      <c r="BV6367" s="30"/>
      <c r="CH6367" s="139" t="str">
        <f t="shared" si="211"/>
        <v>LL.46</v>
      </c>
      <c r="CI6367" s="275" t="s">
        <v>7957</v>
      </c>
    </row>
    <row r="6368" spans="74:87" x14ac:dyDescent="0.3">
      <c r="BV6368" s="30"/>
      <c r="CH6368" s="139" t="str">
        <f t="shared" ref="CH6368:CH6431" si="212">CONCATENATE(LEFT(CI6368,2),".",RIGHT(CI6368,2))</f>
        <v>LL.45</v>
      </c>
      <c r="CI6368" s="275" t="s">
        <v>7958</v>
      </c>
    </row>
    <row r="6369" spans="74:87" x14ac:dyDescent="0.3">
      <c r="BV6369" s="30"/>
      <c r="CH6369" s="139" t="str">
        <f t="shared" si="212"/>
        <v>LL.0C</v>
      </c>
      <c r="CI6369" s="275" t="s">
        <v>7959</v>
      </c>
    </row>
    <row r="6370" spans="74:87" x14ac:dyDescent="0.3">
      <c r="BV6370" s="30"/>
      <c r="CH6370" s="139" t="str">
        <f t="shared" si="212"/>
        <v>LL.87</v>
      </c>
      <c r="CI6370" s="275" t="s">
        <v>7960</v>
      </c>
    </row>
    <row r="6371" spans="74:87" x14ac:dyDescent="0.3">
      <c r="BV6371" s="30"/>
      <c r="CH6371" s="139" t="str">
        <f t="shared" si="212"/>
        <v>LL.CP</v>
      </c>
      <c r="CI6371" s="275" t="s">
        <v>7961</v>
      </c>
    </row>
    <row r="6372" spans="74:87" x14ac:dyDescent="0.3">
      <c r="BV6372" s="30"/>
      <c r="CH6372" s="139" t="str">
        <f t="shared" si="212"/>
        <v>LL.35</v>
      </c>
      <c r="CI6372" s="275" t="s">
        <v>7962</v>
      </c>
    </row>
    <row r="6373" spans="74:87" x14ac:dyDescent="0.3">
      <c r="BV6373" s="30"/>
      <c r="CH6373" s="139" t="str">
        <f t="shared" si="212"/>
        <v>LL.33</v>
      </c>
      <c r="CI6373" s="275" t="s">
        <v>7963</v>
      </c>
    </row>
    <row r="6374" spans="74:87" x14ac:dyDescent="0.3">
      <c r="BV6374" s="30"/>
      <c r="CH6374" s="139" t="str">
        <f t="shared" si="212"/>
        <v>LL.54</v>
      </c>
      <c r="CI6374" s="275" t="s">
        <v>7964</v>
      </c>
    </row>
    <row r="6375" spans="74:87" x14ac:dyDescent="0.3">
      <c r="BV6375" s="30"/>
      <c r="CH6375" s="139" t="str">
        <f t="shared" si="212"/>
        <v>LL.JB</v>
      </c>
      <c r="CI6375" s="275" t="s">
        <v>7965</v>
      </c>
    </row>
    <row r="6376" spans="74:87" x14ac:dyDescent="0.3">
      <c r="BV6376" s="30"/>
      <c r="CH6376" s="139" t="str">
        <f t="shared" si="212"/>
        <v>LL.JW</v>
      </c>
      <c r="CI6376" s="275" t="s">
        <v>15244</v>
      </c>
    </row>
    <row r="6377" spans="74:87" x14ac:dyDescent="0.3">
      <c r="BV6377" s="30"/>
      <c r="CH6377" s="139" t="str">
        <f t="shared" si="212"/>
        <v>LL.51</v>
      </c>
      <c r="CI6377" s="275" t="s">
        <v>7966</v>
      </c>
    </row>
    <row r="6378" spans="74:87" x14ac:dyDescent="0.3">
      <c r="BV6378" s="30"/>
      <c r="CH6378" s="139" t="str">
        <f t="shared" si="212"/>
        <v>LL.NS</v>
      </c>
      <c r="CI6378" s="275" t="s">
        <v>7967</v>
      </c>
    </row>
    <row r="6379" spans="74:87" x14ac:dyDescent="0.3">
      <c r="BV6379" s="30"/>
      <c r="CH6379" s="139" t="str">
        <f t="shared" si="212"/>
        <v>LL.86</v>
      </c>
      <c r="CI6379" s="275" t="s">
        <v>7968</v>
      </c>
    </row>
    <row r="6380" spans="74:87" x14ac:dyDescent="0.3">
      <c r="BV6380" s="30"/>
      <c r="CH6380" s="139" t="str">
        <f t="shared" si="212"/>
        <v>LL.36</v>
      </c>
      <c r="CI6380" s="275" t="s">
        <v>7969</v>
      </c>
    </row>
    <row r="6381" spans="74:87" x14ac:dyDescent="0.3">
      <c r="BV6381" s="30"/>
      <c r="CH6381" s="139" t="str">
        <f t="shared" si="212"/>
        <v>LL.2F</v>
      </c>
      <c r="CI6381" s="275" t="s">
        <v>7970</v>
      </c>
    </row>
    <row r="6382" spans="74:87" x14ac:dyDescent="0.3">
      <c r="BV6382" s="30"/>
      <c r="CH6382" s="139" t="str">
        <f t="shared" si="212"/>
        <v>LL.90</v>
      </c>
      <c r="CI6382" s="275" t="s">
        <v>7971</v>
      </c>
    </row>
    <row r="6383" spans="74:87" x14ac:dyDescent="0.3">
      <c r="BV6383" s="30"/>
      <c r="CH6383" s="139" t="str">
        <f t="shared" si="212"/>
        <v>LL.27</v>
      </c>
      <c r="CI6383" s="275" t="s">
        <v>7972</v>
      </c>
    </row>
    <row r="6384" spans="74:87" x14ac:dyDescent="0.3">
      <c r="BV6384" s="30"/>
      <c r="CH6384" s="139" t="str">
        <f t="shared" si="212"/>
        <v>LL.61</v>
      </c>
      <c r="CI6384" s="275" t="s">
        <v>7973</v>
      </c>
    </row>
    <row r="6385" spans="74:87" x14ac:dyDescent="0.3">
      <c r="BV6385" s="30"/>
      <c r="CH6385" s="139" t="str">
        <f t="shared" si="212"/>
        <v>LL.81</v>
      </c>
      <c r="CI6385" s="275" t="s">
        <v>7974</v>
      </c>
    </row>
    <row r="6386" spans="74:87" x14ac:dyDescent="0.3">
      <c r="BV6386" s="30"/>
      <c r="CH6386" s="139" t="str">
        <f t="shared" si="212"/>
        <v>LL.SO</v>
      </c>
      <c r="CI6386" s="275" t="s">
        <v>7975</v>
      </c>
    </row>
    <row r="6387" spans="74:87" x14ac:dyDescent="0.3">
      <c r="BV6387" s="30"/>
      <c r="CH6387" s="139" t="str">
        <f t="shared" si="212"/>
        <v>LL.SP</v>
      </c>
      <c r="CI6387" s="275" t="s">
        <v>7976</v>
      </c>
    </row>
    <row r="6388" spans="74:87" x14ac:dyDescent="0.3">
      <c r="BV6388" s="30"/>
      <c r="CH6388" s="139" t="str">
        <f t="shared" si="212"/>
        <v>LL.1V</v>
      </c>
      <c r="CI6388" s="275" t="s">
        <v>7977</v>
      </c>
    </row>
    <row r="6389" spans="74:87" x14ac:dyDescent="0.3">
      <c r="BV6389" s="30"/>
      <c r="CH6389" s="139" t="str">
        <f t="shared" si="212"/>
        <v>LL.T5</v>
      </c>
      <c r="CI6389" s="275" t="s">
        <v>7978</v>
      </c>
    </row>
    <row r="6390" spans="74:87" x14ac:dyDescent="0.3">
      <c r="BV6390" s="30"/>
      <c r="CH6390" s="139" t="str">
        <f t="shared" si="212"/>
        <v>LL.0S</v>
      </c>
      <c r="CI6390" s="275" t="s">
        <v>7979</v>
      </c>
    </row>
    <row r="6391" spans="74:87" x14ac:dyDescent="0.3">
      <c r="BV6391" s="30"/>
      <c r="CH6391" s="139" t="str">
        <f t="shared" si="212"/>
        <v>LL.52</v>
      </c>
      <c r="CI6391" s="275" t="s">
        <v>7980</v>
      </c>
    </row>
    <row r="6392" spans="74:87" x14ac:dyDescent="0.3">
      <c r="BV6392" s="30"/>
      <c r="CH6392" s="139" t="str">
        <f t="shared" si="212"/>
        <v>LL.77</v>
      </c>
      <c r="CI6392" s="275" t="s">
        <v>7981</v>
      </c>
    </row>
    <row r="6393" spans="74:87" x14ac:dyDescent="0.3">
      <c r="BV6393" s="30"/>
      <c r="CH6393" s="139" t="str">
        <f t="shared" si="212"/>
        <v>LL.37</v>
      </c>
      <c r="CI6393" s="275" t="s">
        <v>7982</v>
      </c>
    </row>
    <row r="6394" spans="74:87" x14ac:dyDescent="0.3">
      <c r="BV6394" s="30"/>
      <c r="CH6394" s="139" t="str">
        <f t="shared" si="212"/>
        <v>LL.2A</v>
      </c>
      <c r="CI6394" s="275" t="s">
        <v>7983</v>
      </c>
    </row>
    <row r="6395" spans="74:87" x14ac:dyDescent="0.3">
      <c r="BV6395" s="30"/>
      <c r="CH6395" s="139" t="str">
        <f t="shared" si="212"/>
        <v>LL.T8</v>
      </c>
      <c r="CI6395" s="275" t="s">
        <v>7984</v>
      </c>
    </row>
    <row r="6396" spans="74:87" x14ac:dyDescent="0.3">
      <c r="BV6396" s="30"/>
      <c r="CH6396" s="139" t="str">
        <f t="shared" si="212"/>
        <v>LL.1Q</v>
      </c>
      <c r="CI6396" s="275" t="s">
        <v>7985</v>
      </c>
    </row>
    <row r="6397" spans="74:87" x14ac:dyDescent="0.3">
      <c r="BV6397" s="30"/>
      <c r="CH6397" s="139" t="str">
        <f t="shared" si="212"/>
        <v>LL.2Q</v>
      </c>
      <c r="CI6397" s="275" t="s">
        <v>7986</v>
      </c>
    </row>
    <row r="6398" spans="74:87" x14ac:dyDescent="0.3">
      <c r="BV6398" s="30"/>
      <c r="CH6398" s="139" t="str">
        <f t="shared" si="212"/>
        <v>LL.NM</v>
      </c>
      <c r="CI6398" s="275" t="s">
        <v>7987</v>
      </c>
    </row>
    <row r="6399" spans="74:87" x14ac:dyDescent="0.3">
      <c r="BV6399" s="30"/>
      <c r="CH6399" s="139" t="str">
        <f t="shared" si="212"/>
        <v>LL.0F</v>
      </c>
      <c r="CI6399" s="275" t="s">
        <v>7988</v>
      </c>
    </row>
    <row r="6400" spans="74:87" x14ac:dyDescent="0.3">
      <c r="BV6400" s="30"/>
      <c r="CH6400" s="139" t="str">
        <f t="shared" si="212"/>
        <v>LL.MC</v>
      </c>
      <c r="CI6400" s="275" t="s">
        <v>7989</v>
      </c>
    </row>
    <row r="6401" spans="74:87" x14ac:dyDescent="0.3">
      <c r="BV6401" s="30"/>
      <c r="CH6401" s="139" t="str">
        <f t="shared" si="212"/>
        <v>LL.0P</v>
      </c>
      <c r="CI6401" s="275" t="s">
        <v>7990</v>
      </c>
    </row>
    <row r="6402" spans="74:87" x14ac:dyDescent="0.3">
      <c r="BV6402" s="30"/>
      <c r="CH6402" s="139" t="str">
        <f t="shared" si="212"/>
        <v>LL.T9</v>
      </c>
      <c r="CI6402" s="275" t="s">
        <v>7991</v>
      </c>
    </row>
    <row r="6403" spans="74:87" x14ac:dyDescent="0.3">
      <c r="BV6403" s="30"/>
      <c r="CH6403" s="139" t="str">
        <f t="shared" si="212"/>
        <v>LL.AO</v>
      </c>
      <c r="CI6403" s="275" t="s">
        <v>7992</v>
      </c>
    </row>
    <row r="6404" spans="74:87" x14ac:dyDescent="0.3">
      <c r="BV6404" s="30"/>
      <c r="CH6404" s="139" t="str">
        <f t="shared" si="212"/>
        <v>LL.0G</v>
      </c>
      <c r="CI6404" s="275" t="s">
        <v>7993</v>
      </c>
    </row>
    <row r="6405" spans="74:87" x14ac:dyDescent="0.3">
      <c r="BV6405" s="30"/>
      <c r="CH6405" s="139" t="str">
        <f t="shared" si="212"/>
        <v>LL.BG</v>
      </c>
      <c r="CI6405" s="275" t="s">
        <v>7994</v>
      </c>
    </row>
    <row r="6406" spans="74:87" x14ac:dyDescent="0.3">
      <c r="BV6406" s="30"/>
      <c r="CH6406" s="139" t="str">
        <f t="shared" si="212"/>
        <v>LL.0R</v>
      </c>
      <c r="CI6406" s="275" t="s">
        <v>7995</v>
      </c>
    </row>
    <row r="6407" spans="74:87" x14ac:dyDescent="0.3">
      <c r="BV6407" s="30"/>
      <c r="CH6407" s="139" t="str">
        <f t="shared" si="212"/>
        <v>LL.89</v>
      </c>
      <c r="CI6407" s="275" t="s">
        <v>7996</v>
      </c>
    </row>
    <row r="6408" spans="74:87" x14ac:dyDescent="0.3">
      <c r="BV6408" s="30"/>
      <c r="CH6408" s="139" t="str">
        <f t="shared" si="212"/>
        <v>LL.2P</v>
      </c>
      <c r="CI6408" s="275" t="s">
        <v>15245</v>
      </c>
    </row>
    <row r="6409" spans="74:87" x14ac:dyDescent="0.3">
      <c r="BV6409" s="30"/>
      <c r="CH6409" s="139" t="str">
        <f t="shared" si="212"/>
        <v>LL.32</v>
      </c>
      <c r="CI6409" s="275" t="s">
        <v>7997</v>
      </c>
    </row>
    <row r="6410" spans="74:87" x14ac:dyDescent="0.3">
      <c r="BV6410" s="30"/>
      <c r="CH6410" s="139" t="str">
        <f t="shared" si="212"/>
        <v>LL.80</v>
      </c>
      <c r="CI6410" s="275" t="s">
        <v>7998</v>
      </c>
    </row>
    <row r="6411" spans="74:87" x14ac:dyDescent="0.3">
      <c r="BV6411" s="30"/>
      <c r="CH6411" s="139" t="str">
        <f t="shared" si="212"/>
        <v>LL.46</v>
      </c>
      <c r="CI6411" s="275" t="s">
        <v>7999</v>
      </c>
    </row>
    <row r="6412" spans="74:87" x14ac:dyDescent="0.3">
      <c r="BV6412" s="30"/>
      <c r="CH6412" s="139" t="str">
        <f t="shared" si="212"/>
        <v>LL.45</v>
      </c>
      <c r="CI6412" s="275" t="s">
        <v>8000</v>
      </c>
    </row>
    <row r="6413" spans="74:87" x14ac:dyDescent="0.3">
      <c r="BV6413" s="30"/>
      <c r="CH6413" s="139" t="str">
        <f t="shared" si="212"/>
        <v>LL.0C</v>
      </c>
      <c r="CI6413" s="275" t="s">
        <v>8001</v>
      </c>
    </row>
    <row r="6414" spans="74:87" x14ac:dyDescent="0.3">
      <c r="BV6414" s="30"/>
      <c r="CH6414" s="139" t="str">
        <f t="shared" si="212"/>
        <v>LL.87</v>
      </c>
      <c r="CI6414" s="275" t="s">
        <v>8002</v>
      </c>
    </row>
    <row r="6415" spans="74:87" x14ac:dyDescent="0.3">
      <c r="BV6415" s="30"/>
      <c r="CH6415" s="139" t="str">
        <f t="shared" si="212"/>
        <v>LL.CP</v>
      </c>
      <c r="CI6415" s="275" t="s">
        <v>8003</v>
      </c>
    </row>
    <row r="6416" spans="74:87" x14ac:dyDescent="0.3">
      <c r="BV6416" s="30"/>
      <c r="CH6416" s="139" t="str">
        <f t="shared" si="212"/>
        <v>LL.35</v>
      </c>
      <c r="CI6416" s="275" t="s">
        <v>8004</v>
      </c>
    </row>
    <row r="6417" spans="74:87" x14ac:dyDescent="0.3">
      <c r="BV6417" s="30"/>
      <c r="CH6417" s="139" t="str">
        <f t="shared" si="212"/>
        <v>LL.33</v>
      </c>
      <c r="CI6417" s="275" t="s">
        <v>8005</v>
      </c>
    </row>
    <row r="6418" spans="74:87" x14ac:dyDescent="0.3">
      <c r="BV6418" s="30"/>
      <c r="CH6418" s="139" t="str">
        <f t="shared" si="212"/>
        <v>LL.54</v>
      </c>
      <c r="CI6418" s="275" t="s">
        <v>8006</v>
      </c>
    </row>
    <row r="6419" spans="74:87" x14ac:dyDescent="0.3">
      <c r="BV6419" s="30"/>
      <c r="CH6419" s="139" t="str">
        <f t="shared" si="212"/>
        <v>LL.JB</v>
      </c>
      <c r="CI6419" s="275" t="s">
        <v>8007</v>
      </c>
    </row>
    <row r="6420" spans="74:87" x14ac:dyDescent="0.3">
      <c r="BV6420" s="30"/>
      <c r="CH6420" s="139" t="str">
        <f t="shared" si="212"/>
        <v>LL.JW</v>
      </c>
      <c r="CI6420" s="275" t="s">
        <v>15246</v>
      </c>
    </row>
    <row r="6421" spans="74:87" x14ac:dyDescent="0.3">
      <c r="BV6421" s="30"/>
      <c r="CH6421" s="139" t="str">
        <f t="shared" si="212"/>
        <v>LL.51</v>
      </c>
      <c r="CI6421" s="275" t="s">
        <v>8008</v>
      </c>
    </row>
    <row r="6422" spans="74:87" x14ac:dyDescent="0.3">
      <c r="BV6422" s="30"/>
      <c r="CH6422" s="139" t="str">
        <f t="shared" si="212"/>
        <v>LL.NS</v>
      </c>
      <c r="CI6422" s="275" t="s">
        <v>8009</v>
      </c>
    </row>
    <row r="6423" spans="74:87" x14ac:dyDescent="0.3">
      <c r="BV6423" s="30"/>
      <c r="CH6423" s="139" t="str">
        <f t="shared" si="212"/>
        <v>LL.86</v>
      </c>
      <c r="CI6423" s="275" t="s">
        <v>8010</v>
      </c>
    </row>
    <row r="6424" spans="74:87" x14ac:dyDescent="0.3">
      <c r="BV6424" s="30"/>
      <c r="CH6424" s="139" t="str">
        <f t="shared" si="212"/>
        <v>LL.36</v>
      </c>
      <c r="CI6424" s="275" t="s">
        <v>8011</v>
      </c>
    </row>
    <row r="6425" spans="74:87" x14ac:dyDescent="0.3">
      <c r="BV6425" s="30"/>
      <c r="CH6425" s="139" t="str">
        <f t="shared" si="212"/>
        <v>LL.2F</v>
      </c>
      <c r="CI6425" s="275" t="s">
        <v>8012</v>
      </c>
    </row>
    <row r="6426" spans="74:87" x14ac:dyDescent="0.3">
      <c r="BV6426" s="30"/>
      <c r="CH6426" s="139" t="str">
        <f t="shared" si="212"/>
        <v>LL.90</v>
      </c>
      <c r="CI6426" s="275" t="s">
        <v>8013</v>
      </c>
    </row>
    <row r="6427" spans="74:87" x14ac:dyDescent="0.3">
      <c r="BV6427" s="30"/>
      <c r="CH6427" s="139" t="str">
        <f t="shared" si="212"/>
        <v>LL.27</v>
      </c>
      <c r="CI6427" s="275" t="s">
        <v>8014</v>
      </c>
    </row>
    <row r="6428" spans="74:87" x14ac:dyDescent="0.3">
      <c r="BV6428" s="30"/>
      <c r="CH6428" s="139" t="str">
        <f t="shared" si="212"/>
        <v>LL.61</v>
      </c>
      <c r="CI6428" s="275" t="s">
        <v>8015</v>
      </c>
    </row>
    <row r="6429" spans="74:87" x14ac:dyDescent="0.3">
      <c r="BV6429" s="30"/>
      <c r="CH6429" s="139" t="str">
        <f t="shared" si="212"/>
        <v>LL.81</v>
      </c>
      <c r="CI6429" s="275" t="s">
        <v>8016</v>
      </c>
    </row>
    <row r="6430" spans="74:87" x14ac:dyDescent="0.3">
      <c r="BV6430" s="30"/>
      <c r="CH6430" s="139" t="str">
        <f t="shared" si="212"/>
        <v>LL.SO</v>
      </c>
      <c r="CI6430" s="275" t="s">
        <v>8017</v>
      </c>
    </row>
    <row r="6431" spans="74:87" x14ac:dyDescent="0.3">
      <c r="BV6431" s="30"/>
      <c r="CH6431" s="139" t="str">
        <f t="shared" si="212"/>
        <v>LL.SP</v>
      </c>
      <c r="CI6431" s="275" t="s">
        <v>8018</v>
      </c>
    </row>
    <row r="6432" spans="74:87" x14ac:dyDescent="0.3">
      <c r="BV6432" s="30"/>
      <c r="CH6432" s="139" t="str">
        <f t="shared" ref="CH6432:CH6495" si="213">CONCATENATE(LEFT(CI6432,2),".",RIGHT(CI6432,2))</f>
        <v>LL.1V</v>
      </c>
      <c r="CI6432" s="275" t="s">
        <v>8019</v>
      </c>
    </row>
    <row r="6433" spans="74:87" x14ac:dyDescent="0.3">
      <c r="BV6433" s="30"/>
      <c r="CH6433" s="139" t="str">
        <f t="shared" si="213"/>
        <v>LL.T5</v>
      </c>
      <c r="CI6433" s="275" t="s">
        <v>8020</v>
      </c>
    </row>
    <row r="6434" spans="74:87" x14ac:dyDescent="0.3">
      <c r="BV6434" s="30"/>
      <c r="CH6434" s="139" t="str">
        <f t="shared" si="213"/>
        <v>LL.0S</v>
      </c>
      <c r="CI6434" s="275" t="s">
        <v>8021</v>
      </c>
    </row>
    <row r="6435" spans="74:87" x14ac:dyDescent="0.3">
      <c r="BV6435" s="30"/>
      <c r="CH6435" s="139" t="str">
        <f t="shared" si="213"/>
        <v>LL.52</v>
      </c>
      <c r="CI6435" s="275" t="s">
        <v>8022</v>
      </c>
    </row>
    <row r="6436" spans="74:87" x14ac:dyDescent="0.3">
      <c r="BV6436" s="30"/>
      <c r="CH6436" s="139" t="str">
        <f t="shared" si="213"/>
        <v>LL.77</v>
      </c>
      <c r="CI6436" s="275" t="s">
        <v>8023</v>
      </c>
    </row>
    <row r="6437" spans="74:87" x14ac:dyDescent="0.3">
      <c r="BV6437" s="30"/>
      <c r="CH6437" s="139" t="str">
        <f t="shared" si="213"/>
        <v>LL.37</v>
      </c>
      <c r="CI6437" s="275" t="s">
        <v>8024</v>
      </c>
    </row>
    <row r="6438" spans="74:87" x14ac:dyDescent="0.3">
      <c r="BV6438" s="30"/>
      <c r="CH6438" s="139" t="str">
        <f t="shared" si="213"/>
        <v>LL.2A</v>
      </c>
      <c r="CI6438" s="275" t="s">
        <v>8025</v>
      </c>
    </row>
    <row r="6439" spans="74:87" x14ac:dyDescent="0.3">
      <c r="BV6439" s="30"/>
      <c r="CH6439" s="139" t="str">
        <f t="shared" si="213"/>
        <v>LL.T8</v>
      </c>
      <c r="CI6439" s="275" t="s">
        <v>8026</v>
      </c>
    </row>
    <row r="6440" spans="74:87" x14ac:dyDescent="0.3">
      <c r="BV6440" s="30"/>
      <c r="CH6440" s="139" t="str">
        <f t="shared" si="213"/>
        <v>LL.1Q</v>
      </c>
      <c r="CI6440" s="275" t="s">
        <v>8027</v>
      </c>
    </row>
    <row r="6441" spans="74:87" x14ac:dyDescent="0.3">
      <c r="BV6441" s="30"/>
      <c r="CH6441" s="139" t="str">
        <f t="shared" si="213"/>
        <v>LL.2Q</v>
      </c>
      <c r="CI6441" s="275" t="s">
        <v>8028</v>
      </c>
    </row>
    <row r="6442" spans="74:87" x14ac:dyDescent="0.3">
      <c r="BV6442" s="30"/>
      <c r="CH6442" s="139" t="str">
        <f t="shared" si="213"/>
        <v>LL.NM</v>
      </c>
      <c r="CI6442" s="275" t="s">
        <v>8029</v>
      </c>
    </row>
    <row r="6443" spans="74:87" x14ac:dyDescent="0.3">
      <c r="BV6443" s="30"/>
      <c r="CH6443" s="139" t="str">
        <f t="shared" si="213"/>
        <v>LL.0F</v>
      </c>
      <c r="CI6443" s="275" t="s">
        <v>8030</v>
      </c>
    </row>
    <row r="6444" spans="74:87" x14ac:dyDescent="0.3">
      <c r="BV6444" s="30"/>
      <c r="CH6444" s="139" t="str">
        <f t="shared" si="213"/>
        <v>LL.MC</v>
      </c>
      <c r="CI6444" s="275" t="s">
        <v>8031</v>
      </c>
    </row>
    <row r="6445" spans="74:87" x14ac:dyDescent="0.3">
      <c r="BV6445" s="30"/>
      <c r="CH6445" s="139" t="str">
        <f t="shared" si="213"/>
        <v>LL.0P</v>
      </c>
      <c r="CI6445" s="275" t="s">
        <v>8032</v>
      </c>
    </row>
    <row r="6446" spans="74:87" x14ac:dyDescent="0.3">
      <c r="BV6446" s="30"/>
      <c r="CH6446" s="139" t="str">
        <f t="shared" si="213"/>
        <v>LL.T9</v>
      </c>
      <c r="CI6446" s="275" t="s">
        <v>8033</v>
      </c>
    </row>
    <row r="6447" spans="74:87" x14ac:dyDescent="0.3">
      <c r="BV6447" s="30"/>
      <c r="CH6447" s="139" t="str">
        <f t="shared" si="213"/>
        <v>LL.AO</v>
      </c>
      <c r="CI6447" s="275" t="s">
        <v>8034</v>
      </c>
    </row>
    <row r="6448" spans="74:87" x14ac:dyDescent="0.3">
      <c r="BV6448" s="30"/>
      <c r="CH6448" s="139" t="str">
        <f t="shared" si="213"/>
        <v>LL.0G</v>
      </c>
      <c r="CI6448" s="275" t="s">
        <v>8035</v>
      </c>
    </row>
    <row r="6449" spans="74:87" x14ac:dyDescent="0.3">
      <c r="BV6449" s="30"/>
      <c r="CH6449" s="139" t="str">
        <f t="shared" si="213"/>
        <v>LL.BG</v>
      </c>
      <c r="CI6449" s="275" t="s">
        <v>8036</v>
      </c>
    </row>
    <row r="6450" spans="74:87" x14ac:dyDescent="0.3">
      <c r="BV6450" s="30"/>
      <c r="CH6450" s="139" t="str">
        <f t="shared" si="213"/>
        <v>LL.0R</v>
      </c>
      <c r="CI6450" s="275" t="s">
        <v>8037</v>
      </c>
    </row>
    <row r="6451" spans="74:87" x14ac:dyDescent="0.3">
      <c r="BV6451" s="30"/>
      <c r="CH6451" s="139" t="str">
        <f t="shared" si="213"/>
        <v>LL.89</v>
      </c>
      <c r="CI6451" s="275" t="s">
        <v>8038</v>
      </c>
    </row>
    <row r="6452" spans="74:87" x14ac:dyDescent="0.3">
      <c r="BV6452" s="30"/>
      <c r="CH6452" s="139" t="str">
        <f t="shared" si="213"/>
        <v>LL.2P</v>
      </c>
      <c r="CI6452" s="275" t="s">
        <v>15247</v>
      </c>
    </row>
    <row r="6453" spans="74:87" x14ac:dyDescent="0.3">
      <c r="BV6453" s="30"/>
      <c r="CH6453" s="139" t="str">
        <f t="shared" si="213"/>
        <v>LL.32</v>
      </c>
      <c r="CI6453" s="275" t="s">
        <v>8039</v>
      </c>
    </row>
    <row r="6454" spans="74:87" x14ac:dyDescent="0.3">
      <c r="BV6454" s="30"/>
      <c r="CH6454" s="139" t="str">
        <f t="shared" si="213"/>
        <v>LL.80</v>
      </c>
      <c r="CI6454" s="275" t="s">
        <v>8040</v>
      </c>
    </row>
    <row r="6455" spans="74:87" x14ac:dyDescent="0.3">
      <c r="BV6455" s="30"/>
      <c r="CH6455" s="139" t="str">
        <f t="shared" si="213"/>
        <v>LL.46</v>
      </c>
      <c r="CI6455" s="275" t="s">
        <v>8041</v>
      </c>
    </row>
    <row r="6456" spans="74:87" x14ac:dyDescent="0.3">
      <c r="BV6456" s="30"/>
      <c r="CH6456" s="139" t="str">
        <f t="shared" si="213"/>
        <v>LL.45</v>
      </c>
      <c r="CI6456" s="275" t="s">
        <v>8042</v>
      </c>
    </row>
    <row r="6457" spans="74:87" x14ac:dyDescent="0.3">
      <c r="BV6457" s="30"/>
      <c r="CH6457" s="139" t="str">
        <f t="shared" si="213"/>
        <v>LL.0C</v>
      </c>
      <c r="CI6457" s="275" t="s">
        <v>8043</v>
      </c>
    </row>
    <row r="6458" spans="74:87" x14ac:dyDescent="0.3">
      <c r="BV6458" s="30"/>
      <c r="CH6458" s="139" t="str">
        <f t="shared" si="213"/>
        <v>LL.87</v>
      </c>
      <c r="CI6458" s="275" t="s">
        <v>8044</v>
      </c>
    </row>
    <row r="6459" spans="74:87" x14ac:dyDescent="0.3">
      <c r="BV6459" s="30"/>
      <c r="CH6459" s="139" t="str">
        <f t="shared" si="213"/>
        <v>LL.CP</v>
      </c>
      <c r="CI6459" s="275" t="s">
        <v>8045</v>
      </c>
    </row>
    <row r="6460" spans="74:87" x14ac:dyDescent="0.3">
      <c r="BV6460" s="30"/>
      <c r="CH6460" s="139" t="str">
        <f t="shared" si="213"/>
        <v>LL.35</v>
      </c>
      <c r="CI6460" s="275" t="s">
        <v>8046</v>
      </c>
    </row>
    <row r="6461" spans="74:87" x14ac:dyDescent="0.3">
      <c r="BV6461" s="30"/>
      <c r="CH6461" s="139" t="str">
        <f t="shared" si="213"/>
        <v>LL.33</v>
      </c>
      <c r="CI6461" s="275" t="s">
        <v>8047</v>
      </c>
    </row>
    <row r="6462" spans="74:87" x14ac:dyDescent="0.3">
      <c r="BV6462" s="30"/>
      <c r="CH6462" s="139" t="str">
        <f t="shared" si="213"/>
        <v>LL.54</v>
      </c>
      <c r="CI6462" s="275" t="s">
        <v>8048</v>
      </c>
    </row>
    <row r="6463" spans="74:87" x14ac:dyDescent="0.3">
      <c r="BV6463" s="30"/>
      <c r="CH6463" s="139" t="str">
        <f t="shared" si="213"/>
        <v>LL.JB</v>
      </c>
      <c r="CI6463" s="275" t="s">
        <v>8049</v>
      </c>
    </row>
    <row r="6464" spans="74:87" x14ac:dyDescent="0.3">
      <c r="BV6464" s="30"/>
      <c r="CH6464" s="139" t="str">
        <f t="shared" si="213"/>
        <v>LL.JW</v>
      </c>
      <c r="CI6464" s="275" t="s">
        <v>15248</v>
      </c>
    </row>
    <row r="6465" spans="74:87" x14ac:dyDescent="0.3">
      <c r="BV6465" s="30"/>
      <c r="CH6465" s="139" t="str">
        <f t="shared" si="213"/>
        <v>LL.51</v>
      </c>
      <c r="CI6465" s="275" t="s">
        <v>8050</v>
      </c>
    </row>
    <row r="6466" spans="74:87" x14ac:dyDescent="0.3">
      <c r="BV6466" s="30"/>
      <c r="CH6466" s="139" t="str">
        <f t="shared" si="213"/>
        <v>LL.NS</v>
      </c>
      <c r="CI6466" s="275" t="s">
        <v>8051</v>
      </c>
    </row>
    <row r="6467" spans="74:87" x14ac:dyDescent="0.3">
      <c r="BV6467" s="30"/>
      <c r="CH6467" s="139" t="str">
        <f t="shared" si="213"/>
        <v>LL.86</v>
      </c>
      <c r="CI6467" s="275" t="s">
        <v>8052</v>
      </c>
    </row>
    <row r="6468" spans="74:87" x14ac:dyDescent="0.3">
      <c r="BV6468" s="30"/>
      <c r="CH6468" s="139" t="str">
        <f t="shared" si="213"/>
        <v>LL.36</v>
      </c>
      <c r="CI6468" s="275" t="s">
        <v>8053</v>
      </c>
    </row>
    <row r="6469" spans="74:87" x14ac:dyDescent="0.3">
      <c r="BV6469" s="30"/>
      <c r="CH6469" s="139" t="str">
        <f t="shared" si="213"/>
        <v>LL.2F</v>
      </c>
      <c r="CI6469" s="275" t="s">
        <v>8054</v>
      </c>
    </row>
    <row r="6470" spans="74:87" x14ac:dyDescent="0.3">
      <c r="BV6470" s="30"/>
      <c r="CH6470" s="139" t="str">
        <f t="shared" si="213"/>
        <v>LL.90</v>
      </c>
      <c r="CI6470" s="275" t="s">
        <v>8055</v>
      </c>
    </row>
    <row r="6471" spans="74:87" x14ac:dyDescent="0.3">
      <c r="BV6471" s="30"/>
      <c r="CH6471" s="139" t="str">
        <f t="shared" si="213"/>
        <v>LL.27</v>
      </c>
      <c r="CI6471" s="275" t="s">
        <v>8056</v>
      </c>
    </row>
    <row r="6472" spans="74:87" x14ac:dyDescent="0.3">
      <c r="BV6472" s="30"/>
      <c r="CH6472" s="139" t="str">
        <f t="shared" si="213"/>
        <v>LL.61</v>
      </c>
      <c r="CI6472" s="275" t="s">
        <v>8057</v>
      </c>
    </row>
    <row r="6473" spans="74:87" x14ac:dyDescent="0.3">
      <c r="BV6473" s="30"/>
      <c r="CH6473" s="139" t="str">
        <f t="shared" si="213"/>
        <v>LL.81</v>
      </c>
      <c r="CI6473" s="275" t="s">
        <v>8058</v>
      </c>
    </row>
    <row r="6474" spans="74:87" x14ac:dyDescent="0.3">
      <c r="BV6474" s="30"/>
      <c r="CH6474" s="139" t="str">
        <f t="shared" si="213"/>
        <v>LL.SO</v>
      </c>
      <c r="CI6474" s="275" t="s">
        <v>8059</v>
      </c>
    </row>
    <row r="6475" spans="74:87" x14ac:dyDescent="0.3">
      <c r="BV6475" s="30"/>
      <c r="CH6475" s="139" t="str">
        <f t="shared" si="213"/>
        <v>LL.SP</v>
      </c>
      <c r="CI6475" s="275" t="s">
        <v>8060</v>
      </c>
    </row>
    <row r="6476" spans="74:87" x14ac:dyDescent="0.3">
      <c r="BV6476" s="30"/>
      <c r="CH6476" s="139" t="str">
        <f t="shared" si="213"/>
        <v>LL.1V</v>
      </c>
      <c r="CI6476" s="275" t="s">
        <v>14912</v>
      </c>
    </row>
    <row r="6477" spans="74:87" x14ac:dyDescent="0.3">
      <c r="BV6477" s="30"/>
      <c r="CH6477" s="139" t="str">
        <f t="shared" si="213"/>
        <v>LL.T5</v>
      </c>
      <c r="CI6477" s="275" t="s">
        <v>8061</v>
      </c>
    </row>
    <row r="6478" spans="74:87" x14ac:dyDescent="0.3">
      <c r="BV6478" s="30"/>
      <c r="CH6478" s="139" t="str">
        <f t="shared" si="213"/>
        <v>LL.0S</v>
      </c>
      <c r="CI6478" s="275" t="s">
        <v>8062</v>
      </c>
    </row>
    <row r="6479" spans="74:87" x14ac:dyDescent="0.3">
      <c r="BV6479" s="30"/>
      <c r="CH6479" s="139" t="str">
        <f t="shared" si="213"/>
        <v>LL.52</v>
      </c>
      <c r="CI6479" s="275" t="s">
        <v>8063</v>
      </c>
    </row>
    <row r="6480" spans="74:87" x14ac:dyDescent="0.3">
      <c r="BV6480" s="30"/>
      <c r="CH6480" s="139" t="str">
        <f t="shared" si="213"/>
        <v>LL.77</v>
      </c>
      <c r="CI6480" s="275" t="s">
        <v>8064</v>
      </c>
    </row>
    <row r="6481" spans="74:87" x14ac:dyDescent="0.3">
      <c r="BV6481" s="30"/>
      <c r="CH6481" s="139" t="str">
        <f t="shared" si="213"/>
        <v>LL.37</v>
      </c>
      <c r="CI6481" s="275" t="s">
        <v>8065</v>
      </c>
    </row>
    <row r="6482" spans="74:87" x14ac:dyDescent="0.3">
      <c r="BV6482" s="30"/>
      <c r="CH6482" s="139" t="str">
        <f t="shared" si="213"/>
        <v>LL.2A</v>
      </c>
      <c r="CI6482" s="275" t="s">
        <v>8066</v>
      </c>
    </row>
    <row r="6483" spans="74:87" x14ac:dyDescent="0.3">
      <c r="BV6483" s="30"/>
      <c r="CH6483" s="139" t="str">
        <f t="shared" si="213"/>
        <v>LL.T8</v>
      </c>
      <c r="CI6483" s="275" t="s">
        <v>8067</v>
      </c>
    </row>
    <row r="6484" spans="74:87" x14ac:dyDescent="0.3">
      <c r="BV6484" s="30"/>
      <c r="CH6484" s="139" t="str">
        <f t="shared" si="213"/>
        <v>LL.1Q</v>
      </c>
      <c r="CI6484" s="275" t="s">
        <v>8068</v>
      </c>
    </row>
    <row r="6485" spans="74:87" x14ac:dyDescent="0.3">
      <c r="BV6485" s="30"/>
      <c r="CH6485" s="139" t="str">
        <f t="shared" si="213"/>
        <v>LL.2Q</v>
      </c>
      <c r="CI6485" s="275" t="s">
        <v>8069</v>
      </c>
    </row>
    <row r="6486" spans="74:87" x14ac:dyDescent="0.3">
      <c r="BV6486" s="30"/>
      <c r="CH6486" s="139" t="str">
        <f t="shared" si="213"/>
        <v>LL.NM</v>
      </c>
      <c r="CI6486" s="275" t="s">
        <v>8070</v>
      </c>
    </row>
    <row r="6487" spans="74:87" x14ac:dyDescent="0.3">
      <c r="BV6487" s="30"/>
      <c r="CH6487" s="139" t="str">
        <f t="shared" si="213"/>
        <v>LL.0F</v>
      </c>
      <c r="CI6487" s="275" t="s">
        <v>8071</v>
      </c>
    </row>
    <row r="6488" spans="74:87" x14ac:dyDescent="0.3">
      <c r="BV6488" s="30"/>
      <c r="CH6488" s="139" t="str">
        <f t="shared" si="213"/>
        <v>LL.MC</v>
      </c>
      <c r="CI6488" s="275" t="s">
        <v>8072</v>
      </c>
    </row>
    <row r="6489" spans="74:87" x14ac:dyDescent="0.3">
      <c r="BV6489" s="30"/>
      <c r="CH6489" s="139" t="str">
        <f t="shared" si="213"/>
        <v>LL.0P</v>
      </c>
      <c r="CI6489" s="275" t="s">
        <v>8073</v>
      </c>
    </row>
    <row r="6490" spans="74:87" x14ac:dyDescent="0.3">
      <c r="BV6490" s="30"/>
      <c r="CH6490" s="139" t="str">
        <f t="shared" si="213"/>
        <v>LL.T9</v>
      </c>
      <c r="CI6490" s="275" t="s">
        <v>8074</v>
      </c>
    </row>
    <row r="6491" spans="74:87" x14ac:dyDescent="0.3">
      <c r="BV6491" s="30"/>
      <c r="CH6491" s="139" t="str">
        <f t="shared" si="213"/>
        <v>LL.AO</v>
      </c>
      <c r="CI6491" s="275" t="s">
        <v>8075</v>
      </c>
    </row>
    <row r="6492" spans="74:87" x14ac:dyDescent="0.3">
      <c r="BV6492" s="30"/>
      <c r="CH6492" s="139" t="str">
        <f t="shared" si="213"/>
        <v>LL.0G</v>
      </c>
      <c r="CI6492" s="275" t="s">
        <v>8076</v>
      </c>
    </row>
    <row r="6493" spans="74:87" x14ac:dyDescent="0.3">
      <c r="BV6493" s="30"/>
      <c r="CH6493" s="139" t="str">
        <f t="shared" si="213"/>
        <v>LL.BG</v>
      </c>
      <c r="CI6493" s="275" t="s">
        <v>8077</v>
      </c>
    </row>
    <row r="6494" spans="74:87" x14ac:dyDescent="0.3">
      <c r="BV6494" s="30"/>
      <c r="CH6494" s="139" t="str">
        <f t="shared" si="213"/>
        <v>LL.0R</v>
      </c>
      <c r="CI6494" s="275" t="s">
        <v>8078</v>
      </c>
    </row>
    <row r="6495" spans="74:87" x14ac:dyDescent="0.3">
      <c r="BV6495" s="30"/>
      <c r="CH6495" s="139" t="str">
        <f t="shared" si="213"/>
        <v>LL.89</v>
      </c>
      <c r="CI6495" s="275" t="s">
        <v>8079</v>
      </c>
    </row>
    <row r="6496" spans="74:87" x14ac:dyDescent="0.3">
      <c r="BV6496" s="30"/>
      <c r="CH6496" s="139" t="str">
        <f t="shared" ref="CH6496:CH6559" si="214">CONCATENATE(LEFT(CI6496,2),".",RIGHT(CI6496,2))</f>
        <v>LL.2P</v>
      </c>
      <c r="CI6496" s="275" t="s">
        <v>15249</v>
      </c>
    </row>
    <row r="6497" spans="74:87" x14ac:dyDescent="0.3">
      <c r="BV6497" s="30"/>
      <c r="CH6497" s="139" t="str">
        <f t="shared" si="214"/>
        <v>LL.32</v>
      </c>
      <c r="CI6497" s="275" t="s">
        <v>8080</v>
      </c>
    </row>
    <row r="6498" spans="74:87" x14ac:dyDescent="0.3">
      <c r="BV6498" s="30"/>
      <c r="CH6498" s="139" t="str">
        <f t="shared" si="214"/>
        <v>LL.80</v>
      </c>
      <c r="CI6498" s="275" t="s">
        <v>8081</v>
      </c>
    </row>
    <row r="6499" spans="74:87" x14ac:dyDescent="0.3">
      <c r="BV6499" s="30"/>
      <c r="CH6499" s="139" t="str">
        <f t="shared" si="214"/>
        <v>LL.46</v>
      </c>
      <c r="CI6499" s="275" t="s">
        <v>8082</v>
      </c>
    </row>
    <row r="6500" spans="74:87" x14ac:dyDescent="0.3">
      <c r="BV6500" s="30"/>
      <c r="CH6500" s="139" t="str">
        <f t="shared" si="214"/>
        <v>LL.45</v>
      </c>
      <c r="CI6500" s="275" t="s">
        <v>8083</v>
      </c>
    </row>
    <row r="6501" spans="74:87" x14ac:dyDescent="0.3">
      <c r="BV6501" s="30"/>
      <c r="CH6501" s="139" t="str">
        <f t="shared" si="214"/>
        <v>LL.0C</v>
      </c>
      <c r="CI6501" s="275" t="s">
        <v>8084</v>
      </c>
    </row>
    <row r="6502" spans="74:87" x14ac:dyDescent="0.3">
      <c r="BV6502" s="30"/>
      <c r="CH6502" s="139" t="str">
        <f t="shared" si="214"/>
        <v>LL.87</v>
      </c>
      <c r="CI6502" s="275" t="s">
        <v>8085</v>
      </c>
    </row>
    <row r="6503" spans="74:87" x14ac:dyDescent="0.3">
      <c r="BV6503" s="30"/>
      <c r="CH6503" s="139" t="str">
        <f t="shared" si="214"/>
        <v>LL.CP</v>
      </c>
      <c r="CI6503" s="275" t="s">
        <v>8086</v>
      </c>
    </row>
    <row r="6504" spans="74:87" x14ac:dyDescent="0.3">
      <c r="BV6504" s="30"/>
      <c r="CH6504" s="139" t="str">
        <f t="shared" si="214"/>
        <v>LL.35</v>
      </c>
      <c r="CI6504" s="275" t="s">
        <v>8087</v>
      </c>
    </row>
    <row r="6505" spans="74:87" x14ac:dyDescent="0.3">
      <c r="BV6505" s="30"/>
      <c r="CH6505" s="139" t="str">
        <f t="shared" si="214"/>
        <v>LL.33</v>
      </c>
      <c r="CI6505" s="275" t="s">
        <v>8088</v>
      </c>
    </row>
    <row r="6506" spans="74:87" x14ac:dyDescent="0.3">
      <c r="BV6506" s="30"/>
      <c r="CH6506" s="139" t="str">
        <f t="shared" si="214"/>
        <v>LL.54</v>
      </c>
      <c r="CI6506" s="275" t="s">
        <v>8089</v>
      </c>
    </row>
    <row r="6507" spans="74:87" x14ac:dyDescent="0.3">
      <c r="BV6507" s="30"/>
      <c r="CH6507" s="139" t="str">
        <f t="shared" si="214"/>
        <v>LL.JB</v>
      </c>
      <c r="CI6507" s="275" t="s">
        <v>8090</v>
      </c>
    </row>
    <row r="6508" spans="74:87" x14ac:dyDescent="0.3">
      <c r="BV6508" s="30"/>
      <c r="CH6508" s="139" t="str">
        <f t="shared" si="214"/>
        <v>LL.JW</v>
      </c>
      <c r="CI6508" s="275" t="s">
        <v>15250</v>
      </c>
    </row>
    <row r="6509" spans="74:87" x14ac:dyDescent="0.3">
      <c r="BV6509" s="30"/>
      <c r="CH6509" s="139" t="str">
        <f t="shared" si="214"/>
        <v>LL.51</v>
      </c>
      <c r="CI6509" s="275" t="s">
        <v>8091</v>
      </c>
    </row>
    <row r="6510" spans="74:87" x14ac:dyDescent="0.3">
      <c r="BV6510" s="30"/>
      <c r="CH6510" s="139" t="str">
        <f t="shared" si="214"/>
        <v>LL.NS</v>
      </c>
      <c r="CI6510" s="275" t="s">
        <v>8092</v>
      </c>
    </row>
    <row r="6511" spans="74:87" x14ac:dyDescent="0.3">
      <c r="BV6511" s="30"/>
      <c r="CH6511" s="139" t="str">
        <f t="shared" si="214"/>
        <v>LL.86</v>
      </c>
      <c r="CI6511" s="275" t="s">
        <v>8093</v>
      </c>
    </row>
    <row r="6512" spans="74:87" x14ac:dyDescent="0.3">
      <c r="BV6512" s="30"/>
      <c r="CH6512" s="139" t="str">
        <f t="shared" si="214"/>
        <v>LL.36</v>
      </c>
      <c r="CI6512" s="275" t="s">
        <v>8094</v>
      </c>
    </row>
    <row r="6513" spans="74:87" x14ac:dyDescent="0.3">
      <c r="BV6513" s="30"/>
      <c r="CH6513" s="139" t="str">
        <f t="shared" si="214"/>
        <v>LL.2F</v>
      </c>
      <c r="CI6513" s="275" t="s">
        <v>8095</v>
      </c>
    </row>
    <row r="6514" spans="74:87" x14ac:dyDescent="0.3">
      <c r="BV6514" s="30"/>
      <c r="CH6514" s="139" t="str">
        <f t="shared" si="214"/>
        <v>LL.90</v>
      </c>
      <c r="CI6514" s="275" t="s">
        <v>8096</v>
      </c>
    </row>
    <row r="6515" spans="74:87" x14ac:dyDescent="0.3">
      <c r="BV6515" s="30"/>
      <c r="CH6515" s="139" t="str">
        <f t="shared" si="214"/>
        <v>LL.27</v>
      </c>
      <c r="CI6515" s="275" t="s">
        <v>8097</v>
      </c>
    </row>
    <row r="6516" spans="74:87" x14ac:dyDescent="0.3">
      <c r="BV6516" s="30"/>
      <c r="CH6516" s="139" t="str">
        <f t="shared" si="214"/>
        <v>LL.61</v>
      </c>
      <c r="CI6516" s="275" t="s">
        <v>8098</v>
      </c>
    </row>
    <row r="6517" spans="74:87" x14ac:dyDescent="0.3">
      <c r="BV6517" s="30"/>
      <c r="CH6517" s="139" t="str">
        <f t="shared" si="214"/>
        <v>LL.81</v>
      </c>
      <c r="CI6517" s="275" t="s">
        <v>8099</v>
      </c>
    </row>
    <row r="6518" spans="74:87" x14ac:dyDescent="0.3">
      <c r="BV6518" s="30"/>
      <c r="CH6518" s="139" t="str">
        <f t="shared" si="214"/>
        <v>LL.SO</v>
      </c>
      <c r="CI6518" s="275" t="s">
        <v>8100</v>
      </c>
    </row>
    <row r="6519" spans="74:87" x14ac:dyDescent="0.3">
      <c r="BV6519" s="30"/>
      <c r="CH6519" s="139" t="str">
        <f t="shared" si="214"/>
        <v>LL.SP</v>
      </c>
      <c r="CI6519" s="275" t="s">
        <v>8101</v>
      </c>
    </row>
    <row r="6520" spans="74:87" x14ac:dyDescent="0.3">
      <c r="BV6520" s="30"/>
      <c r="CH6520" s="139" t="str">
        <f t="shared" si="214"/>
        <v>LL.1V</v>
      </c>
      <c r="CI6520" s="275" t="s">
        <v>14913</v>
      </c>
    </row>
    <row r="6521" spans="74:87" x14ac:dyDescent="0.3">
      <c r="BV6521" s="30"/>
      <c r="CH6521" s="139" t="str">
        <f t="shared" si="214"/>
        <v>LL.T5</v>
      </c>
      <c r="CI6521" s="275" t="s">
        <v>8102</v>
      </c>
    </row>
    <row r="6522" spans="74:87" x14ac:dyDescent="0.3">
      <c r="BV6522" s="30"/>
      <c r="CH6522" s="139" t="str">
        <f t="shared" si="214"/>
        <v>LL.0S</v>
      </c>
      <c r="CI6522" s="275" t="s">
        <v>8103</v>
      </c>
    </row>
    <row r="6523" spans="74:87" x14ac:dyDescent="0.3">
      <c r="BV6523" s="30"/>
      <c r="CH6523" s="139" t="str">
        <f t="shared" si="214"/>
        <v>LL.52</v>
      </c>
      <c r="CI6523" s="275" t="s">
        <v>8104</v>
      </c>
    </row>
    <row r="6524" spans="74:87" x14ac:dyDescent="0.3">
      <c r="BV6524" s="30"/>
      <c r="CH6524" s="139" t="str">
        <f t="shared" si="214"/>
        <v>LL.77</v>
      </c>
      <c r="CI6524" s="275" t="s">
        <v>8105</v>
      </c>
    </row>
    <row r="6525" spans="74:87" x14ac:dyDescent="0.3">
      <c r="BV6525" s="30"/>
      <c r="CH6525" s="139" t="str">
        <f t="shared" si="214"/>
        <v>LL.37</v>
      </c>
      <c r="CI6525" s="275" t="s">
        <v>8106</v>
      </c>
    </row>
    <row r="6526" spans="74:87" x14ac:dyDescent="0.3">
      <c r="BV6526" s="30"/>
      <c r="CH6526" s="139" t="str">
        <f t="shared" si="214"/>
        <v>LL.2A</v>
      </c>
      <c r="CI6526" s="275" t="s">
        <v>8107</v>
      </c>
    </row>
    <row r="6527" spans="74:87" x14ac:dyDescent="0.3">
      <c r="BV6527" s="30"/>
      <c r="CH6527" s="139" t="str">
        <f t="shared" si="214"/>
        <v>LL.T8</v>
      </c>
      <c r="CI6527" s="275" t="s">
        <v>8108</v>
      </c>
    </row>
    <row r="6528" spans="74:87" x14ac:dyDescent="0.3">
      <c r="BV6528" s="30"/>
      <c r="CH6528" s="139" t="str">
        <f t="shared" si="214"/>
        <v>LL.1Q</v>
      </c>
      <c r="CI6528" s="275" t="s">
        <v>8109</v>
      </c>
    </row>
    <row r="6529" spans="74:87" x14ac:dyDescent="0.3">
      <c r="BV6529" s="30"/>
      <c r="CH6529" s="139" t="str">
        <f t="shared" si="214"/>
        <v>LL.2Q</v>
      </c>
      <c r="CI6529" s="275" t="s">
        <v>8110</v>
      </c>
    </row>
    <row r="6530" spans="74:87" x14ac:dyDescent="0.3">
      <c r="BV6530" s="30"/>
      <c r="CH6530" s="139" t="str">
        <f t="shared" si="214"/>
        <v>LL.NM</v>
      </c>
      <c r="CI6530" s="275" t="s">
        <v>8111</v>
      </c>
    </row>
    <row r="6531" spans="74:87" x14ac:dyDescent="0.3">
      <c r="BV6531" s="30"/>
      <c r="CH6531" s="139" t="str">
        <f t="shared" si="214"/>
        <v>LL.0F</v>
      </c>
      <c r="CI6531" s="275" t="s">
        <v>8112</v>
      </c>
    </row>
    <row r="6532" spans="74:87" x14ac:dyDescent="0.3">
      <c r="BV6532" s="30"/>
      <c r="CH6532" s="139" t="str">
        <f t="shared" si="214"/>
        <v>LL.MC</v>
      </c>
      <c r="CI6532" s="275" t="s">
        <v>8113</v>
      </c>
    </row>
    <row r="6533" spans="74:87" x14ac:dyDescent="0.3">
      <c r="BV6533" s="30"/>
      <c r="CH6533" s="139" t="str">
        <f t="shared" si="214"/>
        <v>LL.0P</v>
      </c>
      <c r="CI6533" s="275" t="s">
        <v>8114</v>
      </c>
    </row>
    <row r="6534" spans="74:87" x14ac:dyDescent="0.3">
      <c r="BV6534" s="30"/>
      <c r="CH6534" s="139" t="str">
        <f t="shared" si="214"/>
        <v>LL.T9</v>
      </c>
      <c r="CI6534" s="275" t="s">
        <v>8115</v>
      </c>
    </row>
    <row r="6535" spans="74:87" x14ac:dyDescent="0.3">
      <c r="BV6535" s="30"/>
      <c r="CH6535" s="139" t="str">
        <f t="shared" si="214"/>
        <v>LL.AO</v>
      </c>
      <c r="CI6535" s="275" t="s">
        <v>8116</v>
      </c>
    </row>
    <row r="6536" spans="74:87" x14ac:dyDescent="0.3">
      <c r="BV6536" s="30"/>
      <c r="CH6536" s="139" t="str">
        <f t="shared" si="214"/>
        <v>LL.0G</v>
      </c>
      <c r="CI6536" s="275" t="s">
        <v>8117</v>
      </c>
    </row>
    <row r="6537" spans="74:87" x14ac:dyDescent="0.3">
      <c r="BV6537" s="30"/>
      <c r="CH6537" s="139" t="str">
        <f t="shared" si="214"/>
        <v>LL.BG</v>
      </c>
      <c r="CI6537" s="275" t="s">
        <v>8118</v>
      </c>
    </row>
    <row r="6538" spans="74:87" x14ac:dyDescent="0.3">
      <c r="BV6538" s="30"/>
      <c r="CH6538" s="139" t="str">
        <f t="shared" si="214"/>
        <v>LL.0R</v>
      </c>
      <c r="CI6538" s="275" t="s">
        <v>8119</v>
      </c>
    </row>
    <row r="6539" spans="74:87" x14ac:dyDescent="0.3">
      <c r="BV6539" s="30"/>
      <c r="CH6539" s="139" t="str">
        <f t="shared" si="214"/>
        <v>LL.89</v>
      </c>
      <c r="CI6539" s="275" t="s">
        <v>8120</v>
      </c>
    </row>
    <row r="6540" spans="74:87" x14ac:dyDescent="0.3">
      <c r="BV6540" s="30"/>
      <c r="CH6540" s="139" t="str">
        <f t="shared" si="214"/>
        <v>LL.2P</v>
      </c>
      <c r="CI6540" s="275" t="s">
        <v>15251</v>
      </c>
    </row>
    <row r="6541" spans="74:87" x14ac:dyDescent="0.3">
      <c r="BV6541" s="30"/>
      <c r="CH6541" s="139" t="str">
        <f t="shared" si="214"/>
        <v>LL.32</v>
      </c>
      <c r="CI6541" s="275" t="s">
        <v>8121</v>
      </c>
    </row>
    <row r="6542" spans="74:87" x14ac:dyDescent="0.3">
      <c r="BV6542" s="30"/>
      <c r="CH6542" s="139" t="str">
        <f t="shared" si="214"/>
        <v>LL.80</v>
      </c>
      <c r="CI6542" s="275" t="s">
        <v>8122</v>
      </c>
    </row>
    <row r="6543" spans="74:87" x14ac:dyDescent="0.3">
      <c r="BV6543" s="30"/>
      <c r="CH6543" s="139" t="str">
        <f t="shared" si="214"/>
        <v>LL.46</v>
      </c>
      <c r="CI6543" s="275" t="s">
        <v>8123</v>
      </c>
    </row>
    <row r="6544" spans="74:87" x14ac:dyDescent="0.3">
      <c r="BV6544" s="30"/>
      <c r="CH6544" s="139" t="str">
        <f t="shared" si="214"/>
        <v>LL.45</v>
      </c>
      <c r="CI6544" s="275" t="s">
        <v>8124</v>
      </c>
    </row>
    <row r="6545" spans="74:87" x14ac:dyDescent="0.3">
      <c r="BV6545" s="30"/>
      <c r="CH6545" s="139" t="str">
        <f t="shared" si="214"/>
        <v>LL.0C</v>
      </c>
      <c r="CI6545" s="275" t="s">
        <v>8125</v>
      </c>
    </row>
    <row r="6546" spans="74:87" x14ac:dyDescent="0.3">
      <c r="BV6546" s="30"/>
      <c r="CH6546" s="139" t="str">
        <f t="shared" si="214"/>
        <v>LL.87</v>
      </c>
      <c r="CI6546" s="275" t="s">
        <v>8126</v>
      </c>
    </row>
    <row r="6547" spans="74:87" x14ac:dyDescent="0.3">
      <c r="BV6547" s="30"/>
      <c r="CH6547" s="139" t="str">
        <f t="shared" si="214"/>
        <v>LL.CP</v>
      </c>
      <c r="CI6547" s="275" t="s">
        <v>8127</v>
      </c>
    </row>
    <row r="6548" spans="74:87" x14ac:dyDescent="0.3">
      <c r="BV6548" s="30"/>
      <c r="CH6548" s="139" t="str">
        <f t="shared" si="214"/>
        <v>LL.35</v>
      </c>
      <c r="CI6548" s="275" t="s">
        <v>8128</v>
      </c>
    </row>
    <row r="6549" spans="74:87" x14ac:dyDescent="0.3">
      <c r="BV6549" s="30"/>
      <c r="CH6549" s="139" t="str">
        <f t="shared" si="214"/>
        <v>LL.33</v>
      </c>
      <c r="CI6549" s="275" t="s">
        <v>8129</v>
      </c>
    </row>
    <row r="6550" spans="74:87" x14ac:dyDescent="0.3">
      <c r="BV6550" s="30"/>
      <c r="CH6550" s="139" t="str">
        <f t="shared" si="214"/>
        <v>LL.54</v>
      </c>
      <c r="CI6550" s="275" t="s">
        <v>8130</v>
      </c>
    </row>
    <row r="6551" spans="74:87" x14ac:dyDescent="0.3">
      <c r="BV6551" s="30"/>
      <c r="CH6551" s="139" t="str">
        <f t="shared" si="214"/>
        <v>LL.JB</v>
      </c>
      <c r="CI6551" s="275" t="s">
        <v>8131</v>
      </c>
    </row>
    <row r="6552" spans="74:87" x14ac:dyDescent="0.3">
      <c r="BV6552" s="30"/>
      <c r="CH6552" s="139" t="str">
        <f t="shared" si="214"/>
        <v>LL.JW</v>
      </c>
      <c r="CI6552" s="275" t="s">
        <v>15252</v>
      </c>
    </row>
    <row r="6553" spans="74:87" x14ac:dyDescent="0.3">
      <c r="BV6553" s="30"/>
      <c r="CH6553" s="139" t="str">
        <f t="shared" si="214"/>
        <v>LL.51</v>
      </c>
      <c r="CI6553" s="275" t="s">
        <v>8132</v>
      </c>
    </row>
    <row r="6554" spans="74:87" x14ac:dyDescent="0.3">
      <c r="BV6554" s="30"/>
      <c r="CH6554" s="139" t="str">
        <f t="shared" si="214"/>
        <v>LL.NS</v>
      </c>
      <c r="CI6554" s="275" t="s">
        <v>8133</v>
      </c>
    </row>
    <row r="6555" spans="74:87" x14ac:dyDescent="0.3">
      <c r="BV6555" s="30"/>
      <c r="CH6555" s="139" t="str">
        <f t="shared" si="214"/>
        <v>LL.86</v>
      </c>
      <c r="CI6555" s="275" t="s">
        <v>8134</v>
      </c>
    </row>
    <row r="6556" spans="74:87" x14ac:dyDescent="0.3">
      <c r="BV6556" s="30"/>
      <c r="CH6556" s="139" t="str">
        <f t="shared" si="214"/>
        <v>LL.36</v>
      </c>
      <c r="CI6556" s="275" t="s">
        <v>8135</v>
      </c>
    </row>
    <row r="6557" spans="74:87" x14ac:dyDescent="0.3">
      <c r="BV6557" s="30"/>
      <c r="CH6557" s="139" t="str">
        <f t="shared" si="214"/>
        <v>LL.2F</v>
      </c>
      <c r="CI6557" s="275" t="s">
        <v>8136</v>
      </c>
    </row>
    <row r="6558" spans="74:87" x14ac:dyDescent="0.3">
      <c r="BV6558" s="30"/>
      <c r="CH6558" s="139" t="str">
        <f t="shared" si="214"/>
        <v>LL.90</v>
      </c>
      <c r="CI6558" s="275" t="s">
        <v>8137</v>
      </c>
    </row>
    <row r="6559" spans="74:87" x14ac:dyDescent="0.3">
      <c r="BV6559" s="30"/>
      <c r="CH6559" s="139" t="str">
        <f t="shared" si="214"/>
        <v>LL.27</v>
      </c>
      <c r="CI6559" s="275" t="s">
        <v>8138</v>
      </c>
    </row>
    <row r="6560" spans="74:87" x14ac:dyDescent="0.3">
      <c r="BV6560" s="30"/>
      <c r="CH6560" s="139" t="str">
        <f t="shared" ref="CH6560:CH6623" si="215">CONCATENATE(LEFT(CI6560,2),".",RIGHT(CI6560,2))</f>
        <v>LL.61</v>
      </c>
      <c r="CI6560" s="275" t="s">
        <v>8139</v>
      </c>
    </row>
    <row r="6561" spans="74:87" x14ac:dyDescent="0.3">
      <c r="BV6561" s="30"/>
      <c r="CH6561" s="139" t="str">
        <f t="shared" si="215"/>
        <v>LL.81</v>
      </c>
      <c r="CI6561" s="275" t="s">
        <v>8140</v>
      </c>
    </row>
    <row r="6562" spans="74:87" x14ac:dyDescent="0.3">
      <c r="BV6562" s="30"/>
      <c r="CH6562" s="139" t="str">
        <f t="shared" si="215"/>
        <v>LL.SO</v>
      </c>
      <c r="CI6562" s="275" t="s">
        <v>8141</v>
      </c>
    </row>
    <row r="6563" spans="74:87" x14ac:dyDescent="0.3">
      <c r="BV6563" s="30"/>
      <c r="CH6563" s="139" t="str">
        <f t="shared" si="215"/>
        <v>LL.SP</v>
      </c>
      <c r="CI6563" s="275" t="s">
        <v>8142</v>
      </c>
    </row>
    <row r="6564" spans="74:87" x14ac:dyDescent="0.3">
      <c r="BV6564" s="30"/>
      <c r="CH6564" s="139" t="str">
        <f t="shared" si="215"/>
        <v>LL.1V</v>
      </c>
      <c r="CI6564" s="275" t="s">
        <v>14914</v>
      </c>
    </row>
    <row r="6565" spans="74:87" x14ac:dyDescent="0.3">
      <c r="BV6565" s="30"/>
      <c r="CH6565" s="139" t="str">
        <f t="shared" si="215"/>
        <v>LL.T5</v>
      </c>
      <c r="CI6565" s="275" t="s">
        <v>8143</v>
      </c>
    </row>
    <row r="6566" spans="74:87" x14ac:dyDescent="0.3">
      <c r="BV6566" s="30"/>
      <c r="CH6566" s="139" t="str">
        <f t="shared" si="215"/>
        <v>LL.0S</v>
      </c>
      <c r="CI6566" s="275" t="s">
        <v>8144</v>
      </c>
    </row>
    <row r="6567" spans="74:87" x14ac:dyDescent="0.3">
      <c r="BV6567" s="30"/>
      <c r="CH6567" s="139" t="str">
        <f t="shared" si="215"/>
        <v>LL.52</v>
      </c>
      <c r="CI6567" s="275" t="s">
        <v>8145</v>
      </c>
    </row>
    <row r="6568" spans="74:87" x14ac:dyDescent="0.3">
      <c r="BV6568" s="30"/>
      <c r="CH6568" s="139" t="str">
        <f t="shared" si="215"/>
        <v>LL.77</v>
      </c>
      <c r="CI6568" s="275" t="s">
        <v>8146</v>
      </c>
    </row>
    <row r="6569" spans="74:87" x14ac:dyDescent="0.3">
      <c r="BV6569" s="30"/>
      <c r="CH6569" s="139" t="str">
        <f t="shared" si="215"/>
        <v>LL.37</v>
      </c>
      <c r="CI6569" s="275" t="s">
        <v>8147</v>
      </c>
    </row>
    <row r="6570" spans="74:87" x14ac:dyDescent="0.3">
      <c r="BV6570" s="30"/>
      <c r="CH6570" s="139" t="str">
        <f t="shared" si="215"/>
        <v>LL.2A</v>
      </c>
      <c r="CI6570" s="275" t="s">
        <v>8148</v>
      </c>
    </row>
    <row r="6571" spans="74:87" x14ac:dyDescent="0.3">
      <c r="BV6571" s="30"/>
      <c r="CH6571" s="139" t="str">
        <f t="shared" si="215"/>
        <v>LL.T8</v>
      </c>
      <c r="CI6571" s="275" t="s">
        <v>8149</v>
      </c>
    </row>
    <row r="6572" spans="74:87" x14ac:dyDescent="0.3">
      <c r="BV6572" s="30"/>
      <c r="CH6572" s="139" t="str">
        <f t="shared" si="215"/>
        <v>LL.1Q</v>
      </c>
      <c r="CI6572" s="275" t="s">
        <v>8150</v>
      </c>
    </row>
    <row r="6573" spans="74:87" x14ac:dyDescent="0.3">
      <c r="BV6573" s="30"/>
      <c r="CH6573" s="139" t="str">
        <f t="shared" si="215"/>
        <v>LL.2Q</v>
      </c>
      <c r="CI6573" s="275" t="s">
        <v>8151</v>
      </c>
    </row>
    <row r="6574" spans="74:87" x14ac:dyDescent="0.3">
      <c r="BV6574" s="30"/>
      <c r="CH6574" s="139" t="str">
        <f t="shared" si="215"/>
        <v>LL.NM</v>
      </c>
      <c r="CI6574" s="275" t="s">
        <v>8152</v>
      </c>
    </row>
    <row r="6575" spans="74:87" x14ac:dyDescent="0.3">
      <c r="BV6575" s="30"/>
      <c r="CH6575" s="139" t="str">
        <f t="shared" si="215"/>
        <v>LL.0F</v>
      </c>
      <c r="CI6575" s="275" t="s">
        <v>8153</v>
      </c>
    </row>
    <row r="6576" spans="74:87" x14ac:dyDescent="0.3">
      <c r="BV6576" s="30"/>
      <c r="CH6576" s="139" t="str">
        <f t="shared" si="215"/>
        <v>LL.MC</v>
      </c>
      <c r="CI6576" s="275" t="s">
        <v>8154</v>
      </c>
    </row>
    <row r="6577" spans="74:87" x14ac:dyDescent="0.3">
      <c r="BV6577" s="30"/>
      <c r="CH6577" s="139" t="str">
        <f t="shared" si="215"/>
        <v>LL.0P</v>
      </c>
      <c r="CI6577" s="275" t="s">
        <v>8155</v>
      </c>
    </row>
    <row r="6578" spans="74:87" x14ac:dyDescent="0.3">
      <c r="BV6578" s="30"/>
      <c r="CH6578" s="139" t="str">
        <f t="shared" si="215"/>
        <v>LL.T9</v>
      </c>
      <c r="CI6578" s="275" t="s">
        <v>8156</v>
      </c>
    </row>
    <row r="6579" spans="74:87" x14ac:dyDescent="0.3">
      <c r="BV6579" s="30"/>
      <c r="CH6579" s="139" t="str">
        <f t="shared" si="215"/>
        <v>LL.AO</v>
      </c>
      <c r="CI6579" s="275" t="s">
        <v>8157</v>
      </c>
    </row>
    <row r="6580" spans="74:87" x14ac:dyDescent="0.3">
      <c r="BV6580" s="30"/>
      <c r="CH6580" s="139" t="str">
        <f t="shared" si="215"/>
        <v>LL.0G</v>
      </c>
      <c r="CI6580" s="275" t="s">
        <v>8158</v>
      </c>
    </row>
    <row r="6581" spans="74:87" x14ac:dyDescent="0.3">
      <c r="BV6581" s="30"/>
      <c r="CH6581" s="139" t="str">
        <f t="shared" si="215"/>
        <v>LL.BG</v>
      </c>
      <c r="CI6581" s="275" t="s">
        <v>8159</v>
      </c>
    </row>
    <row r="6582" spans="74:87" x14ac:dyDescent="0.3">
      <c r="BV6582" s="30"/>
      <c r="CH6582" s="139" t="str">
        <f t="shared" si="215"/>
        <v>LL.0R</v>
      </c>
      <c r="CI6582" s="275" t="s">
        <v>8160</v>
      </c>
    </row>
    <row r="6583" spans="74:87" x14ac:dyDescent="0.3">
      <c r="BV6583" s="30"/>
      <c r="CH6583" s="139" t="str">
        <f t="shared" si="215"/>
        <v>LL.89</v>
      </c>
      <c r="CI6583" s="275" t="s">
        <v>8161</v>
      </c>
    </row>
    <row r="6584" spans="74:87" x14ac:dyDescent="0.3">
      <c r="BV6584" s="30"/>
      <c r="CH6584" s="139" t="str">
        <f t="shared" si="215"/>
        <v>LL.2P</v>
      </c>
      <c r="CI6584" s="275" t="s">
        <v>15253</v>
      </c>
    </row>
    <row r="6585" spans="74:87" x14ac:dyDescent="0.3">
      <c r="BV6585" s="30"/>
      <c r="CH6585" s="139" t="str">
        <f t="shared" si="215"/>
        <v>LL.32</v>
      </c>
      <c r="CI6585" s="275" t="s">
        <v>8162</v>
      </c>
    </row>
    <row r="6586" spans="74:87" x14ac:dyDescent="0.3">
      <c r="BV6586" s="30"/>
      <c r="CH6586" s="139" t="str">
        <f t="shared" si="215"/>
        <v>LL.80</v>
      </c>
      <c r="CI6586" s="275" t="s">
        <v>8163</v>
      </c>
    </row>
    <row r="6587" spans="74:87" x14ac:dyDescent="0.3">
      <c r="BV6587" s="30"/>
      <c r="CH6587" s="139" t="str">
        <f t="shared" si="215"/>
        <v>LL.46</v>
      </c>
      <c r="CI6587" s="275" t="s">
        <v>8164</v>
      </c>
    </row>
    <row r="6588" spans="74:87" x14ac:dyDescent="0.3">
      <c r="BV6588" s="30"/>
      <c r="CH6588" s="139" t="str">
        <f t="shared" si="215"/>
        <v>LL.45</v>
      </c>
      <c r="CI6588" s="275" t="s">
        <v>8165</v>
      </c>
    </row>
    <row r="6589" spans="74:87" x14ac:dyDescent="0.3">
      <c r="BV6589" s="30"/>
      <c r="CH6589" s="139" t="str">
        <f t="shared" si="215"/>
        <v>LL.0C</v>
      </c>
      <c r="CI6589" s="275" t="s">
        <v>8166</v>
      </c>
    </row>
    <row r="6590" spans="74:87" x14ac:dyDescent="0.3">
      <c r="BV6590" s="30"/>
      <c r="CH6590" s="139" t="str">
        <f t="shared" si="215"/>
        <v>LL.87</v>
      </c>
      <c r="CI6590" s="275" t="s">
        <v>8167</v>
      </c>
    </row>
    <row r="6591" spans="74:87" x14ac:dyDescent="0.3">
      <c r="BV6591" s="30"/>
      <c r="CH6591" s="139" t="str">
        <f t="shared" si="215"/>
        <v>LL.CP</v>
      </c>
      <c r="CI6591" s="275" t="s">
        <v>8168</v>
      </c>
    </row>
    <row r="6592" spans="74:87" x14ac:dyDescent="0.3">
      <c r="BV6592" s="30"/>
      <c r="CH6592" s="139" t="str">
        <f t="shared" si="215"/>
        <v>LL.35</v>
      </c>
      <c r="CI6592" s="275" t="s">
        <v>8169</v>
      </c>
    </row>
    <row r="6593" spans="74:87" x14ac:dyDescent="0.3">
      <c r="BV6593" s="30"/>
      <c r="CH6593" s="139" t="str">
        <f t="shared" si="215"/>
        <v>LL.33</v>
      </c>
      <c r="CI6593" s="275" t="s">
        <v>8170</v>
      </c>
    </row>
    <row r="6594" spans="74:87" x14ac:dyDescent="0.3">
      <c r="BV6594" s="30"/>
      <c r="CH6594" s="139" t="str">
        <f t="shared" si="215"/>
        <v>LL.54</v>
      </c>
      <c r="CI6594" s="275" t="s">
        <v>8171</v>
      </c>
    </row>
    <row r="6595" spans="74:87" x14ac:dyDescent="0.3">
      <c r="BV6595" s="30"/>
      <c r="CH6595" s="139" t="str">
        <f t="shared" si="215"/>
        <v>LL.JB</v>
      </c>
      <c r="CI6595" s="275" t="s">
        <v>8172</v>
      </c>
    </row>
    <row r="6596" spans="74:87" x14ac:dyDescent="0.3">
      <c r="BV6596" s="30"/>
      <c r="CH6596" s="139" t="str">
        <f t="shared" si="215"/>
        <v>LL.JW</v>
      </c>
      <c r="CI6596" s="275" t="s">
        <v>15254</v>
      </c>
    </row>
    <row r="6597" spans="74:87" x14ac:dyDescent="0.3">
      <c r="BV6597" s="30"/>
      <c r="CH6597" s="139" t="str">
        <f t="shared" si="215"/>
        <v>LL.51</v>
      </c>
      <c r="CI6597" s="275" t="s">
        <v>8173</v>
      </c>
    </row>
    <row r="6598" spans="74:87" x14ac:dyDescent="0.3">
      <c r="BV6598" s="30"/>
      <c r="CH6598" s="139" t="str">
        <f t="shared" si="215"/>
        <v>LL.NS</v>
      </c>
      <c r="CI6598" s="275" t="s">
        <v>8174</v>
      </c>
    </row>
    <row r="6599" spans="74:87" x14ac:dyDescent="0.3">
      <c r="BV6599" s="30"/>
      <c r="CH6599" s="139" t="str">
        <f t="shared" si="215"/>
        <v>LL.86</v>
      </c>
      <c r="CI6599" s="275" t="s">
        <v>8175</v>
      </c>
    </row>
    <row r="6600" spans="74:87" x14ac:dyDescent="0.3">
      <c r="BV6600" s="30"/>
      <c r="CH6600" s="139" t="str">
        <f t="shared" si="215"/>
        <v>LL.36</v>
      </c>
      <c r="CI6600" s="275" t="s">
        <v>8176</v>
      </c>
    </row>
    <row r="6601" spans="74:87" x14ac:dyDescent="0.3">
      <c r="BV6601" s="30"/>
      <c r="CH6601" s="139" t="str">
        <f t="shared" si="215"/>
        <v>LL.2F</v>
      </c>
      <c r="CI6601" s="275" t="s">
        <v>8177</v>
      </c>
    </row>
    <row r="6602" spans="74:87" x14ac:dyDescent="0.3">
      <c r="BV6602" s="30"/>
      <c r="CH6602" s="139" t="str">
        <f t="shared" si="215"/>
        <v>LL.90</v>
      </c>
      <c r="CI6602" s="275" t="s">
        <v>8178</v>
      </c>
    </row>
    <row r="6603" spans="74:87" x14ac:dyDescent="0.3">
      <c r="BV6603" s="30"/>
      <c r="CH6603" s="139" t="str">
        <f t="shared" si="215"/>
        <v>LL.27</v>
      </c>
      <c r="CI6603" s="275" t="s">
        <v>8179</v>
      </c>
    </row>
    <row r="6604" spans="74:87" x14ac:dyDescent="0.3">
      <c r="BV6604" s="30"/>
      <c r="CH6604" s="139" t="str">
        <f t="shared" si="215"/>
        <v>LL.61</v>
      </c>
      <c r="CI6604" s="275" t="s">
        <v>8180</v>
      </c>
    </row>
    <row r="6605" spans="74:87" x14ac:dyDescent="0.3">
      <c r="BV6605" s="30"/>
      <c r="CH6605" s="139" t="str">
        <f t="shared" si="215"/>
        <v>LL.81</v>
      </c>
      <c r="CI6605" s="275" t="s">
        <v>8181</v>
      </c>
    </row>
    <row r="6606" spans="74:87" x14ac:dyDescent="0.3">
      <c r="BV6606" s="30"/>
      <c r="CH6606" s="139" t="str">
        <f t="shared" si="215"/>
        <v>LL.SO</v>
      </c>
      <c r="CI6606" s="275" t="s">
        <v>8182</v>
      </c>
    </row>
    <row r="6607" spans="74:87" x14ac:dyDescent="0.3">
      <c r="BV6607" s="30"/>
      <c r="CH6607" s="139" t="str">
        <f t="shared" si="215"/>
        <v>LL.SP</v>
      </c>
      <c r="CI6607" s="275" t="s">
        <v>8183</v>
      </c>
    </row>
    <row r="6608" spans="74:87" x14ac:dyDescent="0.3">
      <c r="BV6608" s="30"/>
      <c r="CH6608" s="139" t="str">
        <f t="shared" si="215"/>
        <v>LL.1V</v>
      </c>
      <c r="CI6608" s="275" t="s">
        <v>14915</v>
      </c>
    </row>
    <row r="6609" spans="74:87" x14ac:dyDescent="0.3">
      <c r="BV6609" s="30"/>
      <c r="CH6609" s="139" t="str">
        <f t="shared" si="215"/>
        <v>LL.T5</v>
      </c>
      <c r="CI6609" s="275" t="s">
        <v>8184</v>
      </c>
    </row>
    <row r="6610" spans="74:87" x14ac:dyDescent="0.3">
      <c r="BV6610" s="30"/>
      <c r="CH6610" s="139" t="str">
        <f t="shared" si="215"/>
        <v>LL.0S</v>
      </c>
      <c r="CI6610" s="275" t="s">
        <v>8185</v>
      </c>
    </row>
    <row r="6611" spans="74:87" x14ac:dyDescent="0.3">
      <c r="BV6611" s="30"/>
      <c r="CH6611" s="139" t="str">
        <f t="shared" si="215"/>
        <v>LL.52</v>
      </c>
      <c r="CI6611" s="275" t="s">
        <v>8186</v>
      </c>
    </row>
    <row r="6612" spans="74:87" x14ac:dyDescent="0.3">
      <c r="BV6612" s="30"/>
      <c r="CH6612" s="139" t="str">
        <f t="shared" si="215"/>
        <v>LL.77</v>
      </c>
      <c r="CI6612" s="275" t="s">
        <v>8187</v>
      </c>
    </row>
    <row r="6613" spans="74:87" x14ac:dyDescent="0.3">
      <c r="BV6613" s="30"/>
      <c r="CH6613" s="139" t="str">
        <f t="shared" si="215"/>
        <v>LL.37</v>
      </c>
      <c r="CI6613" s="275" t="s">
        <v>8188</v>
      </c>
    </row>
    <row r="6614" spans="74:87" x14ac:dyDescent="0.3">
      <c r="BV6614" s="30"/>
      <c r="CH6614" s="139" t="str">
        <f t="shared" si="215"/>
        <v>LL.2A</v>
      </c>
      <c r="CI6614" s="275" t="s">
        <v>8189</v>
      </c>
    </row>
    <row r="6615" spans="74:87" x14ac:dyDescent="0.3">
      <c r="BV6615" s="30"/>
      <c r="CH6615" s="139" t="str">
        <f t="shared" si="215"/>
        <v>LL.T8</v>
      </c>
      <c r="CI6615" s="275" t="s">
        <v>8190</v>
      </c>
    </row>
    <row r="6616" spans="74:87" x14ac:dyDescent="0.3">
      <c r="BV6616" s="30"/>
      <c r="CH6616" s="139" t="str">
        <f t="shared" si="215"/>
        <v>LL.1Q</v>
      </c>
      <c r="CI6616" s="275" t="s">
        <v>8191</v>
      </c>
    </row>
    <row r="6617" spans="74:87" x14ac:dyDescent="0.3">
      <c r="BV6617" s="30"/>
      <c r="CH6617" s="139" t="str">
        <f t="shared" si="215"/>
        <v>LL.2Q</v>
      </c>
      <c r="CI6617" s="275" t="s">
        <v>8192</v>
      </c>
    </row>
    <row r="6618" spans="74:87" x14ac:dyDescent="0.3">
      <c r="BV6618" s="30"/>
      <c r="CH6618" s="139" t="str">
        <f t="shared" si="215"/>
        <v>LL.NM</v>
      </c>
      <c r="CI6618" s="275" t="s">
        <v>8193</v>
      </c>
    </row>
    <row r="6619" spans="74:87" x14ac:dyDescent="0.3">
      <c r="BV6619" s="30"/>
      <c r="CH6619" s="139" t="str">
        <f t="shared" si="215"/>
        <v>LL.0F</v>
      </c>
      <c r="CI6619" s="275" t="s">
        <v>8194</v>
      </c>
    </row>
    <row r="6620" spans="74:87" x14ac:dyDescent="0.3">
      <c r="BV6620" s="30"/>
      <c r="CH6620" s="139" t="str">
        <f t="shared" si="215"/>
        <v>LL.MC</v>
      </c>
      <c r="CI6620" s="275" t="s">
        <v>8195</v>
      </c>
    </row>
    <row r="6621" spans="74:87" x14ac:dyDescent="0.3">
      <c r="BV6621" s="30"/>
      <c r="CH6621" s="139" t="str">
        <f t="shared" si="215"/>
        <v>LL.0P</v>
      </c>
      <c r="CI6621" s="275" t="s">
        <v>8196</v>
      </c>
    </row>
    <row r="6622" spans="74:87" x14ac:dyDescent="0.3">
      <c r="BV6622" s="30"/>
      <c r="CH6622" s="139" t="str">
        <f t="shared" si="215"/>
        <v>LL.T9</v>
      </c>
      <c r="CI6622" s="275" t="s">
        <v>8197</v>
      </c>
    </row>
    <row r="6623" spans="74:87" x14ac:dyDescent="0.3">
      <c r="BV6623" s="30"/>
      <c r="CH6623" s="139" t="str">
        <f t="shared" si="215"/>
        <v>LL.AO</v>
      </c>
      <c r="CI6623" s="275" t="s">
        <v>8198</v>
      </c>
    </row>
    <row r="6624" spans="74:87" x14ac:dyDescent="0.3">
      <c r="BV6624" s="30"/>
      <c r="CH6624" s="139" t="str">
        <f t="shared" ref="CH6624:CH6687" si="216">CONCATENATE(LEFT(CI6624,2),".",RIGHT(CI6624,2))</f>
        <v>LL.0G</v>
      </c>
      <c r="CI6624" s="275" t="s">
        <v>8199</v>
      </c>
    </row>
    <row r="6625" spans="74:87" x14ac:dyDescent="0.3">
      <c r="BV6625" s="30"/>
      <c r="CH6625" s="139" t="str">
        <f t="shared" si="216"/>
        <v>LL.BG</v>
      </c>
      <c r="CI6625" s="275" t="s">
        <v>8200</v>
      </c>
    </row>
    <row r="6626" spans="74:87" x14ac:dyDescent="0.3">
      <c r="BV6626" s="30"/>
      <c r="CH6626" s="139" t="str">
        <f t="shared" si="216"/>
        <v>LL.0R</v>
      </c>
      <c r="CI6626" s="275" t="s">
        <v>8201</v>
      </c>
    </row>
    <row r="6627" spans="74:87" x14ac:dyDescent="0.3">
      <c r="BV6627" s="30"/>
      <c r="CH6627" s="139" t="str">
        <f t="shared" si="216"/>
        <v>LL.89</v>
      </c>
      <c r="CI6627" s="275" t="s">
        <v>8202</v>
      </c>
    </row>
    <row r="6628" spans="74:87" x14ac:dyDescent="0.3">
      <c r="BV6628" s="30"/>
      <c r="CH6628" s="139" t="str">
        <f t="shared" si="216"/>
        <v>LL.2P</v>
      </c>
      <c r="CI6628" s="275" t="s">
        <v>15255</v>
      </c>
    </row>
    <row r="6629" spans="74:87" x14ac:dyDescent="0.3">
      <c r="BV6629" s="30"/>
      <c r="CH6629" s="139" t="str">
        <f t="shared" si="216"/>
        <v>LL.32</v>
      </c>
      <c r="CI6629" s="275" t="s">
        <v>8203</v>
      </c>
    </row>
    <row r="6630" spans="74:87" x14ac:dyDescent="0.3">
      <c r="BV6630" s="30"/>
      <c r="CH6630" s="139" t="str">
        <f t="shared" si="216"/>
        <v>LL.80</v>
      </c>
      <c r="CI6630" s="275" t="s">
        <v>8204</v>
      </c>
    </row>
    <row r="6631" spans="74:87" x14ac:dyDescent="0.3">
      <c r="BV6631" s="30"/>
      <c r="CH6631" s="139" t="str">
        <f t="shared" si="216"/>
        <v>LL.46</v>
      </c>
      <c r="CI6631" s="275" t="s">
        <v>8205</v>
      </c>
    </row>
    <row r="6632" spans="74:87" x14ac:dyDescent="0.3">
      <c r="BV6632" s="30"/>
      <c r="CH6632" s="139" t="str">
        <f t="shared" si="216"/>
        <v>LL.45</v>
      </c>
      <c r="CI6632" s="275" t="s">
        <v>8206</v>
      </c>
    </row>
    <row r="6633" spans="74:87" x14ac:dyDescent="0.3">
      <c r="BV6633" s="30"/>
      <c r="CH6633" s="139" t="str">
        <f t="shared" si="216"/>
        <v>LL.0C</v>
      </c>
      <c r="CI6633" s="275" t="s">
        <v>8207</v>
      </c>
    </row>
    <row r="6634" spans="74:87" x14ac:dyDescent="0.3">
      <c r="BV6634" s="30"/>
      <c r="CH6634" s="139" t="str">
        <f t="shared" si="216"/>
        <v>LL.87</v>
      </c>
      <c r="CI6634" s="275" t="s">
        <v>8208</v>
      </c>
    </row>
    <row r="6635" spans="74:87" x14ac:dyDescent="0.3">
      <c r="BV6635" s="30"/>
      <c r="CH6635" s="139" t="str">
        <f t="shared" si="216"/>
        <v>LL.CP</v>
      </c>
      <c r="CI6635" s="275" t="s">
        <v>8209</v>
      </c>
    </row>
    <row r="6636" spans="74:87" x14ac:dyDescent="0.3">
      <c r="BV6636" s="30"/>
      <c r="CH6636" s="139" t="str">
        <f t="shared" si="216"/>
        <v>LL.35</v>
      </c>
      <c r="CI6636" s="275" t="s">
        <v>8210</v>
      </c>
    </row>
    <row r="6637" spans="74:87" x14ac:dyDescent="0.3">
      <c r="BV6637" s="30"/>
      <c r="CH6637" s="139" t="str">
        <f t="shared" si="216"/>
        <v>LL.33</v>
      </c>
      <c r="CI6637" s="275" t="s">
        <v>8211</v>
      </c>
    </row>
    <row r="6638" spans="74:87" x14ac:dyDescent="0.3">
      <c r="BV6638" s="30"/>
      <c r="CH6638" s="139" t="str">
        <f t="shared" si="216"/>
        <v>LL.54</v>
      </c>
      <c r="CI6638" s="275" t="s">
        <v>8212</v>
      </c>
    </row>
    <row r="6639" spans="74:87" x14ac:dyDescent="0.3">
      <c r="BV6639" s="30"/>
      <c r="CH6639" s="139" t="str">
        <f t="shared" si="216"/>
        <v>LL.JB</v>
      </c>
      <c r="CI6639" s="275" t="s">
        <v>8213</v>
      </c>
    </row>
    <row r="6640" spans="74:87" x14ac:dyDescent="0.3">
      <c r="BV6640" s="30"/>
      <c r="CH6640" s="139" t="str">
        <f t="shared" si="216"/>
        <v>LL.JW</v>
      </c>
      <c r="CI6640" s="275" t="s">
        <v>15256</v>
      </c>
    </row>
    <row r="6641" spans="74:87" x14ac:dyDescent="0.3">
      <c r="BV6641" s="30"/>
      <c r="CH6641" s="139" t="str">
        <f t="shared" si="216"/>
        <v>LL.51</v>
      </c>
      <c r="CI6641" s="275" t="s">
        <v>8214</v>
      </c>
    </row>
    <row r="6642" spans="74:87" x14ac:dyDescent="0.3">
      <c r="BV6642" s="30"/>
      <c r="CH6642" s="139" t="str">
        <f t="shared" si="216"/>
        <v>LL.NS</v>
      </c>
      <c r="CI6642" s="275" t="s">
        <v>8215</v>
      </c>
    </row>
    <row r="6643" spans="74:87" x14ac:dyDescent="0.3">
      <c r="BV6643" s="30"/>
      <c r="CH6643" s="139" t="str">
        <f t="shared" si="216"/>
        <v>LL.86</v>
      </c>
      <c r="CI6643" s="275" t="s">
        <v>8216</v>
      </c>
    </row>
    <row r="6644" spans="74:87" x14ac:dyDescent="0.3">
      <c r="BV6644" s="30"/>
      <c r="CH6644" s="139" t="str">
        <f t="shared" si="216"/>
        <v>LL.36</v>
      </c>
      <c r="CI6644" s="275" t="s">
        <v>8217</v>
      </c>
    </row>
    <row r="6645" spans="74:87" x14ac:dyDescent="0.3">
      <c r="BV6645" s="30"/>
      <c r="CH6645" s="139" t="str">
        <f t="shared" si="216"/>
        <v>LL.2F</v>
      </c>
      <c r="CI6645" s="275" t="s">
        <v>8218</v>
      </c>
    </row>
    <row r="6646" spans="74:87" x14ac:dyDescent="0.3">
      <c r="BV6646" s="30"/>
      <c r="CH6646" s="139" t="str">
        <f t="shared" si="216"/>
        <v>LL.90</v>
      </c>
      <c r="CI6646" s="275" t="s">
        <v>8219</v>
      </c>
    </row>
    <row r="6647" spans="74:87" x14ac:dyDescent="0.3">
      <c r="BV6647" s="30"/>
      <c r="CH6647" s="139" t="str">
        <f t="shared" si="216"/>
        <v>LL.27</v>
      </c>
      <c r="CI6647" s="275" t="s">
        <v>8220</v>
      </c>
    </row>
    <row r="6648" spans="74:87" x14ac:dyDescent="0.3">
      <c r="BV6648" s="30"/>
      <c r="CH6648" s="139" t="str">
        <f t="shared" si="216"/>
        <v>LL.61</v>
      </c>
      <c r="CI6648" s="275" t="s">
        <v>8221</v>
      </c>
    </row>
    <row r="6649" spans="74:87" x14ac:dyDescent="0.3">
      <c r="BV6649" s="30"/>
      <c r="CH6649" s="139" t="str">
        <f t="shared" si="216"/>
        <v>LL.81</v>
      </c>
      <c r="CI6649" s="275" t="s">
        <v>8222</v>
      </c>
    </row>
    <row r="6650" spans="74:87" x14ac:dyDescent="0.3">
      <c r="BV6650" s="30"/>
      <c r="CH6650" s="139" t="str">
        <f t="shared" si="216"/>
        <v>LL.SO</v>
      </c>
      <c r="CI6650" s="275" t="s">
        <v>8223</v>
      </c>
    </row>
    <row r="6651" spans="74:87" x14ac:dyDescent="0.3">
      <c r="BV6651" s="30"/>
      <c r="CH6651" s="139" t="str">
        <f t="shared" si="216"/>
        <v>LL.SP</v>
      </c>
      <c r="CI6651" s="275" t="s">
        <v>8224</v>
      </c>
    </row>
    <row r="6652" spans="74:87" x14ac:dyDescent="0.3">
      <c r="BV6652" s="30"/>
      <c r="CH6652" s="139" t="str">
        <f t="shared" si="216"/>
        <v>LL.1V</v>
      </c>
      <c r="CI6652" s="275" t="s">
        <v>8225</v>
      </c>
    </row>
    <row r="6653" spans="74:87" x14ac:dyDescent="0.3">
      <c r="BV6653" s="30"/>
      <c r="CH6653" s="139" t="str">
        <f t="shared" si="216"/>
        <v>LL.T5</v>
      </c>
      <c r="CI6653" s="275" t="s">
        <v>8226</v>
      </c>
    </row>
    <row r="6654" spans="74:87" x14ac:dyDescent="0.3">
      <c r="BV6654" s="30"/>
      <c r="CH6654" s="139" t="str">
        <f t="shared" si="216"/>
        <v>LL.0S</v>
      </c>
      <c r="CI6654" s="275" t="s">
        <v>8227</v>
      </c>
    </row>
    <row r="6655" spans="74:87" x14ac:dyDescent="0.3">
      <c r="BV6655" s="30"/>
      <c r="CH6655" s="139" t="str">
        <f t="shared" si="216"/>
        <v>LL.52</v>
      </c>
      <c r="CI6655" s="275" t="s">
        <v>8228</v>
      </c>
    </row>
    <row r="6656" spans="74:87" x14ac:dyDescent="0.3">
      <c r="BV6656" s="30"/>
      <c r="CH6656" s="139" t="str">
        <f t="shared" si="216"/>
        <v>LL.77</v>
      </c>
      <c r="CI6656" s="275" t="s">
        <v>8229</v>
      </c>
    </row>
    <row r="6657" spans="74:87" x14ac:dyDescent="0.3">
      <c r="BV6657" s="30"/>
      <c r="CH6657" s="139" t="str">
        <f t="shared" si="216"/>
        <v>LL.37</v>
      </c>
      <c r="CI6657" s="275" t="s">
        <v>8230</v>
      </c>
    </row>
    <row r="6658" spans="74:87" x14ac:dyDescent="0.3">
      <c r="BV6658" s="30"/>
      <c r="CH6658" s="139" t="str">
        <f t="shared" si="216"/>
        <v>LL.2A</v>
      </c>
      <c r="CI6658" s="275" t="s">
        <v>8231</v>
      </c>
    </row>
    <row r="6659" spans="74:87" x14ac:dyDescent="0.3">
      <c r="BV6659" s="30"/>
      <c r="CH6659" s="139" t="str">
        <f t="shared" si="216"/>
        <v>LL.T8</v>
      </c>
      <c r="CI6659" s="275" t="s">
        <v>8232</v>
      </c>
    </row>
    <row r="6660" spans="74:87" x14ac:dyDescent="0.3">
      <c r="BV6660" s="30"/>
      <c r="CH6660" s="139" t="str">
        <f t="shared" si="216"/>
        <v>LL.1Q</v>
      </c>
      <c r="CI6660" s="275" t="s">
        <v>8233</v>
      </c>
    </row>
    <row r="6661" spans="74:87" x14ac:dyDescent="0.3">
      <c r="BV6661" s="30"/>
      <c r="CH6661" s="139" t="str">
        <f t="shared" si="216"/>
        <v>LL.2Q</v>
      </c>
      <c r="CI6661" s="275" t="s">
        <v>8234</v>
      </c>
    </row>
    <row r="6662" spans="74:87" x14ac:dyDescent="0.3">
      <c r="BV6662" s="30"/>
      <c r="CH6662" s="139" t="str">
        <f t="shared" si="216"/>
        <v>LL.NM</v>
      </c>
      <c r="CI6662" s="275" t="s">
        <v>8235</v>
      </c>
    </row>
    <row r="6663" spans="74:87" x14ac:dyDescent="0.3">
      <c r="BV6663" s="30"/>
      <c r="CH6663" s="139" t="str">
        <f t="shared" si="216"/>
        <v>LL.0F</v>
      </c>
      <c r="CI6663" s="275" t="s">
        <v>8236</v>
      </c>
    </row>
    <row r="6664" spans="74:87" x14ac:dyDescent="0.3">
      <c r="BV6664" s="30"/>
      <c r="CH6664" s="139" t="str">
        <f t="shared" si="216"/>
        <v>LL.MC</v>
      </c>
      <c r="CI6664" s="275" t="s">
        <v>8237</v>
      </c>
    </row>
    <row r="6665" spans="74:87" x14ac:dyDescent="0.3">
      <c r="BV6665" s="30"/>
      <c r="CH6665" s="139" t="str">
        <f t="shared" si="216"/>
        <v>LL.0P</v>
      </c>
      <c r="CI6665" s="275" t="s">
        <v>8238</v>
      </c>
    </row>
    <row r="6666" spans="74:87" x14ac:dyDescent="0.3">
      <c r="BV6666" s="30"/>
      <c r="CH6666" s="139" t="str">
        <f t="shared" si="216"/>
        <v>LL.T9</v>
      </c>
      <c r="CI6666" s="275" t="s">
        <v>8239</v>
      </c>
    </row>
    <row r="6667" spans="74:87" x14ac:dyDescent="0.3">
      <c r="BV6667" s="30"/>
      <c r="CH6667" s="139" t="str">
        <f t="shared" si="216"/>
        <v>LL.AO</v>
      </c>
      <c r="CI6667" s="275" t="s">
        <v>8240</v>
      </c>
    </row>
    <row r="6668" spans="74:87" x14ac:dyDescent="0.3">
      <c r="BV6668" s="30"/>
      <c r="CH6668" s="139" t="str">
        <f t="shared" si="216"/>
        <v>LL.0G</v>
      </c>
      <c r="CI6668" s="275" t="s">
        <v>8241</v>
      </c>
    </row>
    <row r="6669" spans="74:87" x14ac:dyDescent="0.3">
      <c r="BV6669" s="30"/>
      <c r="CH6669" s="139" t="str">
        <f t="shared" si="216"/>
        <v>LL.BG</v>
      </c>
      <c r="CI6669" s="275" t="s">
        <v>8242</v>
      </c>
    </row>
    <row r="6670" spans="74:87" x14ac:dyDescent="0.3">
      <c r="BV6670" s="30"/>
      <c r="CH6670" s="139" t="str">
        <f t="shared" si="216"/>
        <v>LL.0R</v>
      </c>
      <c r="CI6670" s="275" t="s">
        <v>8243</v>
      </c>
    </row>
    <row r="6671" spans="74:87" x14ac:dyDescent="0.3">
      <c r="BV6671" s="30"/>
      <c r="CH6671" s="139" t="str">
        <f t="shared" si="216"/>
        <v>LL.89</v>
      </c>
      <c r="CI6671" s="275" t="s">
        <v>8244</v>
      </c>
    </row>
    <row r="6672" spans="74:87" x14ac:dyDescent="0.3">
      <c r="BV6672" s="30"/>
      <c r="CH6672" s="139" t="str">
        <f t="shared" si="216"/>
        <v>LL.2P</v>
      </c>
      <c r="CI6672" s="275" t="s">
        <v>15257</v>
      </c>
    </row>
    <row r="6673" spans="74:87" x14ac:dyDescent="0.3">
      <c r="BV6673" s="30"/>
      <c r="CH6673" s="139" t="str">
        <f t="shared" si="216"/>
        <v>LL.32</v>
      </c>
      <c r="CI6673" s="275" t="s">
        <v>8245</v>
      </c>
    </row>
    <row r="6674" spans="74:87" x14ac:dyDescent="0.3">
      <c r="BV6674" s="30"/>
      <c r="CH6674" s="139" t="str">
        <f t="shared" si="216"/>
        <v>LL.80</v>
      </c>
      <c r="CI6674" s="275" t="s">
        <v>8246</v>
      </c>
    </row>
    <row r="6675" spans="74:87" x14ac:dyDescent="0.3">
      <c r="BV6675" s="30"/>
      <c r="CH6675" s="139" t="str">
        <f t="shared" si="216"/>
        <v>LL.46</v>
      </c>
      <c r="CI6675" s="275" t="s">
        <v>8247</v>
      </c>
    </row>
    <row r="6676" spans="74:87" x14ac:dyDescent="0.3">
      <c r="BV6676" s="30"/>
      <c r="CH6676" s="139" t="str">
        <f t="shared" si="216"/>
        <v>LL.45</v>
      </c>
      <c r="CI6676" s="275" t="s">
        <v>8248</v>
      </c>
    </row>
    <row r="6677" spans="74:87" x14ac:dyDescent="0.3">
      <c r="BV6677" s="30"/>
      <c r="CH6677" s="139" t="str">
        <f t="shared" si="216"/>
        <v>LL.0C</v>
      </c>
      <c r="CI6677" s="275" t="s">
        <v>8249</v>
      </c>
    </row>
    <row r="6678" spans="74:87" x14ac:dyDescent="0.3">
      <c r="BV6678" s="30"/>
      <c r="CH6678" s="139" t="str">
        <f t="shared" si="216"/>
        <v>LL.87</v>
      </c>
      <c r="CI6678" s="275" t="s">
        <v>8250</v>
      </c>
    </row>
    <row r="6679" spans="74:87" x14ac:dyDescent="0.3">
      <c r="BV6679" s="30"/>
      <c r="CH6679" s="139" t="str">
        <f t="shared" si="216"/>
        <v>LL.CP</v>
      </c>
      <c r="CI6679" s="275" t="s">
        <v>8251</v>
      </c>
    </row>
    <row r="6680" spans="74:87" x14ac:dyDescent="0.3">
      <c r="BV6680" s="30"/>
      <c r="CH6680" s="139" t="str">
        <f t="shared" si="216"/>
        <v>LL.35</v>
      </c>
      <c r="CI6680" s="275" t="s">
        <v>8252</v>
      </c>
    </row>
    <row r="6681" spans="74:87" x14ac:dyDescent="0.3">
      <c r="BV6681" s="30"/>
      <c r="CH6681" s="139" t="str">
        <f t="shared" si="216"/>
        <v>LL.33</v>
      </c>
      <c r="CI6681" s="275" t="s">
        <v>8253</v>
      </c>
    </row>
    <row r="6682" spans="74:87" x14ac:dyDescent="0.3">
      <c r="BV6682" s="30"/>
      <c r="CH6682" s="139" t="str">
        <f t="shared" si="216"/>
        <v>LL.54</v>
      </c>
      <c r="CI6682" s="275" t="s">
        <v>8254</v>
      </c>
    </row>
    <row r="6683" spans="74:87" x14ac:dyDescent="0.3">
      <c r="BV6683" s="30"/>
      <c r="CH6683" s="139" t="str">
        <f t="shared" si="216"/>
        <v>LL.JB</v>
      </c>
      <c r="CI6683" s="275" t="s">
        <v>8255</v>
      </c>
    </row>
    <row r="6684" spans="74:87" x14ac:dyDescent="0.3">
      <c r="BV6684" s="30"/>
      <c r="CH6684" s="139" t="str">
        <f t="shared" si="216"/>
        <v>LL.JW</v>
      </c>
      <c r="CI6684" s="275" t="s">
        <v>15258</v>
      </c>
    </row>
    <row r="6685" spans="74:87" x14ac:dyDescent="0.3">
      <c r="BV6685" s="30"/>
      <c r="CH6685" s="139" t="str">
        <f t="shared" si="216"/>
        <v>LL.51</v>
      </c>
      <c r="CI6685" s="275" t="s">
        <v>8256</v>
      </c>
    </row>
    <row r="6686" spans="74:87" x14ac:dyDescent="0.3">
      <c r="BV6686" s="30"/>
      <c r="CH6686" s="139" t="str">
        <f t="shared" si="216"/>
        <v>LL.NS</v>
      </c>
      <c r="CI6686" s="275" t="s">
        <v>8257</v>
      </c>
    </row>
    <row r="6687" spans="74:87" x14ac:dyDescent="0.3">
      <c r="BV6687" s="30"/>
      <c r="CH6687" s="139" t="str">
        <f t="shared" si="216"/>
        <v>LL.86</v>
      </c>
      <c r="CI6687" s="275" t="s">
        <v>8258</v>
      </c>
    </row>
    <row r="6688" spans="74:87" x14ac:dyDescent="0.3">
      <c r="BV6688" s="30"/>
      <c r="CH6688" s="139" t="str">
        <f t="shared" ref="CH6688:CH6751" si="217">CONCATENATE(LEFT(CI6688,2),".",RIGHT(CI6688,2))</f>
        <v>LL.36</v>
      </c>
      <c r="CI6688" s="275" t="s">
        <v>8259</v>
      </c>
    </row>
    <row r="6689" spans="74:87" x14ac:dyDescent="0.3">
      <c r="BV6689" s="30"/>
      <c r="CH6689" s="139" t="str">
        <f t="shared" si="217"/>
        <v>LL.2F</v>
      </c>
      <c r="CI6689" s="275" t="s">
        <v>8260</v>
      </c>
    </row>
    <row r="6690" spans="74:87" x14ac:dyDescent="0.3">
      <c r="BV6690" s="30"/>
      <c r="CH6690" s="139" t="str">
        <f t="shared" si="217"/>
        <v>LL.90</v>
      </c>
      <c r="CI6690" s="275" t="s">
        <v>8261</v>
      </c>
    </row>
    <row r="6691" spans="74:87" x14ac:dyDescent="0.3">
      <c r="BV6691" s="30"/>
      <c r="CH6691" s="139" t="str">
        <f t="shared" si="217"/>
        <v>LL.27</v>
      </c>
      <c r="CI6691" s="275" t="s">
        <v>8262</v>
      </c>
    </row>
    <row r="6692" spans="74:87" x14ac:dyDescent="0.3">
      <c r="BV6692" s="30"/>
      <c r="CH6692" s="139" t="str">
        <f t="shared" si="217"/>
        <v>LL.61</v>
      </c>
      <c r="CI6692" s="275" t="s">
        <v>8263</v>
      </c>
    </row>
    <row r="6693" spans="74:87" x14ac:dyDescent="0.3">
      <c r="BV6693" s="30"/>
      <c r="CH6693" s="139" t="str">
        <f t="shared" si="217"/>
        <v>LL.81</v>
      </c>
      <c r="CI6693" s="275" t="s">
        <v>8264</v>
      </c>
    </row>
    <row r="6694" spans="74:87" x14ac:dyDescent="0.3">
      <c r="BV6694" s="30"/>
      <c r="CH6694" s="139" t="str">
        <f t="shared" si="217"/>
        <v>LL.SO</v>
      </c>
      <c r="CI6694" s="275" t="s">
        <v>8265</v>
      </c>
    </row>
    <row r="6695" spans="74:87" x14ac:dyDescent="0.3">
      <c r="BV6695" s="30"/>
      <c r="CH6695" s="139" t="str">
        <f t="shared" si="217"/>
        <v>LL.SP</v>
      </c>
      <c r="CI6695" s="275" t="s">
        <v>8266</v>
      </c>
    </row>
    <row r="6696" spans="74:87" x14ac:dyDescent="0.3">
      <c r="BV6696" s="30"/>
      <c r="CH6696" s="139" t="str">
        <f t="shared" si="217"/>
        <v>LL.1V</v>
      </c>
      <c r="CI6696" s="275" t="s">
        <v>8267</v>
      </c>
    </row>
    <row r="6697" spans="74:87" x14ac:dyDescent="0.3">
      <c r="BV6697" s="30"/>
      <c r="CH6697" s="139" t="str">
        <f t="shared" si="217"/>
        <v>LL.T5</v>
      </c>
      <c r="CI6697" s="275" t="s">
        <v>8268</v>
      </c>
    </row>
    <row r="6698" spans="74:87" x14ac:dyDescent="0.3">
      <c r="BV6698" s="30"/>
      <c r="CH6698" s="139" t="str">
        <f t="shared" si="217"/>
        <v>LL.0S</v>
      </c>
      <c r="CI6698" s="275" t="s">
        <v>8269</v>
      </c>
    </row>
    <row r="6699" spans="74:87" x14ac:dyDescent="0.3">
      <c r="BV6699" s="30"/>
      <c r="CH6699" s="139" t="str">
        <f t="shared" si="217"/>
        <v>LL.52</v>
      </c>
      <c r="CI6699" s="275" t="s">
        <v>8270</v>
      </c>
    </row>
    <row r="6700" spans="74:87" x14ac:dyDescent="0.3">
      <c r="BV6700" s="30"/>
      <c r="CH6700" s="139" t="str">
        <f t="shared" si="217"/>
        <v>LL.77</v>
      </c>
      <c r="CI6700" s="275" t="s">
        <v>8271</v>
      </c>
    </row>
    <row r="6701" spans="74:87" x14ac:dyDescent="0.3">
      <c r="BV6701" s="30"/>
      <c r="CH6701" s="139" t="str">
        <f t="shared" si="217"/>
        <v>LL.37</v>
      </c>
      <c r="CI6701" s="275" t="s">
        <v>8272</v>
      </c>
    </row>
    <row r="6702" spans="74:87" x14ac:dyDescent="0.3">
      <c r="BV6702" s="30"/>
      <c r="CH6702" s="139" t="str">
        <f t="shared" si="217"/>
        <v>LL.2A</v>
      </c>
      <c r="CI6702" s="275" t="s">
        <v>8273</v>
      </c>
    </row>
    <row r="6703" spans="74:87" x14ac:dyDescent="0.3">
      <c r="BV6703" s="30"/>
      <c r="CH6703" s="139" t="str">
        <f t="shared" si="217"/>
        <v>LL.T8</v>
      </c>
      <c r="CI6703" s="275" t="s">
        <v>8274</v>
      </c>
    </row>
    <row r="6704" spans="74:87" x14ac:dyDescent="0.3">
      <c r="BV6704" s="30"/>
      <c r="CH6704" s="139" t="str">
        <f t="shared" si="217"/>
        <v>LL.1Q</v>
      </c>
      <c r="CI6704" s="275" t="s">
        <v>8275</v>
      </c>
    </row>
    <row r="6705" spans="74:87" x14ac:dyDescent="0.3">
      <c r="BV6705" s="30"/>
      <c r="CH6705" s="139" t="str">
        <f t="shared" si="217"/>
        <v>LL.2Q</v>
      </c>
      <c r="CI6705" s="275" t="s">
        <v>8276</v>
      </c>
    </row>
    <row r="6706" spans="74:87" x14ac:dyDescent="0.3">
      <c r="BV6706" s="30"/>
      <c r="CH6706" s="139" t="str">
        <f t="shared" si="217"/>
        <v>LL.NM</v>
      </c>
      <c r="CI6706" s="275" t="s">
        <v>8277</v>
      </c>
    </row>
    <row r="6707" spans="74:87" x14ac:dyDescent="0.3">
      <c r="BV6707" s="30"/>
      <c r="CH6707" s="139" t="str">
        <f t="shared" si="217"/>
        <v>LL.0F</v>
      </c>
      <c r="CI6707" s="275" t="s">
        <v>8278</v>
      </c>
    </row>
    <row r="6708" spans="74:87" x14ac:dyDescent="0.3">
      <c r="BV6708" s="30"/>
      <c r="CH6708" s="139" t="str">
        <f t="shared" si="217"/>
        <v>LL.MC</v>
      </c>
      <c r="CI6708" s="275" t="s">
        <v>8279</v>
      </c>
    </row>
    <row r="6709" spans="74:87" x14ac:dyDescent="0.3">
      <c r="BV6709" s="30"/>
      <c r="CH6709" s="139" t="str">
        <f t="shared" si="217"/>
        <v>LL.0P</v>
      </c>
      <c r="CI6709" s="275" t="s">
        <v>8280</v>
      </c>
    </row>
    <row r="6710" spans="74:87" x14ac:dyDescent="0.3">
      <c r="BV6710" s="30"/>
      <c r="CH6710" s="139" t="str">
        <f t="shared" si="217"/>
        <v>LL.T9</v>
      </c>
      <c r="CI6710" s="275" t="s">
        <v>8281</v>
      </c>
    </row>
    <row r="6711" spans="74:87" x14ac:dyDescent="0.3">
      <c r="BV6711" s="30"/>
      <c r="CH6711" s="139" t="str">
        <f t="shared" si="217"/>
        <v>LL.AO</v>
      </c>
      <c r="CI6711" s="275" t="s">
        <v>8282</v>
      </c>
    </row>
    <row r="6712" spans="74:87" x14ac:dyDescent="0.3">
      <c r="BV6712" s="30"/>
      <c r="CH6712" s="139" t="str">
        <f t="shared" si="217"/>
        <v>LL.0G</v>
      </c>
      <c r="CI6712" s="275" t="s">
        <v>8283</v>
      </c>
    </row>
    <row r="6713" spans="74:87" x14ac:dyDescent="0.3">
      <c r="BV6713" s="30"/>
      <c r="CH6713" s="139" t="str">
        <f t="shared" si="217"/>
        <v>LL.BG</v>
      </c>
      <c r="CI6713" s="275" t="s">
        <v>8284</v>
      </c>
    </row>
    <row r="6714" spans="74:87" x14ac:dyDescent="0.3">
      <c r="BV6714" s="30"/>
      <c r="CH6714" s="139" t="str">
        <f t="shared" si="217"/>
        <v>LL.0R</v>
      </c>
      <c r="CI6714" s="275" t="s">
        <v>8285</v>
      </c>
    </row>
    <row r="6715" spans="74:87" x14ac:dyDescent="0.3">
      <c r="BV6715" s="30"/>
      <c r="CH6715" s="139" t="str">
        <f t="shared" si="217"/>
        <v>LL.89</v>
      </c>
      <c r="CI6715" s="275" t="s">
        <v>8286</v>
      </c>
    </row>
    <row r="6716" spans="74:87" x14ac:dyDescent="0.3">
      <c r="BV6716" s="30"/>
      <c r="CH6716" s="139" t="str">
        <f t="shared" si="217"/>
        <v>LL.2P</v>
      </c>
      <c r="CI6716" s="275" t="s">
        <v>15259</v>
      </c>
    </row>
    <row r="6717" spans="74:87" x14ac:dyDescent="0.3">
      <c r="BV6717" s="30"/>
      <c r="CH6717" s="139" t="str">
        <f t="shared" si="217"/>
        <v>LL.32</v>
      </c>
      <c r="CI6717" s="275" t="s">
        <v>8287</v>
      </c>
    </row>
    <row r="6718" spans="74:87" x14ac:dyDescent="0.3">
      <c r="BV6718" s="30"/>
      <c r="CH6718" s="139" t="str">
        <f t="shared" si="217"/>
        <v>LL.80</v>
      </c>
      <c r="CI6718" s="275" t="s">
        <v>8288</v>
      </c>
    </row>
    <row r="6719" spans="74:87" x14ac:dyDescent="0.3">
      <c r="BV6719" s="30"/>
      <c r="CH6719" s="139" t="str">
        <f t="shared" si="217"/>
        <v>LL.46</v>
      </c>
      <c r="CI6719" s="275" t="s">
        <v>8289</v>
      </c>
    </row>
    <row r="6720" spans="74:87" x14ac:dyDescent="0.3">
      <c r="BV6720" s="30"/>
      <c r="CH6720" s="139" t="str">
        <f t="shared" si="217"/>
        <v>LL.45</v>
      </c>
      <c r="CI6720" s="275" t="s">
        <v>8290</v>
      </c>
    </row>
    <row r="6721" spans="74:87" x14ac:dyDescent="0.3">
      <c r="BV6721" s="30"/>
      <c r="CH6721" s="139" t="str">
        <f t="shared" si="217"/>
        <v>LL.0C</v>
      </c>
      <c r="CI6721" s="275" t="s">
        <v>8291</v>
      </c>
    </row>
    <row r="6722" spans="74:87" x14ac:dyDescent="0.3">
      <c r="BV6722" s="30"/>
      <c r="CH6722" s="139" t="str">
        <f t="shared" si="217"/>
        <v>LL.87</v>
      </c>
      <c r="CI6722" s="275" t="s">
        <v>8292</v>
      </c>
    </row>
    <row r="6723" spans="74:87" x14ac:dyDescent="0.3">
      <c r="BV6723" s="30"/>
      <c r="CH6723" s="139" t="str">
        <f t="shared" si="217"/>
        <v>LL.CP</v>
      </c>
      <c r="CI6723" s="275" t="s">
        <v>8293</v>
      </c>
    </row>
    <row r="6724" spans="74:87" x14ac:dyDescent="0.3">
      <c r="BV6724" s="30"/>
      <c r="CH6724" s="139" t="str">
        <f t="shared" si="217"/>
        <v>LL.35</v>
      </c>
      <c r="CI6724" s="275" t="s">
        <v>8294</v>
      </c>
    </row>
    <row r="6725" spans="74:87" x14ac:dyDescent="0.3">
      <c r="BV6725" s="30"/>
      <c r="CH6725" s="139" t="str">
        <f t="shared" si="217"/>
        <v>LL.33</v>
      </c>
      <c r="CI6725" s="275" t="s">
        <v>8295</v>
      </c>
    </row>
    <row r="6726" spans="74:87" x14ac:dyDescent="0.3">
      <c r="BV6726" s="30"/>
      <c r="CH6726" s="139" t="str">
        <f t="shared" si="217"/>
        <v>LL.54</v>
      </c>
      <c r="CI6726" s="275" t="s">
        <v>8296</v>
      </c>
    </row>
    <row r="6727" spans="74:87" x14ac:dyDescent="0.3">
      <c r="BV6727" s="30"/>
      <c r="CH6727" s="139" t="str">
        <f t="shared" si="217"/>
        <v>LL.JB</v>
      </c>
      <c r="CI6727" s="275" t="s">
        <v>8297</v>
      </c>
    </row>
    <row r="6728" spans="74:87" x14ac:dyDescent="0.3">
      <c r="BV6728" s="30"/>
      <c r="CH6728" s="139" t="str">
        <f t="shared" si="217"/>
        <v>LL.JW</v>
      </c>
      <c r="CI6728" s="275" t="s">
        <v>15260</v>
      </c>
    </row>
    <row r="6729" spans="74:87" x14ac:dyDescent="0.3">
      <c r="BV6729" s="30"/>
      <c r="CH6729" s="139" t="str">
        <f t="shared" si="217"/>
        <v>LL.51</v>
      </c>
      <c r="CI6729" s="275" t="s">
        <v>8298</v>
      </c>
    </row>
    <row r="6730" spans="74:87" x14ac:dyDescent="0.3">
      <c r="BV6730" s="30"/>
      <c r="CH6730" s="139" t="str">
        <f t="shared" si="217"/>
        <v>LL.NS</v>
      </c>
      <c r="CI6730" s="275" t="s">
        <v>8299</v>
      </c>
    </row>
    <row r="6731" spans="74:87" x14ac:dyDescent="0.3">
      <c r="BV6731" s="30"/>
      <c r="CH6731" s="139" t="str">
        <f t="shared" si="217"/>
        <v>LL.86</v>
      </c>
      <c r="CI6731" s="275" t="s">
        <v>8300</v>
      </c>
    </row>
    <row r="6732" spans="74:87" x14ac:dyDescent="0.3">
      <c r="BV6732" s="30"/>
      <c r="CH6732" s="139" t="str">
        <f t="shared" si="217"/>
        <v>LL.36</v>
      </c>
      <c r="CI6732" s="275" t="s">
        <v>8301</v>
      </c>
    </row>
    <row r="6733" spans="74:87" x14ac:dyDescent="0.3">
      <c r="BV6733" s="30"/>
      <c r="CH6733" s="139" t="str">
        <f t="shared" si="217"/>
        <v>LL.2F</v>
      </c>
      <c r="CI6733" s="275" t="s">
        <v>8302</v>
      </c>
    </row>
    <row r="6734" spans="74:87" x14ac:dyDescent="0.3">
      <c r="BV6734" s="30"/>
      <c r="CH6734" s="139" t="str">
        <f t="shared" si="217"/>
        <v>LL.90</v>
      </c>
      <c r="CI6734" s="275" t="s">
        <v>8303</v>
      </c>
    </row>
    <row r="6735" spans="74:87" x14ac:dyDescent="0.3">
      <c r="BV6735" s="30"/>
      <c r="CH6735" s="139" t="str">
        <f t="shared" si="217"/>
        <v>LL.27</v>
      </c>
      <c r="CI6735" s="275" t="s">
        <v>8304</v>
      </c>
    </row>
    <row r="6736" spans="74:87" x14ac:dyDescent="0.3">
      <c r="BV6736" s="30"/>
      <c r="CH6736" s="139" t="str">
        <f t="shared" si="217"/>
        <v>LL.61</v>
      </c>
      <c r="CI6736" s="275" t="s">
        <v>8305</v>
      </c>
    </row>
    <row r="6737" spans="74:87" x14ac:dyDescent="0.3">
      <c r="BV6737" s="30"/>
      <c r="CH6737" s="139" t="str">
        <f t="shared" si="217"/>
        <v>LL.81</v>
      </c>
      <c r="CI6737" s="275" t="s">
        <v>8306</v>
      </c>
    </row>
    <row r="6738" spans="74:87" x14ac:dyDescent="0.3">
      <c r="BV6738" s="30"/>
      <c r="CH6738" s="139" t="str">
        <f t="shared" si="217"/>
        <v>LL.SO</v>
      </c>
      <c r="CI6738" s="275" t="s">
        <v>8307</v>
      </c>
    </row>
    <row r="6739" spans="74:87" x14ac:dyDescent="0.3">
      <c r="BV6739" s="30"/>
      <c r="CH6739" s="139" t="str">
        <f t="shared" si="217"/>
        <v>LL.SP</v>
      </c>
      <c r="CI6739" s="275" t="s">
        <v>8308</v>
      </c>
    </row>
    <row r="6740" spans="74:87" x14ac:dyDescent="0.3">
      <c r="BV6740" s="30"/>
      <c r="CH6740" s="139" t="str">
        <f t="shared" si="217"/>
        <v>LL.1V</v>
      </c>
      <c r="CI6740" s="275" t="s">
        <v>8309</v>
      </c>
    </row>
    <row r="6741" spans="74:87" x14ac:dyDescent="0.3">
      <c r="BV6741" s="30"/>
      <c r="CH6741" s="139" t="str">
        <f t="shared" si="217"/>
        <v>LL.T5</v>
      </c>
      <c r="CI6741" s="275" t="s">
        <v>8310</v>
      </c>
    </row>
    <row r="6742" spans="74:87" x14ac:dyDescent="0.3">
      <c r="BV6742" s="30"/>
      <c r="CH6742" s="139" t="str">
        <f t="shared" si="217"/>
        <v>LL.0S</v>
      </c>
      <c r="CI6742" s="275" t="s">
        <v>8311</v>
      </c>
    </row>
    <row r="6743" spans="74:87" x14ac:dyDescent="0.3">
      <c r="BV6743" s="30"/>
      <c r="CH6743" s="139" t="str">
        <f t="shared" si="217"/>
        <v>LL.52</v>
      </c>
      <c r="CI6743" s="275" t="s">
        <v>8312</v>
      </c>
    </row>
    <row r="6744" spans="74:87" x14ac:dyDescent="0.3">
      <c r="BV6744" s="30"/>
      <c r="CH6744" s="139" t="str">
        <f t="shared" si="217"/>
        <v>LL.77</v>
      </c>
      <c r="CI6744" s="275" t="s">
        <v>8313</v>
      </c>
    </row>
    <row r="6745" spans="74:87" x14ac:dyDescent="0.3">
      <c r="BV6745" s="30"/>
      <c r="CH6745" s="139" t="str">
        <f t="shared" si="217"/>
        <v>LL.37</v>
      </c>
      <c r="CI6745" s="275" t="s">
        <v>8314</v>
      </c>
    </row>
    <row r="6746" spans="74:87" x14ac:dyDescent="0.3">
      <c r="BV6746" s="30"/>
      <c r="CH6746" s="139" t="str">
        <f t="shared" si="217"/>
        <v>LL.2A</v>
      </c>
      <c r="CI6746" s="275" t="s">
        <v>8315</v>
      </c>
    </row>
    <row r="6747" spans="74:87" x14ac:dyDescent="0.3">
      <c r="BV6747" s="30"/>
      <c r="CH6747" s="139" t="str">
        <f t="shared" si="217"/>
        <v>LL.T8</v>
      </c>
      <c r="CI6747" s="275" t="s">
        <v>8316</v>
      </c>
    </row>
    <row r="6748" spans="74:87" x14ac:dyDescent="0.3">
      <c r="BV6748" s="30"/>
      <c r="CH6748" s="139" t="str">
        <f t="shared" si="217"/>
        <v>LL.1Q</v>
      </c>
      <c r="CI6748" s="275" t="s">
        <v>8317</v>
      </c>
    </row>
    <row r="6749" spans="74:87" x14ac:dyDescent="0.3">
      <c r="BV6749" s="30"/>
      <c r="CH6749" s="139" t="str">
        <f t="shared" si="217"/>
        <v>LL.2Q</v>
      </c>
      <c r="CI6749" s="275" t="s">
        <v>8318</v>
      </c>
    </row>
    <row r="6750" spans="74:87" x14ac:dyDescent="0.3">
      <c r="BV6750" s="30"/>
      <c r="CH6750" s="139" t="str">
        <f t="shared" si="217"/>
        <v>LL.NM</v>
      </c>
      <c r="CI6750" s="275" t="s">
        <v>8319</v>
      </c>
    </row>
    <row r="6751" spans="74:87" x14ac:dyDescent="0.3">
      <c r="BV6751" s="30"/>
      <c r="CH6751" s="139" t="str">
        <f t="shared" si="217"/>
        <v>LL.0F</v>
      </c>
      <c r="CI6751" s="275" t="s">
        <v>8320</v>
      </c>
    </row>
    <row r="6752" spans="74:87" x14ac:dyDescent="0.3">
      <c r="BV6752" s="30"/>
      <c r="CH6752" s="139" t="str">
        <f t="shared" ref="CH6752:CH6815" si="218">CONCATENATE(LEFT(CI6752,2),".",RIGHT(CI6752,2))</f>
        <v>LL.MC</v>
      </c>
      <c r="CI6752" s="275" t="s">
        <v>8321</v>
      </c>
    </row>
    <row r="6753" spans="74:87" x14ac:dyDescent="0.3">
      <c r="BV6753" s="30"/>
      <c r="CH6753" s="139" t="str">
        <f t="shared" si="218"/>
        <v>LL.0P</v>
      </c>
      <c r="CI6753" s="275" t="s">
        <v>8322</v>
      </c>
    </row>
    <row r="6754" spans="74:87" x14ac:dyDescent="0.3">
      <c r="BV6754" s="30"/>
      <c r="CH6754" s="139" t="str">
        <f t="shared" si="218"/>
        <v>LL.T9</v>
      </c>
      <c r="CI6754" s="275" t="s">
        <v>8323</v>
      </c>
    </row>
    <row r="6755" spans="74:87" x14ac:dyDescent="0.3">
      <c r="BV6755" s="30"/>
      <c r="CH6755" s="139" t="str">
        <f t="shared" si="218"/>
        <v>LL.AO</v>
      </c>
      <c r="CI6755" s="275" t="s">
        <v>8324</v>
      </c>
    </row>
    <row r="6756" spans="74:87" x14ac:dyDescent="0.3">
      <c r="BV6756" s="30"/>
      <c r="CH6756" s="139" t="str">
        <f t="shared" si="218"/>
        <v>LL.0G</v>
      </c>
      <c r="CI6756" s="275" t="s">
        <v>8325</v>
      </c>
    </row>
    <row r="6757" spans="74:87" x14ac:dyDescent="0.3">
      <c r="BV6757" s="30"/>
      <c r="CH6757" s="139" t="str">
        <f t="shared" si="218"/>
        <v>LL.BG</v>
      </c>
      <c r="CI6757" s="275" t="s">
        <v>8326</v>
      </c>
    </row>
    <row r="6758" spans="74:87" x14ac:dyDescent="0.3">
      <c r="BV6758" s="30"/>
      <c r="CH6758" s="139" t="str">
        <f t="shared" si="218"/>
        <v>LL.0R</v>
      </c>
      <c r="CI6758" s="275" t="s">
        <v>8327</v>
      </c>
    </row>
    <row r="6759" spans="74:87" x14ac:dyDescent="0.3">
      <c r="BV6759" s="30"/>
      <c r="CH6759" s="139" t="str">
        <f t="shared" si="218"/>
        <v>LL.89</v>
      </c>
      <c r="CI6759" s="275" t="s">
        <v>8328</v>
      </c>
    </row>
    <row r="6760" spans="74:87" x14ac:dyDescent="0.3">
      <c r="BV6760" s="30"/>
      <c r="CH6760" s="139" t="str">
        <f t="shared" si="218"/>
        <v>LL.2P</v>
      </c>
      <c r="CI6760" s="275" t="s">
        <v>15261</v>
      </c>
    </row>
    <row r="6761" spans="74:87" x14ac:dyDescent="0.3">
      <c r="BV6761" s="30"/>
      <c r="CH6761" s="139" t="str">
        <f t="shared" si="218"/>
        <v>LL.32</v>
      </c>
      <c r="CI6761" s="275" t="s">
        <v>8329</v>
      </c>
    </row>
    <row r="6762" spans="74:87" x14ac:dyDescent="0.3">
      <c r="BV6762" s="30"/>
      <c r="CH6762" s="139" t="str">
        <f t="shared" si="218"/>
        <v>LL.80</v>
      </c>
      <c r="CI6762" s="275" t="s">
        <v>8330</v>
      </c>
    </row>
    <row r="6763" spans="74:87" x14ac:dyDescent="0.3">
      <c r="BV6763" s="30"/>
      <c r="CH6763" s="139" t="str">
        <f t="shared" si="218"/>
        <v>LL.46</v>
      </c>
      <c r="CI6763" s="275" t="s">
        <v>8331</v>
      </c>
    </row>
    <row r="6764" spans="74:87" x14ac:dyDescent="0.3">
      <c r="BV6764" s="30"/>
      <c r="CH6764" s="139" t="str">
        <f t="shared" si="218"/>
        <v>LL.45</v>
      </c>
      <c r="CI6764" s="275" t="s">
        <v>8332</v>
      </c>
    </row>
    <row r="6765" spans="74:87" x14ac:dyDescent="0.3">
      <c r="BV6765" s="30"/>
      <c r="CH6765" s="139" t="str">
        <f t="shared" si="218"/>
        <v>LL.0C</v>
      </c>
      <c r="CI6765" s="275" t="s">
        <v>8333</v>
      </c>
    </row>
    <row r="6766" spans="74:87" x14ac:dyDescent="0.3">
      <c r="BV6766" s="30"/>
      <c r="CH6766" s="139" t="str">
        <f t="shared" si="218"/>
        <v>LL.87</v>
      </c>
      <c r="CI6766" s="275" t="s">
        <v>8334</v>
      </c>
    </row>
    <row r="6767" spans="74:87" x14ac:dyDescent="0.3">
      <c r="BV6767" s="30"/>
      <c r="CH6767" s="139" t="str">
        <f t="shared" si="218"/>
        <v>LL.CP</v>
      </c>
      <c r="CI6767" s="275" t="s">
        <v>8335</v>
      </c>
    </row>
    <row r="6768" spans="74:87" x14ac:dyDescent="0.3">
      <c r="BV6768" s="30"/>
      <c r="CH6768" s="139" t="str">
        <f t="shared" si="218"/>
        <v>LL.35</v>
      </c>
      <c r="CI6768" s="275" t="s">
        <v>8336</v>
      </c>
    </row>
    <row r="6769" spans="74:87" x14ac:dyDescent="0.3">
      <c r="BV6769" s="30"/>
      <c r="CH6769" s="139" t="str">
        <f t="shared" si="218"/>
        <v>LL.33</v>
      </c>
      <c r="CI6769" s="275" t="s">
        <v>8337</v>
      </c>
    </row>
    <row r="6770" spans="74:87" x14ac:dyDescent="0.3">
      <c r="BV6770" s="30"/>
      <c r="CH6770" s="139" t="str">
        <f t="shared" si="218"/>
        <v>LL.54</v>
      </c>
      <c r="CI6770" s="275" t="s">
        <v>8338</v>
      </c>
    </row>
    <row r="6771" spans="74:87" x14ac:dyDescent="0.3">
      <c r="BV6771" s="30"/>
      <c r="CH6771" s="139" t="str">
        <f t="shared" si="218"/>
        <v>LL.JB</v>
      </c>
      <c r="CI6771" s="275" t="s">
        <v>8339</v>
      </c>
    </row>
    <row r="6772" spans="74:87" x14ac:dyDescent="0.3">
      <c r="BV6772" s="30"/>
      <c r="CH6772" s="139" t="str">
        <f t="shared" si="218"/>
        <v>LL.JW</v>
      </c>
      <c r="CI6772" s="275" t="s">
        <v>15262</v>
      </c>
    </row>
    <row r="6773" spans="74:87" x14ac:dyDescent="0.3">
      <c r="BV6773" s="30"/>
      <c r="CH6773" s="139" t="str">
        <f t="shared" si="218"/>
        <v>LL.51</v>
      </c>
      <c r="CI6773" s="275" t="s">
        <v>8340</v>
      </c>
    </row>
    <row r="6774" spans="74:87" x14ac:dyDescent="0.3">
      <c r="BV6774" s="30"/>
      <c r="CH6774" s="139" t="str">
        <f t="shared" si="218"/>
        <v>LL.NS</v>
      </c>
      <c r="CI6774" s="275" t="s">
        <v>8341</v>
      </c>
    </row>
    <row r="6775" spans="74:87" x14ac:dyDescent="0.3">
      <c r="BV6775" s="30"/>
      <c r="CH6775" s="139" t="str">
        <f t="shared" si="218"/>
        <v>LL.86</v>
      </c>
      <c r="CI6775" s="275" t="s">
        <v>8342</v>
      </c>
    </row>
    <row r="6776" spans="74:87" x14ac:dyDescent="0.3">
      <c r="BV6776" s="30"/>
      <c r="CH6776" s="139" t="str">
        <f t="shared" si="218"/>
        <v>LL.36</v>
      </c>
      <c r="CI6776" s="275" t="s">
        <v>8343</v>
      </c>
    </row>
    <row r="6777" spans="74:87" x14ac:dyDescent="0.3">
      <c r="BV6777" s="30"/>
      <c r="CH6777" s="139" t="str">
        <f t="shared" si="218"/>
        <v>LL.2F</v>
      </c>
      <c r="CI6777" s="275" t="s">
        <v>8344</v>
      </c>
    </row>
    <row r="6778" spans="74:87" x14ac:dyDescent="0.3">
      <c r="BV6778" s="30"/>
      <c r="CH6778" s="139" t="str">
        <f t="shared" si="218"/>
        <v>LL.90</v>
      </c>
      <c r="CI6778" s="275" t="s">
        <v>8345</v>
      </c>
    </row>
    <row r="6779" spans="74:87" x14ac:dyDescent="0.3">
      <c r="BV6779" s="30"/>
      <c r="CH6779" s="139" t="str">
        <f t="shared" si="218"/>
        <v>LL.27</v>
      </c>
      <c r="CI6779" s="275" t="s">
        <v>8346</v>
      </c>
    </row>
    <row r="6780" spans="74:87" x14ac:dyDescent="0.3">
      <c r="BV6780" s="30"/>
      <c r="CH6780" s="139" t="str">
        <f t="shared" si="218"/>
        <v>LL.61</v>
      </c>
      <c r="CI6780" s="275" t="s">
        <v>8347</v>
      </c>
    </row>
    <row r="6781" spans="74:87" x14ac:dyDescent="0.3">
      <c r="BV6781" s="30"/>
      <c r="CH6781" s="139" t="str">
        <f t="shared" si="218"/>
        <v>LL.81</v>
      </c>
      <c r="CI6781" s="275" t="s">
        <v>8348</v>
      </c>
    </row>
    <row r="6782" spans="74:87" x14ac:dyDescent="0.3">
      <c r="BV6782" s="30"/>
      <c r="CH6782" s="139" t="str">
        <f t="shared" si="218"/>
        <v>LL.SO</v>
      </c>
      <c r="CI6782" s="275" t="s">
        <v>8349</v>
      </c>
    </row>
    <row r="6783" spans="74:87" x14ac:dyDescent="0.3">
      <c r="BV6783" s="30"/>
      <c r="CH6783" s="139" t="str">
        <f t="shared" si="218"/>
        <v>LL.SP</v>
      </c>
      <c r="CI6783" s="275" t="s">
        <v>8350</v>
      </c>
    </row>
    <row r="6784" spans="74:87" x14ac:dyDescent="0.3">
      <c r="BV6784" s="30"/>
      <c r="CH6784" s="139" t="str">
        <f t="shared" si="218"/>
        <v>LL.1V</v>
      </c>
      <c r="CI6784" s="275" t="s">
        <v>8351</v>
      </c>
    </row>
    <row r="6785" spans="74:87" x14ac:dyDescent="0.3">
      <c r="BV6785" s="30"/>
      <c r="CH6785" s="139" t="str">
        <f t="shared" si="218"/>
        <v>LL.T5</v>
      </c>
      <c r="CI6785" s="275" t="s">
        <v>8352</v>
      </c>
    </row>
    <row r="6786" spans="74:87" x14ac:dyDescent="0.3">
      <c r="BV6786" s="30"/>
      <c r="CH6786" s="139" t="str">
        <f t="shared" si="218"/>
        <v>LL.0S</v>
      </c>
      <c r="CI6786" s="275" t="s">
        <v>8353</v>
      </c>
    </row>
    <row r="6787" spans="74:87" x14ac:dyDescent="0.3">
      <c r="BV6787" s="30"/>
      <c r="CH6787" s="139" t="str">
        <f t="shared" si="218"/>
        <v>LL.52</v>
      </c>
      <c r="CI6787" s="275" t="s">
        <v>8354</v>
      </c>
    </row>
    <row r="6788" spans="74:87" x14ac:dyDescent="0.3">
      <c r="BV6788" s="30"/>
      <c r="CH6788" s="139" t="str">
        <f t="shared" si="218"/>
        <v>LL.77</v>
      </c>
      <c r="CI6788" s="275" t="s">
        <v>8355</v>
      </c>
    </row>
    <row r="6789" spans="74:87" x14ac:dyDescent="0.3">
      <c r="BV6789" s="30"/>
      <c r="CH6789" s="139" t="str">
        <f t="shared" si="218"/>
        <v>LL.37</v>
      </c>
      <c r="CI6789" s="275" t="s">
        <v>8356</v>
      </c>
    </row>
    <row r="6790" spans="74:87" x14ac:dyDescent="0.3">
      <c r="BV6790" s="30"/>
      <c r="CH6790" s="139" t="str">
        <f t="shared" si="218"/>
        <v>LL.2A</v>
      </c>
      <c r="CI6790" s="275" t="s">
        <v>8357</v>
      </c>
    </row>
    <row r="6791" spans="74:87" x14ac:dyDescent="0.3">
      <c r="BV6791" s="30"/>
      <c r="CH6791" s="139" t="str">
        <f t="shared" si="218"/>
        <v>LL.T8</v>
      </c>
      <c r="CI6791" s="275" t="s">
        <v>8358</v>
      </c>
    </row>
    <row r="6792" spans="74:87" x14ac:dyDescent="0.3">
      <c r="BV6792" s="30"/>
      <c r="CH6792" s="139" t="str">
        <f t="shared" si="218"/>
        <v>LL.1Q</v>
      </c>
      <c r="CI6792" s="275" t="s">
        <v>8359</v>
      </c>
    </row>
    <row r="6793" spans="74:87" x14ac:dyDescent="0.3">
      <c r="BV6793" s="30"/>
      <c r="CH6793" s="139" t="str">
        <f t="shared" si="218"/>
        <v>LL.2Q</v>
      </c>
      <c r="CI6793" s="275" t="s">
        <v>8360</v>
      </c>
    </row>
    <row r="6794" spans="74:87" x14ac:dyDescent="0.3">
      <c r="BV6794" s="30"/>
      <c r="CH6794" s="139" t="str">
        <f t="shared" si="218"/>
        <v>LL.NM</v>
      </c>
      <c r="CI6794" s="275" t="s">
        <v>8361</v>
      </c>
    </row>
    <row r="6795" spans="74:87" x14ac:dyDescent="0.3">
      <c r="BV6795" s="30"/>
      <c r="CH6795" s="139" t="str">
        <f t="shared" si="218"/>
        <v>LL.0F</v>
      </c>
      <c r="CI6795" s="275" t="s">
        <v>8362</v>
      </c>
    </row>
    <row r="6796" spans="74:87" x14ac:dyDescent="0.3">
      <c r="BV6796" s="30"/>
      <c r="CH6796" s="139" t="str">
        <f t="shared" si="218"/>
        <v>LL.MC</v>
      </c>
      <c r="CI6796" s="275" t="s">
        <v>8363</v>
      </c>
    </row>
    <row r="6797" spans="74:87" x14ac:dyDescent="0.3">
      <c r="BV6797" s="30"/>
      <c r="CH6797" s="139" t="str">
        <f t="shared" si="218"/>
        <v>LL.0P</v>
      </c>
      <c r="CI6797" s="275" t="s">
        <v>8364</v>
      </c>
    </row>
    <row r="6798" spans="74:87" x14ac:dyDescent="0.3">
      <c r="BV6798" s="30"/>
      <c r="CH6798" s="139" t="str">
        <f t="shared" si="218"/>
        <v>LL.T9</v>
      </c>
      <c r="CI6798" s="275" t="s">
        <v>8365</v>
      </c>
    </row>
    <row r="6799" spans="74:87" x14ac:dyDescent="0.3">
      <c r="BV6799" s="30"/>
      <c r="CH6799" s="139" t="str">
        <f t="shared" si="218"/>
        <v>LL.AO</v>
      </c>
      <c r="CI6799" s="275" t="s">
        <v>8366</v>
      </c>
    </row>
    <row r="6800" spans="74:87" x14ac:dyDescent="0.3">
      <c r="BV6800" s="30"/>
      <c r="CH6800" s="139" t="str">
        <f t="shared" si="218"/>
        <v>LL.0G</v>
      </c>
      <c r="CI6800" s="275" t="s">
        <v>8367</v>
      </c>
    </row>
    <row r="6801" spans="74:87" x14ac:dyDescent="0.3">
      <c r="BV6801" s="30"/>
      <c r="CH6801" s="139" t="str">
        <f t="shared" si="218"/>
        <v>LL.BG</v>
      </c>
      <c r="CI6801" s="275" t="s">
        <v>8368</v>
      </c>
    </row>
    <row r="6802" spans="74:87" x14ac:dyDescent="0.3">
      <c r="BV6802" s="30"/>
      <c r="CH6802" s="139" t="str">
        <f t="shared" si="218"/>
        <v>LL.0R</v>
      </c>
      <c r="CI6802" s="275" t="s">
        <v>8369</v>
      </c>
    </row>
    <row r="6803" spans="74:87" x14ac:dyDescent="0.3">
      <c r="BV6803" s="30"/>
      <c r="CH6803" s="139" t="str">
        <f t="shared" si="218"/>
        <v>LL.89</v>
      </c>
      <c r="CI6803" s="275" t="s">
        <v>8370</v>
      </c>
    </row>
    <row r="6804" spans="74:87" x14ac:dyDescent="0.3">
      <c r="BV6804" s="30"/>
      <c r="CH6804" s="139" t="str">
        <f t="shared" si="218"/>
        <v>LL.2P</v>
      </c>
      <c r="CI6804" s="275" t="s">
        <v>15263</v>
      </c>
    </row>
    <row r="6805" spans="74:87" x14ac:dyDescent="0.3">
      <c r="BV6805" s="30"/>
      <c r="CH6805" s="139" t="str">
        <f t="shared" si="218"/>
        <v>LL.32</v>
      </c>
      <c r="CI6805" s="275" t="s">
        <v>8371</v>
      </c>
    </row>
    <row r="6806" spans="74:87" x14ac:dyDescent="0.3">
      <c r="BV6806" s="30"/>
      <c r="CH6806" s="139" t="str">
        <f t="shared" si="218"/>
        <v>LL.80</v>
      </c>
      <c r="CI6806" s="275" t="s">
        <v>8372</v>
      </c>
    </row>
    <row r="6807" spans="74:87" x14ac:dyDescent="0.3">
      <c r="BV6807" s="30"/>
      <c r="CH6807" s="139" t="str">
        <f t="shared" si="218"/>
        <v>LL.46</v>
      </c>
      <c r="CI6807" s="275" t="s">
        <v>8373</v>
      </c>
    </row>
    <row r="6808" spans="74:87" x14ac:dyDescent="0.3">
      <c r="BV6808" s="30"/>
      <c r="CH6808" s="139" t="str">
        <f t="shared" si="218"/>
        <v>LL.45</v>
      </c>
      <c r="CI6808" s="275" t="s">
        <v>8374</v>
      </c>
    </row>
    <row r="6809" spans="74:87" x14ac:dyDescent="0.3">
      <c r="BV6809" s="30"/>
      <c r="CH6809" s="139" t="str">
        <f t="shared" si="218"/>
        <v>LL.0C</v>
      </c>
      <c r="CI6809" s="275" t="s">
        <v>8375</v>
      </c>
    </row>
    <row r="6810" spans="74:87" x14ac:dyDescent="0.3">
      <c r="BV6810" s="30"/>
      <c r="CH6810" s="139" t="str">
        <f t="shared" si="218"/>
        <v>LL.87</v>
      </c>
      <c r="CI6810" s="275" t="s">
        <v>8376</v>
      </c>
    </row>
    <row r="6811" spans="74:87" x14ac:dyDescent="0.3">
      <c r="BV6811" s="30"/>
      <c r="CH6811" s="139" t="str">
        <f t="shared" si="218"/>
        <v>LL.CP</v>
      </c>
      <c r="CI6811" s="275" t="s">
        <v>8377</v>
      </c>
    </row>
    <row r="6812" spans="74:87" x14ac:dyDescent="0.3">
      <c r="BV6812" s="30"/>
      <c r="CH6812" s="139" t="str">
        <f t="shared" si="218"/>
        <v>LL.35</v>
      </c>
      <c r="CI6812" s="275" t="s">
        <v>8378</v>
      </c>
    </row>
    <row r="6813" spans="74:87" x14ac:dyDescent="0.3">
      <c r="BV6813" s="30"/>
      <c r="CH6813" s="139" t="str">
        <f t="shared" si="218"/>
        <v>LL.33</v>
      </c>
      <c r="CI6813" s="275" t="s">
        <v>8379</v>
      </c>
    </row>
    <row r="6814" spans="74:87" x14ac:dyDescent="0.3">
      <c r="BV6814" s="30"/>
      <c r="CH6814" s="139" t="str">
        <f t="shared" si="218"/>
        <v>LL.54</v>
      </c>
      <c r="CI6814" s="275" t="s">
        <v>8380</v>
      </c>
    </row>
    <row r="6815" spans="74:87" x14ac:dyDescent="0.3">
      <c r="BV6815" s="30"/>
      <c r="CH6815" s="139" t="str">
        <f t="shared" si="218"/>
        <v>LL.JB</v>
      </c>
      <c r="CI6815" s="275" t="s">
        <v>8381</v>
      </c>
    </row>
    <row r="6816" spans="74:87" x14ac:dyDescent="0.3">
      <c r="BV6816" s="30"/>
      <c r="CH6816" s="139" t="str">
        <f t="shared" ref="CH6816:CH6879" si="219">CONCATENATE(LEFT(CI6816,2),".",RIGHT(CI6816,2))</f>
        <v>LL.JW</v>
      </c>
      <c r="CI6816" s="275" t="s">
        <v>15264</v>
      </c>
    </row>
    <row r="6817" spans="74:87" x14ac:dyDescent="0.3">
      <c r="BV6817" s="30"/>
      <c r="CH6817" s="139" t="str">
        <f t="shared" si="219"/>
        <v>LL.51</v>
      </c>
      <c r="CI6817" s="275" t="s">
        <v>8382</v>
      </c>
    </row>
    <row r="6818" spans="74:87" x14ac:dyDescent="0.3">
      <c r="BV6818" s="30"/>
      <c r="CH6818" s="139" t="str">
        <f t="shared" si="219"/>
        <v>LL.NS</v>
      </c>
      <c r="CI6818" s="275" t="s">
        <v>8383</v>
      </c>
    </row>
    <row r="6819" spans="74:87" x14ac:dyDescent="0.3">
      <c r="BV6819" s="30"/>
      <c r="CH6819" s="139" t="str">
        <f t="shared" si="219"/>
        <v>LL.86</v>
      </c>
      <c r="CI6819" s="275" t="s">
        <v>8384</v>
      </c>
    </row>
    <row r="6820" spans="74:87" x14ac:dyDescent="0.3">
      <c r="BV6820" s="30"/>
      <c r="CH6820" s="139" t="str">
        <f t="shared" si="219"/>
        <v>LL.36</v>
      </c>
      <c r="CI6820" s="275" t="s">
        <v>8385</v>
      </c>
    </row>
    <row r="6821" spans="74:87" x14ac:dyDescent="0.3">
      <c r="BV6821" s="30"/>
      <c r="CH6821" s="139" t="str">
        <f t="shared" si="219"/>
        <v>LL.2F</v>
      </c>
      <c r="CI6821" s="275" t="s">
        <v>8386</v>
      </c>
    </row>
    <row r="6822" spans="74:87" x14ac:dyDescent="0.3">
      <c r="BV6822" s="30"/>
      <c r="CH6822" s="139" t="str">
        <f t="shared" si="219"/>
        <v>LL.90</v>
      </c>
      <c r="CI6822" s="275" t="s">
        <v>8387</v>
      </c>
    </row>
    <row r="6823" spans="74:87" x14ac:dyDescent="0.3">
      <c r="BV6823" s="30"/>
      <c r="CH6823" s="139" t="str">
        <f t="shared" si="219"/>
        <v>LL.27</v>
      </c>
      <c r="CI6823" s="275" t="s">
        <v>8388</v>
      </c>
    </row>
    <row r="6824" spans="74:87" x14ac:dyDescent="0.3">
      <c r="BV6824" s="30"/>
      <c r="CH6824" s="139" t="str">
        <f t="shared" si="219"/>
        <v>LL.61</v>
      </c>
      <c r="CI6824" s="275" t="s">
        <v>8389</v>
      </c>
    </row>
    <row r="6825" spans="74:87" x14ac:dyDescent="0.3">
      <c r="BV6825" s="30"/>
      <c r="CH6825" s="139" t="str">
        <f t="shared" si="219"/>
        <v>LL.81</v>
      </c>
      <c r="CI6825" s="275" t="s">
        <v>8390</v>
      </c>
    </row>
    <row r="6826" spans="74:87" x14ac:dyDescent="0.3">
      <c r="BV6826" s="30"/>
      <c r="CH6826" s="139" t="str">
        <f t="shared" si="219"/>
        <v>LL.SO</v>
      </c>
      <c r="CI6826" s="275" t="s">
        <v>8391</v>
      </c>
    </row>
    <row r="6827" spans="74:87" x14ac:dyDescent="0.3">
      <c r="BV6827" s="30"/>
      <c r="CH6827" s="139" t="str">
        <f t="shared" si="219"/>
        <v>LL.SP</v>
      </c>
      <c r="CI6827" s="275" t="s">
        <v>8392</v>
      </c>
    </row>
    <row r="6828" spans="74:87" x14ac:dyDescent="0.3">
      <c r="BV6828" s="30"/>
      <c r="CH6828" s="139" t="str">
        <f t="shared" si="219"/>
        <v>LL.1V</v>
      </c>
      <c r="CI6828" s="275" t="s">
        <v>8393</v>
      </c>
    </row>
    <row r="6829" spans="74:87" x14ac:dyDescent="0.3">
      <c r="BV6829" s="30"/>
      <c r="CH6829" s="139" t="str">
        <f t="shared" si="219"/>
        <v>LL.T5</v>
      </c>
      <c r="CI6829" s="275" t="s">
        <v>8394</v>
      </c>
    </row>
    <row r="6830" spans="74:87" x14ac:dyDescent="0.3">
      <c r="BV6830" s="30"/>
      <c r="CH6830" s="139" t="str">
        <f t="shared" si="219"/>
        <v>LL.0S</v>
      </c>
      <c r="CI6830" s="275" t="s">
        <v>8395</v>
      </c>
    </row>
    <row r="6831" spans="74:87" x14ac:dyDescent="0.3">
      <c r="BV6831" s="30"/>
      <c r="CH6831" s="139" t="str">
        <f t="shared" si="219"/>
        <v>LL.52</v>
      </c>
      <c r="CI6831" s="275" t="s">
        <v>8396</v>
      </c>
    </row>
    <row r="6832" spans="74:87" x14ac:dyDescent="0.3">
      <c r="BV6832" s="30"/>
      <c r="CH6832" s="139" t="str">
        <f t="shared" si="219"/>
        <v>LL.77</v>
      </c>
      <c r="CI6832" s="275" t="s">
        <v>8397</v>
      </c>
    </row>
    <row r="6833" spans="74:87" x14ac:dyDescent="0.3">
      <c r="BV6833" s="30"/>
      <c r="CH6833" s="139" t="str">
        <f t="shared" si="219"/>
        <v>LL.37</v>
      </c>
      <c r="CI6833" s="275" t="s">
        <v>8398</v>
      </c>
    </row>
    <row r="6834" spans="74:87" x14ac:dyDescent="0.3">
      <c r="BV6834" s="30"/>
      <c r="CH6834" s="139" t="str">
        <f t="shared" si="219"/>
        <v>LL.2A</v>
      </c>
      <c r="CI6834" s="275" t="s">
        <v>8399</v>
      </c>
    </row>
    <row r="6835" spans="74:87" x14ac:dyDescent="0.3">
      <c r="BV6835" s="30"/>
      <c r="CH6835" s="139" t="str">
        <f t="shared" si="219"/>
        <v>LL.T8</v>
      </c>
      <c r="CI6835" s="275" t="s">
        <v>8400</v>
      </c>
    </row>
    <row r="6836" spans="74:87" x14ac:dyDescent="0.3">
      <c r="BV6836" s="30"/>
      <c r="CH6836" s="139" t="str">
        <f t="shared" si="219"/>
        <v>LL.1Q</v>
      </c>
      <c r="CI6836" s="275" t="s">
        <v>8401</v>
      </c>
    </row>
    <row r="6837" spans="74:87" x14ac:dyDescent="0.3">
      <c r="BV6837" s="30"/>
      <c r="CH6837" s="139" t="str">
        <f t="shared" si="219"/>
        <v>LL.2Q</v>
      </c>
      <c r="CI6837" s="275" t="s">
        <v>8402</v>
      </c>
    </row>
    <row r="6838" spans="74:87" x14ac:dyDescent="0.3">
      <c r="BV6838" s="30"/>
      <c r="CH6838" s="139" t="str">
        <f t="shared" si="219"/>
        <v>LL.NM</v>
      </c>
      <c r="CI6838" s="275" t="s">
        <v>8403</v>
      </c>
    </row>
    <row r="6839" spans="74:87" x14ac:dyDescent="0.3">
      <c r="BV6839" s="30"/>
      <c r="CH6839" s="139" t="str">
        <f t="shared" si="219"/>
        <v>LL.0F</v>
      </c>
      <c r="CI6839" s="275" t="s">
        <v>8404</v>
      </c>
    </row>
    <row r="6840" spans="74:87" x14ac:dyDescent="0.3">
      <c r="BV6840" s="30"/>
      <c r="CH6840" s="139" t="str">
        <f t="shared" si="219"/>
        <v>LL.MC</v>
      </c>
      <c r="CI6840" s="275" t="s">
        <v>8405</v>
      </c>
    </row>
    <row r="6841" spans="74:87" x14ac:dyDescent="0.3">
      <c r="BV6841" s="30"/>
      <c r="CH6841" s="139" t="str">
        <f t="shared" si="219"/>
        <v>LL.0P</v>
      </c>
      <c r="CI6841" s="275" t="s">
        <v>8406</v>
      </c>
    </row>
    <row r="6842" spans="74:87" x14ac:dyDescent="0.3">
      <c r="BV6842" s="30"/>
      <c r="CH6842" s="139" t="str">
        <f t="shared" si="219"/>
        <v>LL.T9</v>
      </c>
      <c r="CI6842" s="275" t="s">
        <v>8407</v>
      </c>
    </row>
    <row r="6843" spans="74:87" x14ac:dyDescent="0.3">
      <c r="BV6843" s="30"/>
      <c r="CH6843" s="139" t="str">
        <f t="shared" si="219"/>
        <v>LL.AO</v>
      </c>
      <c r="CI6843" s="275" t="s">
        <v>8408</v>
      </c>
    </row>
    <row r="6844" spans="74:87" x14ac:dyDescent="0.3">
      <c r="BV6844" s="30"/>
      <c r="CH6844" s="139" t="str">
        <f t="shared" si="219"/>
        <v>LL.0G</v>
      </c>
      <c r="CI6844" s="275" t="s">
        <v>8409</v>
      </c>
    </row>
    <row r="6845" spans="74:87" x14ac:dyDescent="0.3">
      <c r="BV6845" s="30"/>
      <c r="CH6845" s="139" t="str">
        <f t="shared" si="219"/>
        <v>LL.BG</v>
      </c>
      <c r="CI6845" s="275" t="s">
        <v>8410</v>
      </c>
    </row>
    <row r="6846" spans="74:87" x14ac:dyDescent="0.3">
      <c r="BV6846" s="30"/>
      <c r="CH6846" s="139" t="str">
        <f t="shared" si="219"/>
        <v>LL.0R</v>
      </c>
      <c r="CI6846" s="275" t="s">
        <v>8411</v>
      </c>
    </row>
    <row r="6847" spans="74:87" x14ac:dyDescent="0.3">
      <c r="BV6847" s="30"/>
      <c r="CH6847" s="139" t="str">
        <f t="shared" si="219"/>
        <v>LL.89</v>
      </c>
      <c r="CI6847" s="275" t="s">
        <v>8412</v>
      </c>
    </row>
    <row r="6848" spans="74:87" x14ac:dyDescent="0.3">
      <c r="BV6848" s="30"/>
      <c r="CH6848" s="139" t="str">
        <f t="shared" si="219"/>
        <v>LL.32</v>
      </c>
      <c r="CI6848" s="275" t="s">
        <v>8413</v>
      </c>
    </row>
    <row r="6849" spans="74:87" x14ac:dyDescent="0.3">
      <c r="BV6849" s="30"/>
      <c r="CH6849" s="139" t="str">
        <f t="shared" si="219"/>
        <v>LL.80</v>
      </c>
      <c r="CI6849" s="275" t="s">
        <v>8414</v>
      </c>
    </row>
    <row r="6850" spans="74:87" x14ac:dyDescent="0.3">
      <c r="BV6850" s="30"/>
      <c r="CH6850" s="139" t="str">
        <f t="shared" si="219"/>
        <v>LL.46</v>
      </c>
      <c r="CI6850" s="275" t="s">
        <v>8415</v>
      </c>
    </row>
    <row r="6851" spans="74:87" x14ac:dyDescent="0.3">
      <c r="BV6851" s="30"/>
      <c r="CH6851" s="139" t="str">
        <f t="shared" si="219"/>
        <v>LL.45</v>
      </c>
      <c r="CI6851" s="275" t="s">
        <v>8416</v>
      </c>
    </row>
    <row r="6852" spans="74:87" x14ac:dyDescent="0.3">
      <c r="BV6852" s="30"/>
      <c r="CH6852" s="139" t="str">
        <f t="shared" si="219"/>
        <v>LL.0C</v>
      </c>
      <c r="CI6852" s="275" t="s">
        <v>8417</v>
      </c>
    </row>
    <row r="6853" spans="74:87" x14ac:dyDescent="0.3">
      <c r="BV6853" s="30"/>
      <c r="CH6853" s="139" t="str">
        <f t="shared" si="219"/>
        <v>LL.87</v>
      </c>
      <c r="CI6853" s="275" t="s">
        <v>8418</v>
      </c>
    </row>
    <row r="6854" spans="74:87" x14ac:dyDescent="0.3">
      <c r="BV6854" s="30"/>
      <c r="CH6854" s="139" t="str">
        <f t="shared" si="219"/>
        <v>LL.CP</v>
      </c>
      <c r="CI6854" s="275" t="s">
        <v>8419</v>
      </c>
    </row>
    <row r="6855" spans="74:87" x14ac:dyDescent="0.3">
      <c r="BV6855" s="30"/>
      <c r="CH6855" s="139" t="str">
        <f t="shared" si="219"/>
        <v>LL.35</v>
      </c>
      <c r="CI6855" s="275" t="s">
        <v>8420</v>
      </c>
    </row>
    <row r="6856" spans="74:87" x14ac:dyDescent="0.3">
      <c r="BV6856" s="30"/>
      <c r="CH6856" s="139" t="str">
        <f t="shared" si="219"/>
        <v>LL.33</v>
      </c>
      <c r="CI6856" s="275" t="s">
        <v>8421</v>
      </c>
    </row>
    <row r="6857" spans="74:87" x14ac:dyDescent="0.3">
      <c r="BV6857" s="30"/>
      <c r="CH6857" s="139" t="str">
        <f t="shared" si="219"/>
        <v>LL.54</v>
      </c>
      <c r="CI6857" s="275" t="s">
        <v>8422</v>
      </c>
    </row>
    <row r="6858" spans="74:87" x14ac:dyDescent="0.3">
      <c r="BV6858" s="30"/>
      <c r="CH6858" s="139" t="str">
        <f t="shared" si="219"/>
        <v>LL.JB</v>
      </c>
      <c r="CI6858" s="275" t="s">
        <v>8423</v>
      </c>
    </row>
    <row r="6859" spans="74:87" x14ac:dyDescent="0.3">
      <c r="BV6859" s="30"/>
      <c r="CH6859" s="139" t="str">
        <f t="shared" si="219"/>
        <v>LL.JW</v>
      </c>
      <c r="CI6859" s="275" t="s">
        <v>15265</v>
      </c>
    </row>
    <row r="6860" spans="74:87" x14ac:dyDescent="0.3">
      <c r="BV6860" s="30"/>
      <c r="CH6860" s="139" t="str">
        <f t="shared" si="219"/>
        <v>LL.51</v>
      </c>
      <c r="CI6860" s="275" t="s">
        <v>8424</v>
      </c>
    </row>
    <row r="6861" spans="74:87" x14ac:dyDescent="0.3">
      <c r="BV6861" s="30"/>
      <c r="CH6861" s="139" t="str">
        <f t="shared" si="219"/>
        <v>LL.NS</v>
      </c>
      <c r="CI6861" s="275" t="s">
        <v>8425</v>
      </c>
    </row>
    <row r="6862" spans="74:87" x14ac:dyDescent="0.3">
      <c r="BV6862" s="30"/>
      <c r="CH6862" s="139" t="str">
        <f t="shared" si="219"/>
        <v>LL.86</v>
      </c>
      <c r="CI6862" s="275" t="s">
        <v>8426</v>
      </c>
    </row>
    <row r="6863" spans="74:87" x14ac:dyDescent="0.3">
      <c r="BV6863" s="30"/>
      <c r="CH6863" s="139" t="str">
        <f t="shared" si="219"/>
        <v>LL.36</v>
      </c>
      <c r="CI6863" s="275" t="s">
        <v>8427</v>
      </c>
    </row>
    <row r="6864" spans="74:87" x14ac:dyDescent="0.3">
      <c r="BV6864" s="30"/>
      <c r="CH6864" s="139" t="str">
        <f t="shared" si="219"/>
        <v>LL.2F</v>
      </c>
      <c r="CI6864" s="275" t="s">
        <v>8428</v>
      </c>
    </row>
    <row r="6865" spans="74:87" x14ac:dyDescent="0.3">
      <c r="BV6865" s="30"/>
      <c r="CH6865" s="139" t="str">
        <f t="shared" si="219"/>
        <v>LL.90</v>
      </c>
      <c r="CI6865" s="275" t="s">
        <v>8429</v>
      </c>
    </row>
    <row r="6866" spans="74:87" x14ac:dyDescent="0.3">
      <c r="BV6866" s="30"/>
      <c r="CH6866" s="139" t="str">
        <f t="shared" si="219"/>
        <v>LL.27</v>
      </c>
      <c r="CI6866" s="275" t="s">
        <v>8430</v>
      </c>
    </row>
    <row r="6867" spans="74:87" x14ac:dyDescent="0.3">
      <c r="BV6867" s="30"/>
      <c r="CH6867" s="139" t="str">
        <f t="shared" si="219"/>
        <v>LL.61</v>
      </c>
      <c r="CI6867" s="275" t="s">
        <v>8431</v>
      </c>
    </row>
    <row r="6868" spans="74:87" x14ac:dyDescent="0.3">
      <c r="BV6868" s="30"/>
      <c r="CH6868" s="139" t="str">
        <f t="shared" si="219"/>
        <v>LL.81</v>
      </c>
      <c r="CI6868" s="275" t="s">
        <v>8432</v>
      </c>
    </row>
    <row r="6869" spans="74:87" x14ac:dyDescent="0.3">
      <c r="BV6869" s="30"/>
      <c r="CH6869" s="139" t="str">
        <f t="shared" si="219"/>
        <v>LL.SO</v>
      </c>
      <c r="CI6869" s="275" t="s">
        <v>8433</v>
      </c>
    </row>
    <row r="6870" spans="74:87" x14ac:dyDescent="0.3">
      <c r="BV6870" s="30"/>
      <c r="CH6870" s="139" t="str">
        <f t="shared" si="219"/>
        <v>LL.SP</v>
      </c>
      <c r="CI6870" s="275" t="s">
        <v>8434</v>
      </c>
    </row>
    <row r="6871" spans="74:87" x14ac:dyDescent="0.3">
      <c r="BV6871" s="30"/>
      <c r="CH6871" s="139" t="str">
        <f t="shared" si="219"/>
        <v>LL.1V</v>
      </c>
      <c r="CI6871" s="275" t="s">
        <v>8435</v>
      </c>
    </row>
    <row r="6872" spans="74:87" x14ac:dyDescent="0.3">
      <c r="BV6872" s="30"/>
      <c r="CH6872" s="139" t="str">
        <f t="shared" si="219"/>
        <v>LL.T5</v>
      </c>
      <c r="CI6872" s="275" t="s">
        <v>8436</v>
      </c>
    </row>
    <row r="6873" spans="74:87" x14ac:dyDescent="0.3">
      <c r="BV6873" s="30"/>
      <c r="CH6873" s="139" t="str">
        <f t="shared" si="219"/>
        <v>LL.0S</v>
      </c>
      <c r="CI6873" s="275" t="s">
        <v>8437</v>
      </c>
    </row>
    <row r="6874" spans="74:87" x14ac:dyDescent="0.3">
      <c r="BV6874" s="30"/>
      <c r="CH6874" s="139" t="str">
        <f t="shared" si="219"/>
        <v>LL.52</v>
      </c>
      <c r="CI6874" s="275" t="s">
        <v>8438</v>
      </c>
    </row>
    <row r="6875" spans="74:87" x14ac:dyDescent="0.3">
      <c r="BV6875" s="30"/>
      <c r="CH6875" s="139" t="str">
        <f t="shared" si="219"/>
        <v>LL.77</v>
      </c>
      <c r="CI6875" s="275" t="s">
        <v>8439</v>
      </c>
    </row>
    <row r="6876" spans="74:87" x14ac:dyDescent="0.3">
      <c r="BV6876" s="30"/>
      <c r="CH6876" s="139" t="str">
        <f t="shared" si="219"/>
        <v>LL.37</v>
      </c>
      <c r="CI6876" s="275" t="s">
        <v>8440</v>
      </c>
    </row>
    <row r="6877" spans="74:87" x14ac:dyDescent="0.3">
      <c r="BV6877" s="30"/>
      <c r="CH6877" s="139" t="str">
        <f t="shared" si="219"/>
        <v>LL.2A</v>
      </c>
      <c r="CI6877" s="275" t="s">
        <v>8441</v>
      </c>
    </row>
    <row r="6878" spans="74:87" x14ac:dyDescent="0.3">
      <c r="BV6878" s="30"/>
      <c r="CH6878" s="139" t="str">
        <f t="shared" si="219"/>
        <v>LL.T8</v>
      </c>
      <c r="CI6878" s="275" t="s">
        <v>8442</v>
      </c>
    </row>
    <row r="6879" spans="74:87" x14ac:dyDescent="0.3">
      <c r="BV6879" s="30"/>
      <c r="CH6879" s="139" t="str">
        <f t="shared" si="219"/>
        <v>LL.1Q</v>
      </c>
      <c r="CI6879" s="275" t="s">
        <v>8443</v>
      </c>
    </row>
    <row r="6880" spans="74:87" x14ac:dyDescent="0.3">
      <c r="BV6880" s="30"/>
      <c r="CH6880" s="139" t="str">
        <f t="shared" ref="CH6880:CH6943" si="220">CONCATENATE(LEFT(CI6880,2),".",RIGHT(CI6880,2))</f>
        <v>LL.2Q</v>
      </c>
      <c r="CI6880" s="275" t="s">
        <v>8444</v>
      </c>
    </row>
    <row r="6881" spans="74:87" x14ac:dyDescent="0.3">
      <c r="BV6881" s="30"/>
      <c r="CH6881" s="139" t="str">
        <f t="shared" si="220"/>
        <v>LL.NM</v>
      </c>
      <c r="CI6881" s="275" t="s">
        <v>8445</v>
      </c>
    </row>
    <row r="6882" spans="74:87" x14ac:dyDescent="0.3">
      <c r="BV6882" s="30"/>
      <c r="CH6882" s="139" t="str">
        <f t="shared" si="220"/>
        <v>LL.0F</v>
      </c>
      <c r="CI6882" s="275" t="s">
        <v>8446</v>
      </c>
    </row>
    <row r="6883" spans="74:87" x14ac:dyDescent="0.3">
      <c r="BV6883" s="30"/>
      <c r="CH6883" s="139" t="str">
        <f t="shared" si="220"/>
        <v>LL.MC</v>
      </c>
      <c r="CI6883" s="275" t="s">
        <v>8447</v>
      </c>
    </row>
    <row r="6884" spans="74:87" x14ac:dyDescent="0.3">
      <c r="BV6884" s="30"/>
      <c r="CH6884" s="139" t="str">
        <f t="shared" si="220"/>
        <v>LL.0P</v>
      </c>
      <c r="CI6884" s="275" t="s">
        <v>8448</v>
      </c>
    </row>
    <row r="6885" spans="74:87" x14ac:dyDescent="0.3">
      <c r="BV6885" s="30"/>
      <c r="CH6885" s="139" t="str">
        <f t="shared" si="220"/>
        <v>LL.T9</v>
      </c>
      <c r="CI6885" s="275" t="s">
        <v>8449</v>
      </c>
    </row>
    <row r="6886" spans="74:87" x14ac:dyDescent="0.3">
      <c r="BV6886" s="30"/>
      <c r="CH6886" s="139" t="str">
        <f t="shared" si="220"/>
        <v>LL.AO</v>
      </c>
      <c r="CI6886" s="275" t="s">
        <v>8450</v>
      </c>
    </row>
    <row r="6887" spans="74:87" x14ac:dyDescent="0.3">
      <c r="BV6887" s="30"/>
      <c r="CH6887" s="139" t="str">
        <f t="shared" si="220"/>
        <v>LL.0G</v>
      </c>
      <c r="CI6887" s="275" t="s">
        <v>8451</v>
      </c>
    </row>
    <row r="6888" spans="74:87" x14ac:dyDescent="0.3">
      <c r="BV6888" s="30"/>
      <c r="CH6888" s="139" t="str">
        <f t="shared" si="220"/>
        <v>LL.BG</v>
      </c>
      <c r="CI6888" s="275" t="s">
        <v>8452</v>
      </c>
    </row>
    <row r="6889" spans="74:87" x14ac:dyDescent="0.3">
      <c r="BV6889" s="30"/>
      <c r="CH6889" s="139" t="str">
        <f t="shared" si="220"/>
        <v>LL.0R</v>
      </c>
      <c r="CI6889" s="275" t="s">
        <v>8453</v>
      </c>
    </row>
    <row r="6890" spans="74:87" x14ac:dyDescent="0.3">
      <c r="BV6890" s="30"/>
      <c r="CH6890" s="139" t="str">
        <f t="shared" si="220"/>
        <v>LL.89</v>
      </c>
      <c r="CI6890" s="275" t="s">
        <v>8454</v>
      </c>
    </row>
    <row r="6891" spans="74:87" x14ac:dyDescent="0.3">
      <c r="BV6891" s="30"/>
      <c r="CH6891" s="139" t="str">
        <f t="shared" si="220"/>
        <v>LL.2P</v>
      </c>
      <c r="CI6891" s="275" t="s">
        <v>15266</v>
      </c>
    </row>
    <row r="6892" spans="74:87" x14ac:dyDescent="0.3">
      <c r="BV6892" s="30"/>
      <c r="CH6892" s="139" t="str">
        <f t="shared" si="220"/>
        <v>LL.32</v>
      </c>
      <c r="CI6892" s="275" t="s">
        <v>8455</v>
      </c>
    </row>
    <row r="6893" spans="74:87" x14ac:dyDescent="0.3">
      <c r="BV6893" s="30"/>
      <c r="CH6893" s="139" t="str">
        <f t="shared" si="220"/>
        <v>LL.80</v>
      </c>
      <c r="CI6893" s="275" t="s">
        <v>8456</v>
      </c>
    </row>
    <row r="6894" spans="74:87" x14ac:dyDescent="0.3">
      <c r="BV6894" s="30"/>
      <c r="CH6894" s="139" t="str">
        <f t="shared" si="220"/>
        <v>LL.46</v>
      </c>
      <c r="CI6894" s="275" t="s">
        <v>8457</v>
      </c>
    </row>
    <row r="6895" spans="74:87" x14ac:dyDescent="0.3">
      <c r="BV6895" s="30"/>
      <c r="CH6895" s="139" t="str">
        <f t="shared" si="220"/>
        <v>LL.45</v>
      </c>
      <c r="CI6895" s="275" t="s">
        <v>8458</v>
      </c>
    </row>
    <row r="6896" spans="74:87" x14ac:dyDescent="0.3">
      <c r="BV6896" s="30"/>
      <c r="CH6896" s="139" t="str">
        <f t="shared" si="220"/>
        <v>LL.0C</v>
      </c>
      <c r="CI6896" s="275" t="s">
        <v>8459</v>
      </c>
    </row>
    <row r="6897" spans="74:87" x14ac:dyDescent="0.3">
      <c r="BV6897" s="30"/>
      <c r="CH6897" s="139" t="str">
        <f t="shared" si="220"/>
        <v>LL.87</v>
      </c>
      <c r="CI6897" s="275" t="s">
        <v>8460</v>
      </c>
    </row>
    <row r="6898" spans="74:87" x14ac:dyDescent="0.3">
      <c r="BV6898" s="30"/>
      <c r="CH6898" s="139" t="str">
        <f t="shared" si="220"/>
        <v>LL.CP</v>
      </c>
      <c r="CI6898" s="275" t="s">
        <v>8461</v>
      </c>
    </row>
    <row r="6899" spans="74:87" x14ac:dyDescent="0.3">
      <c r="BV6899" s="30"/>
      <c r="CH6899" s="139" t="str">
        <f t="shared" si="220"/>
        <v>LL.35</v>
      </c>
      <c r="CI6899" s="275" t="s">
        <v>8462</v>
      </c>
    </row>
    <row r="6900" spans="74:87" x14ac:dyDescent="0.3">
      <c r="BV6900" s="30"/>
      <c r="CH6900" s="139" t="str">
        <f t="shared" si="220"/>
        <v>LL.33</v>
      </c>
      <c r="CI6900" s="275" t="s">
        <v>8463</v>
      </c>
    </row>
    <row r="6901" spans="74:87" x14ac:dyDescent="0.3">
      <c r="BV6901" s="30"/>
      <c r="CH6901" s="139" t="str">
        <f t="shared" si="220"/>
        <v>LL.54</v>
      </c>
      <c r="CI6901" s="275" t="s">
        <v>8464</v>
      </c>
    </row>
    <row r="6902" spans="74:87" x14ac:dyDescent="0.3">
      <c r="BV6902" s="30"/>
      <c r="CH6902" s="139" t="str">
        <f t="shared" si="220"/>
        <v>LL.JB</v>
      </c>
      <c r="CI6902" s="275" t="s">
        <v>8465</v>
      </c>
    </row>
    <row r="6903" spans="74:87" x14ac:dyDescent="0.3">
      <c r="BV6903" s="30"/>
      <c r="CH6903" s="139" t="str">
        <f t="shared" si="220"/>
        <v>LL.JW</v>
      </c>
      <c r="CI6903" s="275" t="s">
        <v>15267</v>
      </c>
    </row>
    <row r="6904" spans="74:87" x14ac:dyDescent="0.3">
      <c r="BV6904" s="30"/>
      <c r="CH6904" s="139" t="str">
        <f t="shared" si="220"/>
        <v>LL.51</v>
      </c>
      <c r="CI6904" s="275" t="s">
        <v>8466</v>
      </c>
    </row>
    <row r="6905" spans="74:87" x14ac:dyDescent="0.3">
      <c r="BV6905" s="30"/>
      <c r="CH6905" s="139" t="str">
        <f t="shared" si="220"/>
        <v>LL.NS</v>
      </c>
      <c r="CI6905" s="275" t="s">
        <v>8467</v>
      </c>
    </row>
    <row r="6906" spans="74:87" x14ac:dyDescent="0.3">
      <c r="BV6906" s="30"/>
      <c r="CH6906" s="139" t="str">
        <f t="shared" si="220"/>
        <v>LL.86</v>
      </c>
      <c r="CI6906" s="275" t="s">
        <v>8468</v>
      </c>
    </row>
    <row r="6907" spans="74:87" x14ac:dyDescent="0.3">
      <c r="BV6907" s="30"/>
      <c r="CH6907" s="139" t="str">
        <f t="shared" si="220"/>
        <v>LL.36</v>
      </c>
      <c r="CI6907" s="275" t="s">
        <v>8469</v>
      </c>
    </row>
    <row r="6908" spans="74:87" x14ac:dyDescent="0.3">
      <c r="BV6908" s="30"/>
      <c r="CH6908" s="139" t="str">
        <f t="shared" si="220"/>
        <v>LL.2F</v>
      </c>
      <c r="CI6908" s="275" t="s">
        <v>8470</v>
      </c>
    </row>
    <row r="6909" spans="74:87" x14ac:dyDescent="0.3">
      <c r="BV6909" s="30"/>
      <c r="CH6909" s="139" t="str">
        <f t="shared" si="220"/>
        <v>LL.90</v>
      </c>
      <c r="CI6909" s="275" t="s">
        <v>8471</v>
      </c>
    </row>
    <row r="6910" spans="74:87" x14ac:dyDescent="0.3">
      <c r="BV6910" s="30"/>
      <c r="CH6910" s="139" t="str">
        <f t="shared" si="220"/>
        <v>LL.27</v>
      </c>
      <c r="CI6910" s="275" t="s">
        <v>8472</v>
      </c>
    </row>
    <row r="6911" spans="74:87" x14ac:dyDescent="0.3">
      <c r="BV6911" s="30"/>
      <c r="CH6911" s="139" t="str">
        <f t="shared" si="220"/>
        <v>LL.61</v>
      </c>
      <c r="CI6911" s="275" t="s">
        <v>8473</v>
      </c>
    </row>
    <row r="6912" spans="74:87" x14ac:dyDescent="0.3">
      <c r="BV6912" s="30"/>
      <c r="CH6912" s="139" t="str">
        <f t="shared" si="220"/>
        <v>LL.81</v>
      </c>
      <c r="CI6912" s="275" t="s">
        <v>8474</v>
      </c>
    </row>
    <row r="6913" spans="74:87" x14ac:dyDescent="0.3">
      <c r="BV6913" s="30"/>
      <c r="CH6913" s="139" t="str">
        <f t="shared" si="220"/>
        <v>LL.SO</v>
      </c>
      <c r="CI6913" s="275" t="s">
        <v>8475</v>
      </c>
    </row>
    <row r="6914" spans="74:87" x14ac:dyDescent="0.3">
      <c r="BV6914" s="30"/>
      <c r="CH6914" s="139" t="str">
        <f t="shared" si="220"/>
        <v>LL.SP</v>
      </c>
      <c r="CI6914" s="275" t="s">
        <v>8476</v>
      </c>
    </row>
    <row r="6915" spans="74:87" x14ac:dyDescent="0.3">
      <c r="BV6915" s="30"/>
      <c r="CH6915" s="139" t="str">
        <f t="shared" si="220"/>
        <v>LL.1V</v>
      </c>
      <c r="CI6915" s="275" t="s">
        <v>8477</v>
      </c>
    </row>
    <row r="6916" spans="74:87" x14ac:dyDescent="0.3">
      <c r="BV6916" s="30"/>
      <c r="CH6916" s="139" t="str">
        <f t="shared" si="220"/>
        <v>LL.T5</v>
      </c>
      <c r="CI6916" s="275" t="s">
        <v>8478</v>
      </c>
    </row>
    <row r="6917" spans="74:87" x14ac:dyDescent="0.3">
      <c r="BV6917" s="30"/>
      <c r="CH6917" s="139" t="str">
        <f t="shared" si="220"/>
        <v>LL.0S</v>
      </c>
      <c r="CI6917" s="275" t="s">
        <v>8479</v>
      </c>
    </row>
    <row r="6918" spans="74:87" x14ac:dyDescent="0.3">
      <c r="BV6918" s="30"/>
      <c r="CH6918" s="139" t="str">
        <f t="shared" si="220"/>
        <v>LL.52</v>
      </c>
      <c r="CI6918" s="275" t="s">
        <v>8480</v>
      </c>
    </row>
    <row r="6919" spans="74:87" x14ac:dyDescent="0.3">
      <c r="BV6919" s="30"/>
      <c r="CH6919" s="139" t="str">
        <f t="shared" si="220"/>
        <v>LL.77</v>
      </c>
      <c r="CI6919" s="275" t="s">
        <v>8481</v>
      </c>
    </row>
    <row r="6920" spans="74:87" x14ac:dyDescent="0.3">
      <c r="BV6920" s="30"/>
      <c r="CH6920" s="139" t="str">
        <f t="shared" si="220"/>
        <v>LL.37</v>
      </c>
      <c r="CI6920" s="275" t="s">
        <v>8482</v>
      </c>
    </row>
    <row r="6921" spans="74:87" x14ac:dyDescent="0.3">
      <c r="BV6921" s="30"/>
      <c r="CH6921" s="139" t="str">
        <f t="shared" si="220"/>
        <v>LL.2A</v>
      </c>
      <c r="CI6921" s="275" t="s">
        <v>8483</v>
      </c>
    </row>
    <row r="6922" spans="74:87" x14ac:dyDescent="0.3">
      <c r="BV6922" s="30"/>
      <c r="CH6922" s="139" t="str">
        <f t="shared" si="220"/>
        <v>LL.T8</v>
      </c>
      <c r="CI6922" s="275" t="s">
        <v>8484</v>
      </c>
    </row>
    <row r="6923" spans="74:87" x14ac:dyDescent="0.3">
      <c r="BV6923" s="30"/>
      <c r="CH6923" s="139" t="str">
        <f t="shared" si="220"/>
        <v>LL.1Q</v>
      </c>
      <c r="CI6923" s="275" t="s">
        <v>8485</v>
      </c>
    </row>
    <row r="6924" spans="74:87" x14ac:dyDescent="0.3">
      <c r="BV6924" s="30"/>
      <c r="CH6924" s="139" t="str">
        <f t="shared" si="220"/>
        <v>LL.2Q</v>
      </c>
      <c r="CI6924" s="275" t="s">
        <v>8486</v>
      </c>
    </row>
    <row r="6925" spans="74:87" x14ac:dyDescent="0.3">
      <c r="BV6925" s="30"/>
      <c r="CH6925" s="139" t="str">
        <f t="shared" si="220"/>
        <v>LL.NM</v>
      </c>
      <c r="CI6925" s="275" t="s">
        <v>8487</v>
      </c>
    </row>
    <row r="6926" spans="74:87" x14ac:dyDescent="0.3">
      <c r="BV6926" s="30"/>
      <c r="CH6926" s="139" t="str">
        <f t="shared" si="220"/>
        <v>LL.0F</v>
      </c>
      <c r="CI6926" s="275" t="s">
        <v>8488</v>
      </c>
    </row>
    <row r="6927" spans="74:87" x14ac:dyDescent="0.3">
      <c r="BV6927" s="30"/>
      <c r="CH6927" s="139" t="str">
        <f t="shared" si="220"/>
        <v>LL.MC</v>
      </c>
      <c r="CI6927" s="275" t="s">
        <v>8489</v>
      </c>
    </row>
    <row r="6928" spans="74:87" x14ac:dyDescent="0.3">
      <c r="BV6928" s="30"/>
      <c r="CH6928" s="139" t="str">
        <f t="shared" si="220"/>
        <v>LL.0P</v>
      </c>
      <c r="CI6928" s="275" t="s">
        <v>8490</v>
      </c>
    </row>
    <row r="6929" spans="74:87" x14ac:dyDescent="0.3">
      <c r="BV6929" s="30"/>
      <c r="CH6929" s="139" t="str">
        <f t="shared" si="220"/>
        <v>LL.T9</v>
      </c>
      <c r="CI6929" s="275" t="s">
        <v>8491</v>
      </c>
    </row>
    <row r="6930" spans="74:87" x14ac:dyDescent="0.3">
      <c r="BV6930" s="30"/>
      <c r="CH6930" s="139" t="str">
        <f t="shared" si="220"/>
        <v>LL.AO</v>
      </c>
      <c r="CI6930" s="275" t="s">
        <v>8492</v>
      </c>
    </row>
    <row r="6931" spans="74:87" x14ac:dyDescent="0.3">
      <c r="BV6931" s="30"/>
      <c r="CH6931" s="139" t="str">
        <f t="shared" si="220"/>
        <v>LL.0G</v>
      </c>
      <c r="CI6931" s="275" t="s">
        <v>8493</v>
      </c>
    </row>
    <row r="6932" spans="74:87" x14ac:dyDescent="0.3">
      <c r="BV6932" s="30"/>
      <c r="CH6932" s="139" t="str">
        <f t="shared" si="220"/>
        <v>LL.BG</v>
      </c>
      <c r="CI6932" s="275" t="s">
        <v>8494</v>
      </c>
    </row>
    <row r="6933" spans="74:87" x14ac:dyDescent="0.3">
      <c r="BV6933" s="30"/>
      <c r="CH6933" s="139" t="str">
        <f t="shared" si="220"/>
        <v>LL.0R</v>
      </c>
      <c r="CI6933" s="275" t="s">
        <v>8495</v>
      </c>
    </row>
    <row r="6934" spans="74:87" x14ac:dyDescent="0.3">
      <c r="BV6934" s="30"/>
      <c r="CH6934" s="139" t="str">
        <f t="shared" si="220"/>
        <v>LL.89</v>
      </c>
      <c r="CI6934" s="275" t="s">
        <v>8496</v>
      </c>
    </row>
    <row r="6935" spans="74:87" x14ac:dyDescent="0.3">
      <c r="BV6935" s="30"/>
      <c r="CH6935" s="139" t="str">
        <f t="shared" si="220"/>
        <v>LL.2P</v>
      </c>
      <c r="CI6935" s="275" t="s">
        <v>15268</v>
      </c>
    </row>
    <row r="6936" spans="74:87" x14ac:dyDescent="0.3">
      <c r="BV6936" s="30"/>
      <c r="CH6936" s="139" t="str">
        <f t="shared" si="220"/>
        <v>LL.32</v>
      </c>
      <c r="CI6936" s="275" t="s">
        <v>8497</v>
      </c>
    </row>
    <row r="6937" spans="74:87" x14ac:dyDescent="0.3">
      <c r="BV6937" s="30"/>
      <c r="CH6937" s="139" t="str">
        <f t="shared" si="220"/>
        <v>LL.80</v>
      </c>
      <c r="CI6937" s="275" t="s">
        <v>8498</v>
      </c>
    </row>
    <row r="6938" spans="74:87" x14ac:dyDescent="0.3">
      <c r="BV6938" s="30"/>
      <c r="CH6938" s="139" t="str">
        <f t="shared" si="220"/>
        <v>LL.46</v>
      </c>
      <c r="CI6938" s="275" t="s">
        <v>8499</v>
      </c>
    </row>
    <row r="6939" spans="74:87" x14ac:dyDescent="0.3">
      <c r="BV6939" s="30"/>
      <c r="CH6939" s="139" t="str">
        <f t="shared" si="220"/>
        <v>LL.45</v>
      </c>
      <c r="CI6939" s="275" t="s">
        <v>8500</v>
      </c>
    </row>
    <row r="6940" spans="74:87" x14ac:dyDescent="0.3">
      <c r="BV6940" s="30"/>
      <c r="CH6940" s="139" t="str">
        <f t="shared" si="220"/>
        <v>LL.0C</v>
      </c>
      <c r="CI6940" s="275" t="s">
        <v>8501</v>
      </c>
    </row>
    <row r="6941" spans="74:87" x14ac:dyDescent="0.3">
      <c r="BV6941" s="30"/>
      <c r="CH6941" s="139" t="str">
        <f t="shared" si="220"/>
        <v>LL.87</v>
      </c>
      <c r="CI6941" s="275" t="s">
        <v>8502</v>
      </c>
    </row>
    <row r="6942" spans="74:87" x14ac:dyDescent="0.3">
      <c r="BV6942" s="30"/>
      <c r="CH6942" s="139" t="str">
        <f t="shared" si="220"/>
        <v>LL.CP</v>
      </c>
      <c r="CI6942" s="275" t="s">
        <v>8503</v>
      </c>
    </row>
    <row r="6943" spans="74:87" x14ac:dyDescent="0.3">
      <c r="BV6943" s="30"/>
      <c r="CH6943" s="139" t="str">
        <f t="shared" si="220"/>
        <v>LL.35</v>
      </c>
      <c r="CI6943" s="275" t="s">
        <v>8504</v>
      </c>
    </row>
    <row r="6944" spans="74:87" x14ac:dyDescent="0.3">
      <c r="BV6944" s="30"/>
      <c r="CH6944" s="139" t="str">
        <f t="shared" ref="CH6944:CH7007" si="221">CONCATENATE(LEFT(CI6944,2),".",RIGHT(CI6944,2))</f>
        <v>LL.33</v>
      </c>
      <c r="CI6944" s="275" t="s">
        <v>8505</v>
      </c>
    </row>
    <row r="6945" spans="74:87" x14ac:dyDescent="0.3">
      <c r="BV6945" s="30"/>
      <c r="CH6945" s="139" t="str">
        <f t="shared" si="221"/>
        <v>LL.54</v>
      </c>
      <c r="CI6945" s="275" t="s">
        <v>8506</v>
      </c>
    </row>
    <row r="6946" spans="74:87" x14ac:dyDescent="0.3">
      <c r="BV6946" s="30"/>
      <c r="CH6946" s="139" t="str">
        <f t="shared" si="221"/>
        <v>LL.JB</v>
      </c>
      <c r="CI6946" s="275" t="s">
        <v>8507</v>
      </c>
    </row>
    <row r="6947" spans="74:87" x14ac:dyDescent="0.3">
      <c r="BV6947" s="30"/>
      <c r="CH6947" s="139" t="str">
        <f t="shared" si="221"/>
        <v>LL.JW</v>
      </c>
      <c r="CI6947" s="275" t="s">
        <v>15269</v>
      </c>
    </row>
    <row r="6948" spans="74:87" x14ac:dyDescent="0.3">
      <c r="BV6948" s="30"/>
      <c r="CH6948" s="139" t="str">
        <f t="shared" si="221"/>
        <v>LL.51</v>
      </c>
      <c r="CI6948" s="275" t="s">
        <v>8508</v>
      </c>
    </row>
    <row r="6949" spans="74:87" x14ac:dyDescent="0.3">
      <c r="BV6949" s="30"/>
      <c r="CH6949" s="139" t="str">
        <f t="shared" si="221"/>
        <v>LL.NS</v>
      </c>
      <c r="CI6949" s="275" t="s">
        <v>8509</v>
      </c>
    </row>
    <row r="6950" spans="74:87" x14ac:dyDescent="0.3">
      <c r="BV6950" s="30"/>
      <c r="CH6950" s="139" t="str">
        <f t="shared" si="221"/>
        <v>LL.86</v>
      </c>
      <c r="CI6950" s="275" t="s">
        <v>8510</v>
      </c>
    </row>
    <row r="6951" spans="74:87" x14ac:dyDescent="0.3">
      <c r="BV6951" s="30"/>
      <c r="CH6951" s="139" t="str">
        <f t="shared" si="221"/>
        <v>LL.36</v>
      </c>
      <c r="CI6951" s="275" t="s">
        <v>8511</v>
      </c>
    </row>
    <row r="6952" spans="74:87" x14ac:dyDescent="0.3">
      <c r="BV6952" s="30"/>
      <c r="CH6952" s="139" t="str">
        <f t="shared" si="221"/>
        <v>LL.2F</v>
      </c>
      <c r="CI6952" s="275" t="s">
        <v>8512</v>
      </c>
    </row>
    <row r="6953" spans="74:87" x14ac:dyDescent="0.3">
      <c r="BV6953" s="30"/>
      <c r="CH6953" s="139" t="str">
        <f t="shared" si="221"/>
        <v>LL.90</v>
      </c>
      <c r="CI6953" s="275" t="s">
        <v>8513</v>
      </c>
    </row>
    <row r="6954" spans="74:87" x14ac:dyDescent="0.3">
      <c r="BV6954" s="30"/>
      <c r="CH6954" s="139" t="str">
        <f t="shared" si="221"/>
        <v>LL.27</v>
      </c>
      <c r="CI6954" s="275" t="s">
        <v>8514</v>
      </c>
    </row>
    <row r="6955" spans="74:87" x14ac:dyDescent="0.3">
      <c r="BV6955" s="30"/>
      <c r="CH6955" s="139" t="str">
        <f t="shared" si="221"/>
        <v>LL.61</v>
      </c>
      <c r="CI6955" s="275" t="s">
        <v>8515</v>
      </c>
    </row>
    <row r="6956" spans="74:87" x14ac:dyDescent="0.3">
      <c r="BV6956" s="30"/>
      <c r="CH6956" s="139" t="str">
        <f t="shared" si="221"/>
        <v>LL.81</v>
      </c>
      <c r="CI6956" s="275" t="s">
        <v>8516</v>
      </c>
    </row>
    <row r="6957" spans="74:87" x14ac:dyDescent="0.3">
      <c r="BV6957" s="30"/>
      <c r="CH6957" s="139" t="str">
        <f t="shared" si="221"/>
        <v>LL.SO</v>
      </c>
      <c r="CI6957" s="275" t="s">
        <v>8517</v>
      </c>
    </row>
    <row r="6958" spans="74:87" x14ac:dyDescent="0.3">
      <c r="BV6958" s="30"/>
      <c r="CH6958" s="139" t="str">
        <f t="shared" si="221"/>
        <v>LL.SP</v>
      </c>
      <c r="CI6958" s="275" t="s">
        <v>8518</v>
      </c>
    </row>
    <row r="6959" spans="74:87" x14ac:dyDescent="0.3">
      <c r="BV6959" s="30"/>
      <c r="CH6959" s="139" t="str">
        <f t="shared" si="221"/>
        <v>LL.1V</v>
      </c>
      <c r="CI6959" s="275" t="s">
        <v>8519</v>
      </c>
    </row>
    <row r="6960" spans="74:87" x14ac:dyDescent="0.3">
      <c r="BV6960" s="30"/>
      <c r="CH6960" s="139" t="str">
        <f t="shared" si="221"/>
        <v>LL.T5</v>
      </c>
      <c r="CI6960" s="275" t="s">
        <v>8520</v>
      </c>
    </row>
    <row r="6961" spans="74:87" x14ac:dyDescent="0.3">
      <c r="BV6961" s="30"/>
      <c r="CH6961" s="139" t="str">
        <f t="shared" si="221"/>
        <v>LL.0S</v>
      </c>
      <c r="CI6961" s="275" t="s">
        <v>8521</v>
      </c>
    </row>
    <row r="6962" spans="74:87" x14ac:dyDescent="0.3">
      <c r="BV6962" s="30"/>
      <c r="CH6962" s="139" t="str">
        <f t="shared" si="221"/>
        <v>LL.52</v>
      </c>
      <c r="CI6962" s="275" t="s">
        <v>8522</v>
      </c>
    </row>
    <row r="6963" spans="74:87" x14ac:dyDescent="0.3">
      <c r="BV6963" s="30"/>
      <c r="CH6963" s="139" t="str">
        <f t="shared" si="221"/>
        <v>LL.77</v>
      </c>
      <c r="CI6963" s="275" t="s">
        <v>8523</v>
      </c>
    </row>
    <row r="6964" spans="74:87" x14ac:dyDescent="0.3">
      <c r="BV6964" s="30"/>
      <c r="CH6964" s="139" t="str">
        <f t="shared" si="221"/>
        <v>LL.37</v>
      </c>
      <c r="CI6964" s="275" t="s">
        <v>8524</v>
      </c>
    </row>
    <row r="6965" spans="74:87" x14ac:dyDescent="0.3">
      <c r="BV6965" s="30"/>
      <c r="CH6965" s="139" t="str">
        <f t="shared" si="221"/>
        <v>LL.2A</v>
      </c>
      <c r="CI6965" s="275" t="s">
        <v>8525</v>
      </c>
    </row>
    <row r="6966" spans="74:87" x14ac:dyDescent="0.3">
      <c r="BV6966" s="30"/>
      <c r="CH6966" s="139" t="str">
        <f t="shared" si="221"/>
        <v>LL.T8</v>
      </c>
      <c r="CI6966" s="275" t="s">
        <v>8526</v>
      </c>
    </row>
    <row r="6967" spans="74:87" x14ac:dyDescent="0.3">
      <c r="BV6967" s="30"/>
      <c r="CH6967" s="139" t="str">
        <f t="shared" si="221"/>
        <v>LL.1Q</v>
      </c>
      <c r="CI6967" s="275" t="s">
        <v>8527</v>
      </c>
    </row>
    <row r="6968" spans="74:87" x14ac:dyDescent="0.3">
      <c r="BV6968" s="30"/>
      <c r="CH6968" s="139" t="str">
        <f t="shared" si="221"/>
        <v>LL.2Q</v>
      </c>
      <c r="CI6968" s="275" t="s">
        <v>8528</v>
      </c>
    </row>
    <row r="6969" spans="74:87" x14ac:dyDescent="0.3">
      <c r="BV6969" s="30"/>
      <c r="CH6969" s="139" t="str">
        <f t="shared" si="221"/>
        <v>LL.NM</v>
      </c>
      <c r="CI6969" s="275" t="s">
        <v>8529</v>
      </c>
    </row>
    <row r="6970" spans="74:87" x14ac:dyDescent="0.3">
      <c r="BV6970" s="30"/>
      <c r="CH6970" s="139" t="str">
        <f t="shared" si="221"/>
        <v>LL.0F</v>
      </c>
      <c r="CI6970" s="275" t="s">
        <v>8530</v>
      </c>
    </row>
    <row r="6971" spans="74:87" x14ac:dyDescent="0.3">
      <c r="BV6971" s="30"/>
      <c r="CH6971" s="139" t="str">
        <f t="shared" si="221"/>
        <v>LL.MC</v>
      </c>
      <c r="CI6971" s="275" t="s">
        <v>8531</v>
      </c>
    </row>
    <row r="6972" spans="74:87" x14ac:dyDescent="0.3">
      <c r="BV6972" s="30"/>
      <c r="CH6972" s="139" t="str">
        <f t="shared" si="221"/>
        <v>LL.0P</v>
      </c>
      <c r="CI6972" s="275" t="s">
        <v>8532</v>
      </c>
    </row>
    <row r="6973" spans="74:87" x14ac:dyDescent="0.3">
      <c r="BV6973" s="30"/>
      <c r="CH6973" s="139" t="str">
        <f t="shared" si="221"/>
        <v>LL.T9</v>
      </c>
      <c r="CI6973" s="275" t="s">
        <v>8533</v>
      </c>
    </row>
    <row r="6974" spans="74:87" x14ac:dyDescent="0.3">
      <c r="BV6974" s="30"/>
      <c r="CH6974" s="139" t="str">
        <f t="shared" si="221"/>
        <v>LL.AO</v>
      </c>
      <c r="CI6974" s="275" t="s">
        <v>8534</v>
      </c>
    </row>
    <row r="6975" spans="74:87" x14ac:dyDescent="0.3">
      <c r="BV6975" s="30"/>
      <c r="CH6975" s="139" t="str">
        <f t="shared" si="221"/>
        <v>LL.0G</v>
      </c>
      <c r="CI6975" s="275" t="s">
        <v>8535</v>
      </c>
    </row>
    <row r="6976" spans="74:87" x14ac:dyDescent="0.3">
      <c r="BV6976" s="30"/>
      <c r="CH6976" s="139" t="str">
        <f t="shared" si="221"/>
        <v>LL.BG</v>
      </c>
      <c r="CI6976" s="275" t="s">
        <v>8536</v>
      </c>
    </row>
    <row r="6977" spans="74:87" x14ac:dyDescent="0.3">
      <c r="BV6977" s="30"/>
      <c r="CH6977" s="139" t="str">
        <f t="shared" si="221"/>
        <v>LL.0R</v>
      </c>
      <c r="CI6977" s="275" t="s">
        <v>8537</v>
      </c>
    </row>
    <row r="6978" spans="74:87" x14ac:dyDescent="0.3">
      <c r="BV6978" s="30"/>
      <c r="CH6978" s="139" t="str">
        <f t="shared" si="221"/>
        <v>LL.89</v>
      </c>
      <c r="CI6978" s="275" t="s">
        <v>8538</v>
      </c>
    </row>
    <row r="6979" spans="74:87" x14ac:dyDescent="0.3">
      <c r="BV6979" s="30"/>
      <c r="CH6979" s="139" t="str">
        <f t="shared" si="221"/>
        <v>LL.2P</v>
      </c>
      <c r="CI6979" s="275" t="s">
        <v>15270</v>
      </c>
    </row>
    <row r="6980" spans="74:87" x14ac:dyDescent="0.3">
      <c r="BV6980" s="30"/>
      <c r="CH6980" s="139" t="str">
        <f t="shared" si="221"/>
        <v>LL.32</v>
      </c>
      <c r="CI6980" s="275" t="s">
        <v>8539</v>
      </c>
    </row>
    <row r="6981" spans="74:87" x14ac:dyDescent="0.3">
      <c r="BV6981" s="30"/>
      <c r="CH6981" s="139" t="str">
        <f t="shared" si="221"/>
        <v>LL.80</v>
      </c>
      <c r="CI6981" s="275" t="s">
        <v>8540</v>
      </c>
    </row>
    <row r="6982" spans="74:87" x14ac:dyDescent="0.3">
      <c r="BV6982" s="30"/>
      <c r="CH6982" s="139" t="str">
        <f t="shared" si="221"/>
        <v>LL.46</v>
      </c>
      <c r="CI6982" s="275" t="s">
        <v>8541</v>
      </c>
    </row>
    <row r="6983" spans="74:87" x14ac:dyDescent="0.3">
      <c r="BV6983" s="30"/>
      <c r="CH6983" s="139" t="str">
        <f t="shared" si="221"/>
        <v>LL.45</v>
      </c>
      <c r="CI6983" s="275" t="s">
        <v>8542</v>
      </c>
    </row>
    <row r="6984" spans="74:87" x14ac:dyDescent="0.3">
      <c r="BV6984" s="30"/>
      <c r="CH6984" s="139" t="str">
        <f t="shared" si="221"/>
        <v>LL.0C</v>
      </c>
      <c r="CI6984" s="275" t="s">
        <v>8543</v>
      </c>
    </row>
    <row r="6985" spans="74:87" x14ac:dyDescent="0.3">
      <c r="BV6985" s="30"/>
      <c r="CH6985" s="139" t="str">
        <f t="shared" si="221"/>
        <v>LL.87</v>
      </c>
      <c r="CI6985" s="275" t="s">
        <v>8544</v>
      </c>
    </row>
    <row r="6986" spans="74:87" x14ac:dyDescent="0.3">
      <c r="BV6986" s="30"/>
      <c r="CH6986" s="139" t="str">
        <f t="shared" si="221"/>
        <v>LL.CP</v>
      </c>
      <c r="CI6986" s="275" t="s">
        <v>8545</v>
      </c>
    </row>
    <row r="6987" spans="74:87" x14ac:dyDescent="0.3">
      <c r="BV6987" s="30"/>
      <c r="CH6987" s="139" t="str">
        <f t="shared" si="221"/>
        <v>LL.35</v>
      </c>
      <c r="CI6987" s="275" t="s">
        <v>8546</v>
      </c>
    </row>
    <row r="6988" spans="74:87" x14ac:dyDescent="0.3">
      <c r="BV6988" s="30"/>
      <c r="CH6988" s="139" t="str">
        <f t="shared" si="221"/>
        <v>LL.33</v>
      </c>
      <c r="CI6988" s="275" t="s">
        <v>8547</v>
      </c>
    </row>
    <row r="6989" spans="74:87" x14ac:dyDescent="0.3">
      <c r="BV6989" s="30"/>
      <c r="CH6989" s="139" t="str">
        <f t="shared" si="221"/>
        <v>LL.54</v>
      </c>
      <c r="CI6989" s="275" t="s">
        <v>8548</v>
      </c>
    </row>
    <row r="6990" spans="74:87" x14ac:dyDescent="0.3">
      <c r="BV6990" s="30"/>
      <c r="CH6990" s="139" t="str">
        <f t="shared" si="221"/>
        <v>LL.JB</v>
      </c>
      <c r="CI6990" s="275" t="s">
        <v>8549</v>
      </c>
    </row>
    <row r="6991" spans="74:87" x14ac:dyDescent="0.3">
      <c r="BV6991" s="30"/>
      <c r="CH6991" s="139" t="str">
        <f t="shared" si="221"/>
        <v>LL.JW</v>
      </c>
      <c r="CI6991" s="275" t="s">
        <v>15271</v>
      </c>
    </row>
    <row r="6992" spans="74:87" x14ac:dyDescent="0.3">
      <c r="BV6992" s="30"/>
      <c r="CH6992" s="139" t="str">
        <f t="shared" si="221"/>
        <v>LL.51</v>
      </c>
      <c r="CI6992" s="275" t="s">
        <v>8550</v>
      </c>
    </row>
    <row r="6993" spans="74:87" x14ac:dyDescent="0.3">
      <c r="BV6993" s="30"/>
      <c r="CH6993" s="139" t="str">
        <f t="shared" si="221"/>
        <v>LL.NS</v>
      </c>
      <c r="CI6993" s="275" t="s">
        <v>8551</v>
      </c>
    </row>
    <row r="6994" spans="74:87" x14ac:dyDescent="0.3">
      <c r="BV6994" s="30"/>
      <c r="CH6994" s="139" t="str">
        <f t="shared" si="221"/>
        <v>LL.86</v>
      </c>
      <c r="CI6994" s="275" t="s">
        <v>8552</v>
      </c>
    </row>
    <row r="6995" spans="74:87" x14ac:dyDescent="0.3">
      <c r="BV6995" s="30"/>
      <c r="CH6995" s="139" t="str">
        <f t="shared" si="221"/>
        <v>LL.36</v>
      </c>
      <c r="CI6995" s="275" t="s">
        <v>8553</v>
      </c>
    </row>
    <row r="6996" spans="74:87" x14ac:dyDescent="0.3">
      <c r="BV6996" s="30"/>
      <c r="CH6996" s="139" t="str">
        <f t="shared" si="221"/>
        <v>LL.2F</v>
      </c>
      <c r="CI6996" s="275" t="s">
        <v>8554</v>
      </c>
    </row>
    <row r="6997" spans="74:87" x14ac:dyDescent="0.3">
      <c r="BV6997" s="30"/>
      <c r="CH6997" s="139" t="str">
        <f t="shared" si="221"/>
        <v>LL.90</v>
      </c>
      <c r="CI6997" s="275" t="s">
        <v>8555</v>
      </c>
    </row>
    <row r="6998" spans="74:87" x14ac:dyDescent="0.3">
      <c r="BV6998" s="30"/>
      <c r="CH6998" s="139" t="str">
        <f t="shared" si="221"/>
        <v>LL.27</v>
      </c>
      <c r="CI6998" s="275" t="s">
        <v>8556</v>
      </c>
    </row>
    <row r="6999" spans="74:87" x14ac:dyDescent="0.3">
      <c r="BV6999" s="30"/>
      <c r="CH6999" s="139" t="str">
        <f t="shared" si="221"/>
        <v>LL.61</v>
      </c>
      <c r="CI6999" s="275" t="s">
        <v>8557</v>
      </c>
    </row>
    <row r="7000" spans="74:87" x14ac:dyDescent="0.3">
      <c r="BV7000" s="30"/>
      <c r="CH7000" s="139" t="str">
        <f t="shared" si="221"/>
        <v>LL.81</v>
      </c>
      <c r="CI7000" s="275" t="s">
        <v>8558</v>
      </c>
    </row>
    <row r="7001" spans="74:87" x14ac:dyDescent="0.3">
      <c r="BV7001" s="30"/>
      <c r="CH7001" s="139" t="str">
        <f t="shared" si="221"/>
        <v>LL.SO</v>
      </c>
      <c r="CI7001" s="275" t="s">
        <v>8559</v>
      </c>
    </row>
    <row r="7002" spans="74:87" x14ac:dyDescent="0.3">
      <c r="BV7002" s="30"/>
      <c r="CH7002" s="139" t="str">
        <f t="shared" si="221"/>
        <v>LL.SP</v>
      </c>
      <c r="CI7002" s="275" t="s">
        <v>8560</v>
      </c>
    </row>
    <row r="7003" spans="74:87" x14ac:dyDescent="0.3">
      <c r="BV7003" s="30"/>
      <c r="CH7003" s="139" t="str">
        <f t="shared" si="221"/>
        <v>LL.1V</v>
      </c>
      <c r="CI7003" s="275" t="s">
        <v>8561</v>
      </c>
    </row>
    <row r="7004" spans="74:87" x14ac:dyDescent="0.3">
      <c r="BV7004" s="30"/>
      <c r="CH7004" s="139" t="str">
        <f t="shared" si="221"/>
        <v>LL.T5</v>
      </c>
      <c r="CI7004" s="275" t="s">
        <v>8562</v>
      </c>
    </row>
    <row r="7005" spans="74:87" x14ac:dyDescent="0.3">
      <c r="BV7005" s="30"/>
      <c r="CH7005" s="139" t="str">
        <f t="shared" si="221"/>
        <v>LL.0S</v>
      </c>
      <c r="CI7005" s="275" t="s">
        <v>8563</v>
      </c>
    </row>
    <row r="7006" spans="74:87" x14ac:dyDescent="0.3">
      <c r="BV7006" s="30"/>
      <c r="CH7006" s="139" t="str">
        <f t="shared" si="221"/>
        <v>LL.52</v>
      </c>
      <c r="CI7006" s="275" t="s">
        <v>8564</v>
      </c>
    </row>
    <row r="7007" spans="74:87" x14ac:dyDescent="0.3">
      <c r="BV7007" s="30"/>
      <c r="CH7007" s="139" t="str">
        <f t="shared" si="221"/>
        <v>LL.77</v>
      </c>
      <c r="CI7007" s="275" t="s">
        <v>8565</v>
      </c>
    </row>
    <row r="7008" spans="74:87" x14ac:dyDescent="0.3">
      <c r="BV7008" s="30"/>
      <c r="CH7008" s="139" t="str">
        <f t="shared" ref="CH7008:CH7071" si="222">CONCATENATE(LEFT(CI7008,2),".",RIGHT(CI7008,2))</f>
        <v>LL.37</v>
      </c>
      <c r="CI7008" s="275" t="s">
        <v>8566</v>
      </c>
    </row>
    <row r="7009" spans="74:87" x14ac:dyDescent="0.3">
      <c r="BV7009" s="30"/>
      <c r="CH7009" s="139" t="str">
        <f t="shared" si="222"/>
        <v>LL.2A</v>
      </c>
      <c r="CI7009" s="275" t="s">
        <v>8567</v>
      </c>
    </row>
    <row r="7010" spans="74:87" x14ac:dyDescent="0.3">
      <c r="BV7010" s="30"/>
      <c r="CH7010" s="139" t="str">
        <f t="shared" si="222"/>
        <v>LL.T8</v>
      </c>
      <c r="CI7010" s="275" t="s">
        <v>8568</v>
      </c>
    </row>
    <row r="7011" spans="74:87" x14ac:dyDescent="0.3">
      <c r="BV7011" s="30"/>
      <c r="CH7011" s="139" t="str">
        <f t="shared" si="222"/>
        <v>LL.1Q</v>
      </c>
      <c r="CI7011" s="275" t="s">
        <v>8569</v>
      </c>
    </row>
    <row r="7012" spans="74:87" x14ac:dyDescent="0.3">
      <c r="BV7012" s="30"/>
      <c r="CH7012" s="139" t="str">
        <f t="shared" si="222"/>
        <v>LL.2Q</v>
      </c>
      <c r="CI7012" s="275" t="s">
        <v>8570</v>
      </c>
    </row>
    <row r="7013" spans="74:87" x14ac:dyDescent="0.3">
      <c r="BV7013" s="30"/>
      <c r="CH7013" s="139" t="str">
        <f t="shared" si="222"/>
        <v>LL.NM</v>
      </c>
      <c r="CI7013" s="275" t="s">
        <v>8571</v>
      </c>
    </row>
    <row r="7014" spans="74:87" x14ac:dyDescent="0.3">
      <c r="BV7014" s="30"/>
      <c r="CH7014" s="139" t="str">
        <f t="shared" si="222"/>
        <v>LL.0F</v>
      </c>
      <c r="CI7014" s="275" t="s">
        <v>8572</v>
      </c>
    </row>
    <row r="7015" spans="74:87" x14ac:dyDescent="0.3">
      <c r="BV7015" s="30"/>
      <c r="CH7015" s="139" t="str">
        <f t="shared" si="222"/>
        <v>LL.MC</v>
      </c>
      <c r="CI7015" s="275" t="s">
        <v>8573</v>
      </c>
    </row>
    <row r="7016" spans="74:87" x14ac:dyDescent="0.3">
      <c r="BV7016" s="30"/>
      <c r="CH7016" s="139" t="str">
        <f t="shared" si="222"/>
        <v>LL.0P</v>
      </c>
      <c r="CI7016" s="275" t="s">
        <v>8574</v>
      </c>
    </row>
    <row r="7017" spans="74:87" x14ac:dyDescent="0.3">
      <c r="BV7017" s="30"/>
      <c r="CH7017" s="139" t="str">
        <f t="shared" si="222"/>
        <v>LL.T9</v>
      </c>
      <c r="CI7017" s="275" t="s">
        <v>8575</v>
      </c>
    </row>
    <row r="7018" spans="74:87" x14ac:dyDescent="0.3">
      <c r="BV7018" s="30"/>
      <c r="CH7018" s="139" t="str">
        <f t="shared" si="222"/>
        <v>LL.AO</v>
      </c>
      <c r="CI7018" s="275" t="s">
        <v>8576</v>
      </c>
    </row>
    <row r="7019" spans="74:87" x14ac:dyDescent="0.3">
      <c r="BV7019" s="30"/>
      <c r="CH7019" s="139" t="str">
        <f t="shared" si="222"/>
        <v>LL.0G</v>
      </c>
      <c r="CI7019" s="275" t="s">
        <v>8577</v>
      </c>
    </row>
    <row r="7020" spans="74:87" x14ac:dyDescent="0.3">
      <c r="BV7020" s="30"/>
      <c r="CH7020" s="139" t="str">
        <f t="shared" si="222"/>
        <v>LL.BG</v>
      </c>
      <c r="CI7020" s="275" t="s">
        <v>8578</v>
      </c>
    </row>
    <row r="7021" spans="74:87" x14ac:dyDescent="0.3">
      <c r="BV7021" s="30"/>
      <c r="CH7021" s="139" t="str">
        <f t="shared" si="222"/>
        <v>LL.0R</v>
      </c>
      <c r="CI7021" s="275" t="s">
        <v>8579</v>
      </c>
    </row>
    <row r="7022" spans="74:87" x14ac:dyDescent="0.3">
      <c r="BV7022" s="30"/>
      <c r="CH7022" s="139" t="str">
        <f t="shared" si="222"/>
        <v>LL.89</v>
      </c>
      <c r="CI7022" s="275" t="s">
        <v>8580</v>
      </c>
    </row>
    <row r="7023" spans="74:87" x14ac:dyDescent="0.3">
      <c r="BV7023" s="30"/>
      <c r="CH7023" s="139" t="str">
        <f t="shared" si="222"/>
        <v>LL.2P</v>
      </c>
      <c r="CI7023" s="275" t="s">
        <v>15272</v>
      </c>
    </row>
    <row r="7024" spans="74:87" x14ac:dyDescent="0.3">
      <c r="BV7024" s="30"/>
      <c r="CH7024" s="139" t="str">
        <f t="shared" si="222"/>
        <v>LL.32</v>
      </c>
      <c r="CI7024" s="275" t="s">
        <v>8581</v>
      </c>
    </row>
    <row r="7025" spans="74:87" x14ac:dyDescent="0.3">
      <c r="BV7025" s="30"/>
      <c r="CH7025" s="139" t="str">
        <f t="shared" si="222"/>
        <v>LL.80</v>
      </c>
      <c r="CI7025" s="275" t="s">
        <v>8582</v>
      </c>
    </row>
    <row r="7026" spans="74:87" x14ac:dyDescent="0.3">
      <c r="BV7026" s="30"/>
      <c r="CH7026" s="139" t="str">
        <f t="shared" si="222"/>
        <v>LL.46</v>
      </c>
      <c r="CI7026" s="275" t="s">
        <v>8583</v>
      </c>
    </row>
    <row r="7027" spans="74:87" x14ac:dyDescent="0.3">
      <c r="BV7027" s="30"/>
      <c r="CH7027" s="139" t="str">
        <f t="shared" si="222"/>
        <v>LL.45</v>
      </c>
      <c r="CI7027" s="275" t="s">
        <v>8584</v>
      </c>
    </row>
    <row r="7028" spans="74:87" x14ac:dyDescent="0.3">
      <c r="BV7028" s="30"/>
      <c r="CH7028" s="139" t="str">
        <f t="shared" si="222"/>
        <v>LL.0C</v>
      </c>
      <c r="CI7028" s="275" t="s">
        <v>8585</v>
      </c>
    </row>
    <row r="7029" spans="74:87" x14ac:dyDescent="0.3">
      <c r="BV7029" s="30"/>
      <c r="CH7029" s="139" t="str">
        <f t="shared" si="222"/>
        <v>LL.87</v>
      </c>
      <c r="CI7029" s="275" t="s">
        <v>8586</v>
      </c>
    </row>
    <row r="7030" spans="74:87" x14ac:dyDescent="0.3">
      <c r="BV7030" s="30"/>
      <c r="CH7030" s="139" t="str">
        <f t="shared" si="222"/>
        <v>LL.CP</v>
      </c>
      <c r="CI7030" s="275" t="s">
        <v>8587</v>
      </c>
    </row>
    <row r="7031" spans="74:87" x14ac:dyDescent="0.3">
      <c r="BV7031" s="30"/>
      <c r="CH7031" s="139" t="str">
        <f t="shared" si="222"/>
        <v>LL.35</v>
      </c>
      <c r="CI7031" s="275" t="s">
        <v>8588</v>
      </c>
    </row>
    <row r="7032" spans="74:87" x14ac:dyDescent="0.3">
      <c r="BV7032" s="30"/>
      <c r="CH7032" s="139" t="str">
        <f t="shared" si="222"/>
        <v>LL.33</v>
      </c>
      <c r="CI7032" s="275" t="s">
        <v>8589</v>
      </c>
    </row>
    <row r="7033" spans="74:87" x14ac:dyDescent="0.3">
      <c r="BV7033" s="30"/>
      <c r="CH7033" s="139" t="str">
        <f t="shared" si="222"/>
        <v>LL.54</v>
      </c>
      <c r="CI7033" s="275" t="s">
        <v>8590</v>
      </c>
    </row>
    <row r="7034" spans="74:87" x14ac:dyDescent="0.3">
      <c r="BV7034" s="30"/>
      <c r="CH7034" s="139" t="str">
        <f t="shared" si="222"/>
        <v>LL.JB</v>
      </c>
      <c r="CI7034" s="275" t="s">
        <v>8591</v>
      </c>
    </row>
    <row r="7035" spans="74:87" x14ac:dyDescent="0.3">
      <c r="BV7035" s="30"/>
      <c r="CH7035" s="139" t="str">
        <f t="shared" si="222"/>
        <v>LL.JW</v>
      </c>
      <c r="CI7035" s="275" t="s">
        <v>15273</v>
      </c>
    </row>
    <row r="7036" spans="74:87" x14ac:dyDescent="0.3">
      <c r="BV7036" s="30"/>
      <c r="CH7036" s="139" t="str">
        <f t="shared" si="222"/>
        <v>LL.51</v>
      </c>
      <c r="CI7036" s="275" t="s">
        <v>8592</v>
      </c>
    </row>
    <row r="7037" spans="74:87" x14ac:dyDescent="0.3">
      <c r="BV7037" s="30"/>
      <c r="CH7037" s="139" t="str">
        <f t="shared" si="222"/>
        <v>LL.NS</v>
      </c>
      <c r="CI7037" s="275" t="s">
        <v>8593</v>
      </c>
    </row>
    <row r="7038" spans="74:87" x14ac:dyDescent="0.3">
      <c r="BV7038" s="30"/>
      <c r="CH7038" s="139" t="str">
        <f t="shared" si="222"/>
        <v>LL.86</v>
      </c>
      <c r="CI7038" s="275" t="s">
        <v>8594</v>
      </c>
    </row>
    <row r="7039" spans="74:87" x14ac:dyDescent="0.3">
      <c r="BV7039" s="30"/>
      <c r="CH7039" s="139" t="str">
        <f t="shared" si="222"/>
        <v>LL.36</v>
      </c>
      <c r="CI7039" s="275" t="s">
        <v>8595</v>
      </c>
    </row>
    <row r="7040" spans="74:87" x14ac:dyDescent="0.3">
      <c r="BV7040" s="30"/>
      <c r="CH7040" s="139" t="str">
        <f t="shared" si="222"/>
        <v>LL.2F</v>
      </c>
      <c r="CI7040" s="275" t="s">
        <v>8596</v>
      </c>
    </row>
    <row r="7041" spans="74:87" x14ac:dyDescent="0.3">
      <c r="BV7041" s="30"/>
      <c r="CH7041" s="139" t="str">
        <f t="shared" si="222"/>
        <v>LL.90</v>
      </c>
      <c r="CI7041" s="275" t="s">
        <v>8597</v>
      </c>
    </row>
    <row r="7042" spans="74:87" x14ac:dyDescent="0.3">
      <c r="BV7042" s="30"/>
      <c r="CH7042" s="139" t="str">
        <f t="shared" si="222"/>
        <v>LL.27</v>
      </c>
      <c r="CI7042" s="275" t="s">
        <v>8598</v>
      </c>
    </row>
    <row r="7043" spans="74:87" x14ac:dyDescent="0.3">
      <c r="BV7043" s="30"/>
      <c r="CH7043" s="139" t="str">
        <f t="shared" si="222"/>
        <v>LL.61</v>
      </c>
      <c r="CI7043" s="275" t="s">
        <v>8599</v>
      </c>
    </row>
    <row r="7044" spans="74:87" x14ac:dyDescent="0.3">
      <c r="BV7044" s="30"/>
      <c r="CH7044" s="139" t="str">
        <f t="shared" si="222"/>
        <v>LL.81</v>
      </c>
      <c r="CI7044" s="275" t="s">
        <v>8600</v>
      </c>
    </row>
    <row r="7045" spans="74:87" x14ac:dyDescent="0.3">
      <c r="BV7045" s="30"/>
      <c r="CH7045" s="139" t="str">
        <f t="shared" si="222"/>
        <v>LL.SO</v>
      </c>
      <c r="CI7045" s="275" t="s">
        <v>8601</v>
      </c>
    </row>
    <row r="7046" spans="74:87" x14ac:dyDescent="0.3">
      <c r="BV7046" s="30"/>
      <c r="CH7046" s="139" t="str">
        <f t="shared" si="222"/>
        <v>LL.SP</v>
      </c>
      <c r="CI7046" s="275" t="s">
        <v>8602</v>
      </c>
    </row>
    <row r="7047" spans="74:87" x14ac:dyDescent="0.3">
      <c r="BV7047" s="30"/>
      <c r="CH7047" s="139" t="str">
        <f t="shared" si="222"/>
        <v>LL.1V</v>
      </c>
      <c r="CI7047" s="275" t="s">
        <v>8603</v>
      </c>
    </row>
    <row r="7048" spans="74:87" x14ac:dyDescent="0.3">
      <c r="BV7048" s="30"/>
      <c r="CH7048" s="139" t="str">
        <f t="shared" si="222"/>
        <v>LL.T5</v>
      </c>
      <c r="CI7048" s="275" t="s">
        <v>8604</v>
      </c>
    </row>
    <row r="7049" spans="74:87" x14ac:dyDescent="0.3">
      <c r="BV7049" s="30"/>
      <c r="CH7049" s="139" t="str">
        <f t="shared" si="222"/>
        <v>LL.0S</v>
      </c>
      <c r="CI7049" s="275" t="s">
        <v>8605</v>
      </c>
    </row>
    <row r="7050" spans="74:87" x14ac:dyDescent="0.3">
      <c r="BV7050" s="30"/>
      <c r="CH7050" s="139" t="str">
        <f t="shared" si="222"/>
        <v>LL.52</v>
      </c>
      <c r="CI7050" s="275" t="s">
        <v>8606</v>
      </c>
    </row>
    <row r="7051" spans="74:87" x14ac:dyDescent="0.3">
      <c r="BV7051" s="30"/>
      <c r="CH7051" s="139" t="str">
        <f t="shared" si="222"/>
        <v>LL.77</v>
      </c>
      <c r="CI7051" s="275" t="s">
        <v>8607</v>
      </c>
    </row>
    <row r="7052" spans="74:87" x14ac:dyDescent="0.3">
      <c r="BV7052" s="30"/>
      <c r="CH7052" s="139" t="str">
        <f t="shared" si="222"/>
        <v>LL.37</v>
      </c>
      <c r="CI7052" s="275" t="s">
        <v>8608</v>
      </c>
    </row>
    <row r="7053" spans="74:87" x14ac:dyDescent="0.3">
      <c r="BV7053" s="30"/>
      <c r="CH7053" s="139" t="str">
        <f t="shared" si="222"/>
        <v>LL.2A</v>
      </c>
      <c r="CI7053" s="275" t="s">
        <v>8609</v>
      </c>
    </row>
    <row r="7054" spans="74:87" x14ac:dyDescent="0.3">
      <c r="BV7054" s="30"/>
      <c r="CH7054" s="139" t="str">
        <f t="shared" si="222"/>
        <v>LL.T8</v>
      </c>
      <c r="CI7054" s="275" t="s">
        <v>8610</v>
      </c>
    </row>
    <row r="7055" spans="74:87" x14ac:dyDescent="0.3">
      <c r="BV7055" s="30"/>
      <c r="CH7055" s="139" t="str">
        <f t="shared" si="222"/>
        <v>LL.1Q</v>
      </c>
      <c r="CI7055" s="275" t="s">
        <v>8611</v>
      </c>
    </row>
    <row r="7056" spans="74:87" x14ac:dyDescent="0.3">
      <c r="BV7056" s="30"/>
      <c r="CH7056" s="139" t="str">
        <f t="shared" si="222"/>
        <v>LL.2Q</v>
      </c>
      <c r="CI7056" s="275" t="s">
        <v>8612</v>
      </c>
    </row>
    <row r="7057" spans="74:87" x14ac:dyDescent="0.3">
      <c r="BV7057" s="30"/>
      <c r="CH7057" s="139" t="str">
        <f t="shared" si="222"/>
        <v>LL.NM</v>
      </c>
      <c r="CI7057" s="275" t="s">
        <v>8613</v>
      </c>
    </row>
    <row r="7058" spans="74:87" x14ac:dyDescent="0.3">
      <c r="BV7058" s="30"/>
      <c r="CH7058" s="139" t="str">
        <f t="shared" si="222"/>
        <v>LL.0F</v>
      </c>
      <c r="CI7058" s="275" t="s">
        <v>8614</v>
      </c>
    </row>
    <row r="7059" spans="74:87" x14ac:dyDescent="0.3">
      <c r="BV7059" s="30"/>
      <c r="CH7059" s="139" t="str">
        <f t="shared" si="222"/>
        <v>LL.MC</v>
      </c>
      <c r="CI7059" s="275" t="s">
        <v>8615</v>
      </c>
    </row>
    <row r="7060" spans="74:87" x14ac:dyDescent="0.3">
      <c r="BV7060" s="30"/>
      <c r="CH7060" s="139" t="str">
        <f t="shared" si="222"/>
        <v>LL.0P</v>
      </c>
      <c r="CI7060" s="275" t="s">
        <v>8616</v>
      </c>
    </row>
    <row r="7061" spans="74:87" x14ac:dyDescent="0.3">
      <c r="BV7061" s="30"/>
      <c r="CH7061" s="139" t="str">
        <f t="shared" si="222"/>
        <v>LL.T9</v>
      </c>
      <c r="CI7061" s="275" t="s">
        <v>8617</v>
      </c>
    </row>
    <row r="7062" spans="74:87" x14ac:dyDescent="0.3">
      <c r="BV7062" s="30"/>
      <c r="CH7062" s="139" t="str">
        <f t="shared" si="222"/>
        <v>LL.AO</v>
      </c>
      <c r="CI7062" s="275" t="s">
        <v>8618</v>
      </c>
    </row>
    <row r="7063" spans="74:87" x14ac:dyDescent="0.3">
      <c r="BV7063" s="30"/>
      <c r="CH7063" s="139" t="str">
        <f t="shared" si="222"/>
        <v>LL.0G</v>
      </c>
      <c r="CI7063" s="275" t="s">
        <v>8619</v>
      </c>
    </row>
    <row r="7064" spans="74:87" x14ac:dyDescent="0.3">
      <c r="BV7064" s="30"/>
      <c r="CH7064" s="139" t="str">
        <f t="shared" si="222"/>
        <v>LL.BG</v>
      </c>
      <c r="CI7064" s="275" t="s">
        <v>8620</v>
      </c>
    </row>
    <row r="7065" spans="74:87" x14ac:dyDescent="0.3">
      <c r="BV7065" s="30"/>
      <c r="CH7065" s="139" t="str">
        <f t="shared" si="222"/>
        <v>LL.0R</v>
      </c>
      <c r="CI7065" s="275" t="s">
        <v>8621</v>
      </c>
    </row>
    <row r="7066" spans="74:87" x14ac:dyDescent="0.3">
      <c r="BV7066" s="30"/>
      <c r="CH7066" s="139" t="str">
        <f t="shared" si="222"/>
        <v>LL.89</v>
      </c>
      <c r="CI7066" s="275" t="s">
        <v>8622</v>
      </c>
    </row>
    <row r="7067" spans="74:87" x14ac:dyDescent="0.3">
      <c r="BV7067" s="30"/>
      <c r="CH7067" s="139" t="str">
        <f t="shared" si="222"/>
        <v>LL.2P</v>
      </c>
      <c r="CI7067" s="275" t="s">
        <v>15274</v>
      </c>
    </row>
    <row r="7068" spans="74:87" x14ac:dyDescent="0.3">
      <c r="BV7068" s="30"/>
      <c r="CH7068" s="139" t="str">
        <f t="shared" si="222"/>
        <v>LL.32</v>
      </c>
      <c r="CI7068" s="275" t="s">
        <v>8623</v>
      </c>
    </row>
    <row r="7069" spans="74:87" x14ac:dyDescent="0.3">
      <c r="BV7069" s="30"/>
      <c r="CH7069" s="139" t="str">
        <f t="shared" si="222"/>
        <v>LL.80</v>
      </c>
      <c r="CI7069" s="275" t="s">
        <v>8624</v>
      </c>
    </row>
    <row r="7070" spans="74:87" x14ac:dyDescent="0.3">
      <c r="BV7070" s="30"/>
      <c r="CH7070" s="139" t="str">
        <f t="shared" si="222"/>
        <v>LL.46</v>
      </c>
      <c r="CI7070" s="275" t="s">
        <v>8625</v>
      </c>
    </row>
    <row r="7071" spans="74:87" x14ac:dyDescent="0.3">
      <c r="BV7071" s="30"/>
      <c r="CH7071" s="139" t="str">
        <f t="shared" si="222"/>
        <v>LL.45</v>
      </c>
      <c r="CI7071" s="275" t="s">
        <v>8626</v>
      </c>
    </row>
    <row r="7072" spans="74:87" x14ac:dyDescent="0.3">
      <c r="BV7072" s="30"/>
      <c r="CH7072" s="139" t="str">
        <f t="shared" ref="CH7072:CH7135" si="223">CONCATENATE(LEFT(CI7072,2),".",RIGHT(CI7072,2))</f>
        <v>LL.0C</v>
      </c>
      <c r="CI7072" s="275" t="s">
        <v>8627</v>
      </c>
    </row>
    <row r="7073" spans="74:87" x14ac:dyDescent="0.3">
      <c r="BV7073" s="30"/>
      <c r="CH7073" s="139" t="str">
        <f t="shared" si="223"/>
        <v>LL.87</v>
      </c>
      <c r="CI7073" s="275" t="s">
        <v>8628</v>
      </c>
    </row>
    <row r="7074" spans="74:87" x14ac:dyDescent="0.3">
      <c r="BV7074" s="30"/>
      <c r="CH7074" s="139" t="str">
        <f t="shared" si="223"/>
        <v>LL.CP</v>
      </c>
      <c r="CI7074" s="275" t="s">
        <v>8629</v>
      </c>
    </row>
    <row r="7075" spans="74:87" x14ac:dyDescent="0.3">
      <c r="BV7075" s="30"/>
      <c r="CH7075" s="139" t="str">
        <f t="shared" si="223"/>
        <v>LL.35</v>
      </c>
      <c r="CI7075" s="275" t="s">
        <v>8630</v>
      </c>
    </row>
    <row r="7076" spans="74:87" x14ac:dyDescent="0.3">
      <c r="BV7076" s="30"/>
      <c r="CH7076" s="139" t="str">
        <f t="shared" si="223"/>
        <v>LL.33</v>
      </c>
      <c r="CI7076" s="275" t="s">
        <v>8631</v>
      </c>
    </row>
    <row r="7077" spans="74:87" x14ac:dyDescent="0.3">
      <c r="BV7077" s="30"/>
      <c r="CH7077" s="139" t="str">
        <f t="shared" si="223"/>
        <v>LL.54</v>
      </c>
      <c r="CI7077" s="275" t="s">
        <v>8632</v>
      </c>
    </row>
    <row r="7078" spans="74:87" x14ac:dyDescent="0.3">
      <c r="BV7078" s="30"/>
      <c r="CH7078" s="139" t="str">
        <f t="shared" si="223"/>
        <v>LL.JB</v>
      </c>
      <c r="CI7078" s="275" t="s">
        <v>8633</v>
      </c>
    </row>
    <row r="7079" spans="74:87" x14ac:dyDescent="0.3">
      <c r="BV7079" s="30"/>
      <c r="CH7079" s="139" t="str">
        <f t="shared" si="223"/>
        <v>LL.JW</v>
      </c>
      <c r="CI7079" s="275" t="s">
        <v>15275</v>
      </c>
    </row>
    <row r="7080" spans="74:87" x14ac:dyDescent="0.3">
      <c r="BV7080" s="30"/>
      <c r="CH7080" s="139" t="str">
        <f t="shared" si="223"/>
        <v>LL.51</v>
      </c>
      <c r="CI7080" s="275" t="s">
        <v>8634</v>
      </c>
    </row>
    <row r="7081" spans="74:87" x14ac:dyDescent="0.3">
      <c r="BV7081" s="30"/>
      <c r="CH7081" s="139" t="str">
        <f t="shared" si="223"/>
        <v>LL.NS</v>
      </c>
      <c r="CI7081" s="275" t="s">
        <v>8635</v>
      </c>
    </row>
    <row r="7082" spans="74:87" x14ac:dyDescent="0.3">
      <c r="BV7082" s="30"/>
      <c r="CH7082" s="139" t="str">
        <f t="shared" si="223"/>
        <v>LL.86</v>
      </c>
      <c r="CI7082" s="275" t="s">
        <v>8636</v>
      </c>
    </row>
    <row r="7083" spans="74:87" x14ac:dyDescent="0.3">
      <c r="BV7083" s="30"/>
      <c r="CH7083" s="139" t="str">
        <f t="shared" si="223"/>
        <v>LL.36</v>
      </c>
      <c r="CI7083" s="275" t="s">
        <v>8637</v>
      </c>
    </row>
    <row r="7084" spans="74:87" x14ac:dyDescent="0.3">
      <c r="BV7084" s="30"/>
      <c r="CH7084" s="139" t="str">
        <f t="shared" si="223"/>
        <v>LL.2F</v>
      </c>
      <c r="CI7084" s="275" t="s">
        <v>8638</v>
      </c>
    </row>
    <row r="7085" spans="74:87" x14ac:dyDescent="0.3">
      <c r="BV7085" s="30"/>
      <c r="CH7085" s="139" t="str">
        <f t="shared" si="223"/>
        <v>LL.90</v>
      </c>
      <c r="CI7085" s="275" t="s">
        <v>8639</v>
      </c>
    </row>
    <row r="7086" spans="74:87" x14ac:dyDescent="0.3">
      <c r="BV7086" s="30"/>
      <c r="CH7086" s="139" t="str">
        <f t="shared" si="223"/>
        <v>LL.27</v>
      </c>
      <c r="CI7086" s="275" t="s">
        <v>8640</v>
      </c>
    </row>
    <row r="7087" spans="74:87" x14ac:dyDescent="0.3">
      <c r="BV7087" s="30"/>
      <c r="CH7087" s="139" t="str">
        <f t="shared" si="223"/>
        <v>LL.61</v>
      </c>
      <c r="CI7087" s="275" t="s">
        <v>8641</v>
      </c>
    </row>
    <row r="7088" spans="74:87" x14ac:dyDescent="0.3">
      <c r="BV7088" s="30"/>
      <c r="CH7088" s="139" t="str">
        <f t="shared" si="223"/>
        <v>LL.81</v>
      </c>
      <c r="CI7088" s="275" t="s">
        <v>8642</v>
      </c>
    </row>
    <row r="7089" spans="74:87" x14ac:dyDescent="0.3">
      <c r="BV7089" s="30"/>
      <c r="CH7089" s="139" t="str">
        <f t="shared" si="223"/>
        <v>LL.SO</v>
      </c>
      <c r="CI7089" s="275" t="s">
        <v>8643</v>
      </c>
    </row>
    <row r="7090" spans="74:87" x14ac:dyDescent="0.3">
      <c r="BV7090" s="30"/>
      <c r="CH7090" s="139" t="str">
        <f t="shared" si="223"/>
        <v>LL.SP</v>
      </c>
      <c r="CI7090" s="275" t="s">
        <v>8644</v>
      </c>
    </row>
    <row r="7091" spans="74:87" x14ac:dyDescent="0.3">
      <c r="BV7091" s="30"/>
      <c r="CH7091" s="139" t="str">
        <f t="shared" si="223"/>
        <v>LL.1V</v>
      </c>
      <c r="CI7091" s="275" t="s">
        <v>8645</v>
      </c>
    </row>
    <row r="7092" spans="74:87" x14ac:dyDescent="0.3">
      <c r="BV7092" s="30"/>
      <c r="CH7092" s="139" t="str">
        <f t="shared" si="223"/>
        <v>LL.T5</v>
      </c>
      <c r="CI7092" s="275" t="s">
        <v>8646</v>
      </c>
    </row>
    <row r="7093" spans="74:87" x14ac:dyDescent="0.3">
      <c r="BV7093" s="30"/>
      <c r="CH7093" s="139" t="str">
        <f t="shared" si="223"/>
        <v>LL.0S</v>
      </c>
      <c r="CI7093" s="275" t="s">
        <v>8647</v>
      </c>
    </row>
    <row r="7094" spans="74:87" x14ac:dyDescent="0.3">
      <c r="BV7094" s="30"/>
      <c r="CH7094" s="139" t="str">
        <f t="shared" si="223"/>
        <v>LL.52</v>
      </c>
      <c r="CI7094" s="275" t="s">
        <v>8648</v>
      </c>
    </row>
    <row r="7095" spans="74:87" x14ac:dyDescent="0.3">
      <c r="BV7095" s="30"/>
      <c r="CH7095" s="139" t="str">
        <f t="shared" si="223"/>
        <v>LL.77</v>
      </c>
      <c r="CI7095" s="275" t="s">
        <v>8649</v>
      </c>
    </row>
    <row r="7096" spans="74:87" x14ac:dyDescent="0.3">
      <c r="BV7096" s="30"/>
      <c r="CH7096" s="139" t="str">
        <f t="shared" si="223"/>
        <v>LL.37</v>
      </c>
      <c r="CI7096" s="275" t="s">
        <v>8650</v>
      </c>
    </row>
    <row r="7097" spans="74:87" x14ac:dyDescent="0.3">
      <c r="BV7097" s="30"/>
      <c r="CH7097" s="139" t="str">
        <f t="shared" si="223"/>
        <v>LL.2A</v>
      </c>
      <c r="CI7097" s="275" t="s">
        <v>8651</v>
      </c>
    </row>
    <row r="7098" spans="74:87" x14ac:dyDescent="0.3">
      <c r="BV7098" s="30"/>
      <c r="CH7098" s="139" t="str">
        <f t="shared" si="223"/>
        <v>LL.T8</v>
      </c>
      <c r="CI7098" s="275" t="s">
        <v>8652</v>
      </c>
    </row>
    <row r="7099" spans="74:87" x14ac:dyDescent="0.3">
      <c r="BV7099" s="30"/>
      <c r="CH7099" s="139" t="str">
        <f t="shared" si="223"/>
        <v>LL.1Q</v>
      </c>
      <c r="CI7099" s="275" t="s">
        <v>8653</v>
      </c>
    </row>
    <row r="7100" spans="74:87" x14ac:dyDescent="0.3">
      <c r="BV7100" s="30"/>
      <c r="CH7100" s="139" t="str">
        <f t="shared" si="223"/>
        <v>LL.2Q</v>
      </c>
      <c r="CI7100" s="275" t="s">
        <v>8654</v>
      </c>
    </row>
    <row r="7101" spans="74:87" x14ac:dyDescent="0.3">
      <c r="BV7101" s="30"/>
      <c r="CH7101" s="139" t="str">
        <f t="shared" si="223"/>
        <v>LL.NM</v>
      </c>
      <c r="CI7101" s="275" t="s">
        <v>8655</v>
      </c>
    </row>
    <row r="7102" spans="74:87" x14ac:dyDescent="0.3">
      <c r="BV7102" s="30"/>
      <c r="CH7102" s="139" t="str">
        <f t="shared" si="223"/>
        <v>LL.0F</v>
      </c>
      <c r="CI7102" s="275" t="s">
        <v>8656</v>
      </c>
    </row>
    <row r="7103" spans="74:87" x14ac:dyDescent="0.3">
      <c r="BV7103" s="30"/>
      <c r="CH7103" s="139" t="str">
        <f t="shared" si="223"/>
        <v>LL.MC</v>
      </c>
      <c r="CI7103" s="275" t="s">
        <v>8657</v>
      </c>
    </row>
    <row r="7104" spans="74:87" x14ac:dyDescent="0.3">
      <c r="BV7104" s="30"/>
      <c r="CH7104" s="139" t="str">
        <f t="shared" si="223"/>
        <v>LL.0P</v>
      </c>
      <c r="CI7104" s="275" t="s">
        <v>8658</v>
      </c>
    </row>
    <row r="7105" spans="74:87" x14ac:dyDescent="0.3">
      <c r="BV7105" s="30"/>
      <c r="CH7105" s="139" t="str">
        <f t="shared" si="223"/>
        <v>LL.T9</v>
      </c>
      <c r="CI7105" s="275" t="s">
        <v>8659</v>
      </c>
    </row>
    <row r="7106" spans="74:87" x14ac:dyDescent="0.3">
      <c r="BV7106" s="30"/>
      <c r="CH7106" s="139" t="str">
        <f t="shared" si="223"/>
        <v>LL.AO</v>
      </c>
      <c r="CI7106" s="275" t="s">
        <v>8660</v>
      </c>
    </row>
    <row r="7107" spans="74:87" x14ac:dyDescent="0.3">
      <c r="BV7107" s="30"/>
      <c r="CH7107" s="139" t="str">
        <f t="shared" si="223"/>
        <v>LL.0G</v>
      </c>
      <c r="CI7107" s="275" t="s">
        <v>8661</v>
      </c>
    </row>
    <row r="7108" spans="74:87" x14ac:dyDescent="0.3">
      <c r="BV7108" s="30"/>
      <c r="CH7108" s="139" t="str">
        <f t="shared" si="223"/>
        <v>LL.BG</v>
      </c>
      <c r="CI7108" s="275" t="s">
        <v>8662</v>
      </c>
    </row>
    <row r="7109" spans="74:87" x14ac:dyDescent="0.3">
      <c r="BV7109" s="30"/>
      <c r="CH7109" s="139" t="str">
        <f t="shared" si="223"/>
        <v>LL.0R</v>
      </c>
      <c r="CI7109" s="275" t="s">
        <v>8663</v>
      </c>
    </row>
    <row r="7110" spans="74:87" x14ac:dyDescent="0.3">
      <c r="BV7110" s="30"/>
      <c r="CH7110" s="139" t="str">
        <f t="shared" si="223"/>
        <v>LL.89</v>
      </c>
      <c r="CI7110" s="275" t="s">
        <v>8664</v>
      </c>
    </row>
    <row r="7111" spans="74:87" x14ac:dyDescent="0.3">
      <c r="BV7111" s="30"/>
      <c r="CH7111" s="139" t="str">
        <f t="shared" si="223"/>
        <v>LL.2P</v>
      </c>
      <c r="CI7111" s="275" t="s">
        <v>15276</v>
      </c>
    </row>
    <row r="7112" spans="74:87" x14ac:dyDescent="0.3">
      <c r="BV7112" s="30"/>
      <c r="CH7112" s="139" t="str">
        <f t="shared" si="223"/>
        <v>LL.32</v>
      </c>
      <c r="CI7112" s="275" t="s">
        <v>8665</v>
      </c>
    </row>
    <row r="7113" spans="74:87" x14ac:dyDescent="0.3">
      <c r="BV7113" s="30"/>
      <c r="CH7113" s="139" t="str">
        <f t="shared" si="223"/>
        <v>LL.80</v>
      </c>
      <c r="CI7113" s="275" t="s">
        <v>8666</v>
      </c>
    </row>
    <row r="7114" spans="74:87" x14ac:dyDescent="0.3">
      <c r="BV7114" s="30"/>
      <c r="CH7114" s="139" t="str">
        <f t="shared" si="223"/>
        <v>LL.46</v>
      </c>
      <c r="CI7114" s="275" t="s">
        <v>8667</v>
      </c>
    </row>
    <row r="7115" spans="74:87" x14ac:dyDescent="0.3">
      <c r="BV7115" s="30"/>
      <c r="CH7115" s="139" t="str">
        <f t="shared" si="223"/>
        <v>LL.45</v>
      </c>
      <c r="CI7115" s="275" t="s">
        <v>8668</v>
      </c>
    </row>
    <row r="7116" spans="74:87" x14ac:dyDescent="0.3">
      <c r="BV7116" s="30"/>
      <c r="CH7116" s="139" t="str">
        <f t="shared" si="223"/>
        <v>LL.0C</v>
      </c>
      <c r="CI7116" s="275" t="s">
        <v>8669</v>
      </c>
    </row>
    <row r="7117" spans="74:87" x14ac:dyDescent="0.3">
      <c r="BV7117" s="30"/>
      <c r="CH7117" s="139" t="str">
        <f t="shared" si="223"/>
        <v>LL.87</v>
      </c>
      <c r="CI7117" s="275" t="s">
        <v>8670</v>
      </c>
    </row>
    <row r="7118" spans="74:87" x14ac:dyDescent="0.3">
      <c r="BV7118" s="30"/>
      <c r="CH7118" s="139" t="str">
        <f t="shared" si="223"/>
        <v>LL.CP</v>
      </c>
      <c r="CI7118" s="275" t="s">
        <v>8671</v>
      </c>
    </row>
    <row r="7119" spans="74:87" x14ac:dyDescent="0.3">
      <c r="BV7119" s="30"/>
      <c r="CH7119" s="139" t="str">
        <f t="shared" si="223"/>
        <v>LL.35</v>
      </c>
      <c r="CI7119" s="275" t="s">
        <v>8672</v>
      </c>
    </row>
    <row r="7120" spans="74:87" x14ac:dyDescent="0.3">
      <c r="BV7120" s="30"/>
      <c r="CH7120" s="139" t="str">
        <f t="shared" si="223"/>
        <v>LL.33</v>
      </c>
      <c r="CI7120" s="275" t="s">
        <v>8673</v>
      </c>
    </row>
    <row r="7121" spans="74:87" x14ac:dyDescent="0.3">
      <c r="BV7121" s="30"/>
      <c r="CH7121" s="139" t="str">
        <f t="shared" si="223"/>
        <v>LL.54</v>
      </c>
      <c r="CI7121" s="275" t="s">
        <v>8674</v>
      </c>
    </row>
    <row r="7122" spans="74:87" x14ac:dyDescent="0.3">
      <c r="BV7122" s="30"/>
      <c r="CH7122" s="139" t="str">
        <f t="shared" si="223"/>
        <v>LL.JB</v>
      </c>
      <c r="CI7122" s="275" t="s">
        <v>8675</v>
      </c>
    </row>
    <row r="7123" spans="74:87" x14ac:dyDescent="0.3">
      <c r="BV7123" s="30"/>
      <c r="CH7123" s="139" t="str">
        <f t="shared" si="223"/>
        <v>LL.JW</v>
      </c>
      <c r="CI7123" s="275" t="s">
        <v>15277</v>
      </c>
    </row>
    <row r="7124" spans="74:87" x14ac:dyDescent="0.3">
      <c r="BV7124" s="30"/>
      <c r="CH7124" s="139" t="str">
        <f t="shared" si="223"/>
        <v>LL.51</v>
      </c>
      <c r="CI7124" s="275" t="s">
        <v>8676</v>
      </c>
    </row>
    <row r="7125" spans="74:87" x14ac:dyDescent="0.3">
      <c r="BV7125" s="30"/>
      <c r="CH7125" s="139" t="str">
        <f t="shared" si="223"/>
        <v>LL.NS</v>
      </c>
      <c r="CI7125" s="275" t="s">
        <v>8677</v>
      </c>
    </row>
    <row r="7126" spans="74:87" x14ac:dyDescent="0.3">
      <c r="BV7126" s="30"/>
      <c r="CH7126" s="139" t="str">
        <f t="shared" si="223"/>
        <v>LL.86</v>
      </c>
      <c r="CI7126" s="275" t="s">
        <v>8678</v>
      </c>
    </row>
    <row r="7127" spans="74:87" x14ac:dyDescent="0.3">
      <c r="BV7127" s="30"/>
      <c r="CH7127" s="139" t="str">
        <f t="shared" si="223"/>
        <v>LL.36</v>
      </c>
      <c r="CI7127" s="275" t="s">
        <v>8679</v>
      </c>
    </row>
    <row r="7128" spans="74:87" x14ac:dyDescent="0.3">
      <c r="BV7128" s="30"/>
      <c r="CH7128" s="139" t="str">
        <f t="shared" si="223"/>
        <v>LL.2F</v>
      </c>
      <c r="CI7128" s="275" t="s">
        <v>8680</v>
      </c>
    </row>
    <row r="7129" spans="74:87" x14ac:dyDescent="0.3">
      <c r="BV7129" s="30"/>
      <c r="CH7129" s="139" t="str">
        <f t="shared" si="223"/>
        <v>LL.90</v>
      </c>
      <c r="CI7129" s="275" t="s">
        <v>8681</v>
      </c>
    </row>
    <row r="7130" spans="74:87" x14ac:dyDescent="0.3">
      <c r="BV7130" s="30"/>
      <c r="CH7130" s="139" t="str">
        <f t="shared" si="223"/>
        <v>LL.27</v>
      </c>
      <c r="CI7130" s="275" t="s">
        <v>8682</v>
      </c>
    </row>
    <row r="7131" spans="74:87" x14ac:dyDescent="0.3">
      <c r="BV7131" s="30"/>
      <c r="CH7131" s="139" t="str">
        <f t="shared" si="223"/>
        <v>LL.61</v>
      </c>
      <c r="CI7131" s="275" t="s">
        <v>8683</v>
      </c>
    </row>
    <row r="7132" spans="74:87" x14ac:dyDescent="0.3">
      <c r="BV7132" s="30"/>
      <c r="CH7132" s="139" t="str">
        <f t="shared" si="223"/>
        <v>LL.81</v>
      </c>
      <c r="CI7132" s="275" t="s">
        <v>8684</v>
      </c>
    </row>
    <row r="7133" spans="74:87" x14ac:dyDescent="0.3">
      <c r="BV7133" s="30"/>
      <c r="CH7133" s="139" t="str">
        <f t="shared" si="223"/>
        <v>LL.SO</v>
      </c>
      <c r="CI7133" s="275" t="s">
        <v>8685</v>
      </c>
    </row>
    <row r="7134" spans="74:87" x14ac:dyDescent="0.3">
      <c r="BV7134" s="30"/>
      <c r="CH7134" s="139" t="str">
        <f t="shared" si="223"/>
        <v>LL.SP</v>
      </c>
      <c r="CI7134" s="275" t="s">
        <v>8686</v>
      </c>
    </row>
    <row r="7135" spans="74:87" x14ac:dyDescent="0.3">
      <c r="BV7135" s="30"/>
      <c r="CH7135" s="139" t="str">
        <f t="shared" si="223"/>
        <v>LL.1V</v>
      </c>
      <c r="CI7135" s="275" t="s">
        <v>8687</v>
      </c>
    </row>
    <row r="7136" spans="74:87" x14ac:dyDescent="0.3">
      <c r="BV7136" s="30"/>
      <c r="CH7136" s="139" t="str">
        <f t="shared" ref="CH7136:CH7199" si="224">CONCATENATE(LEFT(CI7136,2),".",RIGHT(CI7136,2))</f>
        <v>LL.T5</v>
      </c>
      <c r="CI7136" s="275" t="s">
        <v>8688</v>
      </c>
    </row>
    <row r="7137" spans="74:87" x14ac:dyDescent="0.3">
      <c r="BV7137" s="30"/>
      <c r="CH7137" s="139" t="str">
        <f t="shared" si="224"/>
        <v>LL.0S</v>
      </c>
      <c r="CI7137" s="275" t="s">
        <v>8689</v>
      </c>
    </row>
    <row r="7138" spans="74:87" x14ac:dyDescent="0.3">
      <c r="BV7138" s="30"/>
      <c r="CH7138" s="139" t="str">
        <f t="shared" si="224"/>
        <v>LL.52</v>
      </c>
      <c r="CI7138" s="275" t="s">
        <v>8690</v>
      </c>
    </row>
    <row r="7139" spans="74:87" x14ac:dyDescent="0.3">
      <c r="BV7139" s="30"/>
      <c r="CH7139" s="139" t="str">
        <f t="shared" si="224"/>
        <v>LL.77</v>
      </c>
      <c r="CI7139" s="275" t="s">
        <v>8691</v>
      </c>
    </row>
    <row r="7140" spans="74:87" x14ac:dyDescent="0.3">
      <c r="BV7140" s="30"/>
      <c r="CH7140" s="139" t="str">
        <f t="shared" si="224"/>
        <v>LL.37</v>
      </c>
      <c r="CI7140" s="275" t="s">
        <v>8692</v>
      </c>
    </row>
    <row r="7141" spans="74:87" x14ac:dyDescent="0.3">
      <c r="BV7141" s="30"/>
      <c r="CH7141" s="139" t="str">
        <f t="shared" si="224"/>
        <v>LL.2A</v>
      </c>
      <c r="CI7141" s="275" t="s">
        <v>8693</v>
      </c>
    </row>
    <row r="7142" spans="74:87" x14ac:dyDescent="0.3">
      <c r="BV7142" s="30"/>
      <c r="CH7142" s="139" t="str">
        <f t="shared" si="224"/>
        <v>LL.T8</v>
      </c>
      <c r="CI7142" s="275" t="s">
        <v>8694</v>
      </c>
    </row>
    <row r="7143" spans="74:87" x14ac:dyDescent="0.3">
      <c r="BV7143" s="30"/>
      <c r="CH7143" s="139" t="str">
        <f t="shared" si="224"/>
        <v>LL.1Q</v>
      </c>
      <c r="CI7143" s="275" t="s">
        <v>8695</v>
      </c>
    </row>
    <row r="7144" spans="74:87" x14ac:dyDescent="0.3">
      <c r="BV7144" s="30"/>
      <c r="CH7144" s="139" t="str">
        <f t="shared" si="224"/>
        <v>LL.2Q</v>
      </c>
      <c r="CI7144" s="275" t="s">
        <v>8696</v>
      </c>
    </row>
    <row r="7145" spans="74:87" x14ac:dyDescent="0.3">
      <c r="BV7145" s="30"/>
      <c r="CH7145" s="139" t="str">
        <f t="shared" si="224"/>
        <v>LL.NM</v>
      </c>
      <c r="CI7145" s="275" t="s">
        <v>8697</v>
      </c>
    </row>
    <row r="7146" spans="74:87" x14ac:dyDescent="0.3">
      <c r="BV7146" s="30"/>
      <c r="CH7146" s="139" t="str">
        <f t="shared" si="224"/>
        <v>LL.0F</v>
      </c>
      <c r="CI7146" s="275" t="s">
        <v>8698</v>
      </c>
    </row>
    <row r="7147" spans="74:87" x14ac:dyDescent="0.3">
      <c r="BV7147" s="30"/>
      <c r="CH7147" s="139" t="str">
        <f t="shared" si="224"/>
        <v>LL.MC</v>
      </c>
      <c r="CI7147" s="275" t="s">
        <v>8699</v>
      </c>
    </row>
    <row r="7148" spans="74:87" x14ac:dyDescent="0.3">
      <c r="BV7148" s="30"/>
      <c r="CH7148" s="139" t="str">
        <f t="shared" si="224"/>
        <v>LL.0P</v>
      </c>
      <c r="CI7148" s="275" t="s">
        <v>8700</v>
      </c>
    </row>
    <row r="7149" spans="74:87" x14ac:dyDescent="0.3">
      <c r="BV7149" s="30"/>
      <c r="CH7149" s="139" t="str">
        <f t="shared" si="224"/>
        <v>LL.T9</v>
      </c>
      <c r="CI7149" s="275" t="s">
        <v>8701</v>
      </c>
    </row>
    <row r="7150" spans="74:87" x14ac:dyDescent="0.3">
      <c r="BV7150" s="30"/>
      <c r="CH7150" s="139" t="str">
        <f t="shared" si="224"/>
        <v>LL.AO</v>
      </c>
      <c r="CI7150" s="275" t="s">
        <v>8702</v>
      </c>
    </row>
    <row r="7151" spans="74:87" x14ac:dyDescent="0.3">
      <c r="BV7151" s="30"/>
      <c r="CH7151" s="139" t="str">
        <f t="shared" si="224"/>
        <v>LL.0G</v>
      </c>
      <c r="CI7151" s="275" t="s">
        <v>8703</v>
      </c>
    </row>
    <row r="7152" spans="74:87" x14ac:dyDescent="0.3">
      <c r="BV7152" s="30"/>
      <c r="CH7152" s="139" t="str">
        <f t="shared" si="224"/>
        <v>LL.BG</v>
      </c>
      <c r="CI7152" s="275" t="s">
        <v>8704</v>
      </c>
    </row>
    <row r="7153" spans="74:87" x14ac:dyDescent="0.3">
      <c r="BV7153" s="30"/>
      <c r="CH7153" s="139" t="str">
        <f t="shared" si="224"/>
        <v>LL.0R</v>
      </c>
      <c r="CI7153" s="275" t="s">
        <v>8705</v>
      </c>
    </row>
    <row r="7154" spans="74:87" x14ac:dyDescent="0.3">
      <c r="BV7154" s="30"/>
      <c r="CH7154" s="139" t="str">
        <f t="shared" si="224"/>
        <v>LL.89</v>
      </c>
      <c r="CI7154" s="275" t="s">
        <v>8706</v>
      </c>
    </row>
    <row r="7155" spans="74:87" x14ac:dyDescent="0.3">
      <c r="BV7155" s="30"/>
      <c r="CH7155" s="139" t="str">
        <f t="shared" si="224"/>
        <v>LL.2P</v>
      </c>
      <c r="CI7155" s="275" t="s">
        <v>15278</v>
      </c>
    </row>
    <row r="7156" spans="74:87" x14ac:dyDescent="0.3">
      <c r="BV7156" s="30"/>
      <c r="CH7156" s="139" t="str">
        <f t="shared" si="224"/>
        <v>LL.32</v>
      </c>
      <c r="CI7156" s="275" t="s">
        <v>8707</v>
      </c>
    </row>
    <row r="7157" spans="74:87" x14ac:dyDescent="0.3">
      <c r="BV7157" s="30"/>
      <c r="CH7157" s="139" t="str">
        <f t="shared" si="224"/>
        <v>LL.80</v>
      </c>
      <c r="CI7157" s="275" t="s">
        <v>8708</v>
      </c>
    </row>
    <row r="7158" spans="74:87" x14ac:dyDescent="0.3">
      <c r="BV7158" s="30"/>
      <c r="CH7158" s="139" t="str">
        <f t="shared" si="224"/>
        <v>LL.46</v>
      </c>
      <c r="CI7158" s="275" t="s">
        <v>8709</v>
      </c>
    </row>
    <row r="7159" spans="74:87" x14ac:dyDescent="0.3">
      <c r="BV7159" s="30"/>
      <c r="CH7159" s="139" t="str">
        <f t="shared" si="224"/>
        <v>LL.45</v>
      </c>
      <c r="CI7159" s="275" t="s">
        <v>8710</v>
      </c>
    </row>
    <row r="7160" spans="74:87" x14ac:dyDescent="0.3">
      <c r="BV7160" s="30"/>
      <c r="CH7160" s="139" t="str">
        <f t="shared" si="224"/>
        <v>LL.0C</v>
      </c>
      <c r="CI7160" s="275" t="s">
        <v>8711</v>
      </c>
    </row>
    <row r="7161" spans="74:87" x14ac:dyDescent="0.3">
      <c r="BV7161" s="30"/>
      <c r="CH7161" s="139" t="str">
        <f t="shared" si="224"/>
        <v>LL.87</v>
      </c>
      <c r="CI7161" s="275" t="s">
        <v>8712</v>
      </c>
    </row>
    <row r="7162" spans="74:87" x14ac:dyDescent="0.3">
      <c r="BV7162" s="30"/>
      <c r="CH7162" s="139" t="str">
        <f t="shared" si="224"/>
        <v>LL.CP</v>
      </c>
      <c r="CI7162" s="275" t="s">
        <v>8713</v>
      </c>
    </row>
    <row r="7163" spans="74:87" x14ac:dyDescent="0.3">
      <c r="BV7163" s="30"/>
      <c r="CH7163" s="139" t="str">
        <f t="shared" si="224"/>
        <v>LL.35</v>
      </c>
      <c r="CI7163" s="275" t="s">
        <v>8714</v>
      </c>
    </row>
    <row r="7164" spans="74:87" x14ac:dyDescent="0.3">
      <c r="BV7164" s="30"/>
      <c r="CH7164" s="139" t="str">
        <f t="shared" si="224"/>
        <v>LL.33</v>
      </c>
      <c r="CI7164" s="275" t="s">
        <v>8715</v>
      </c>
    </row>
    <row r="7165" spans="74:87" x14ac:dyDescent="0.3">
      <c r="BV7165" s="30"/>
      <c r="CH7165" s="139" t="str">
        <f t="shared" si="224"/>
        <v>LL.54</v>
      </c>
      <c r="CI7165" s="275" t="s">
        <v>8716</v>
      </c>
    </row>
    <row r="7166" spans="74:87" x14ac:dyDescent="0.3">
      <c r="BV7166" s="30"/>
      <c r="CH7166" s="139" t="str">
        <f t="shared" si="224"/>
        <v>LL.JB</v>
      </c>
      <c r="CI7166" s="275" t="s">
        <v>8717</v>
      </c>
    </row>
    <row r="7167" spans="74:87" x14ac:dyDescent="0.3">
      <c r="BV7167" s="30"/>
      <c r="CH7167" s="139" t="str">
        <f t="shared" si="224"/>
        <v>LL.JW</v>
      </c>
      <c r="CI7167" s="275" t="s">
        <v>15279</v>
      </c>
    </row>
    <row r="7168" spans="74:87" x14ac:dyDescent="0.3">
      <c r="BV7168" s="30"/>
      <c r="CH7168" s="139" t="str">
        <f t="shared" si="224"/>
        <v>LL.51</v>
      </c>
      <c r="CI7168" s="275" t="s">
        <v>8718</v>
      </c>
    </row>
    <row r="7169" spans="74:87" x14ac:dyDescent="0.3">
      <c r="BV7169" s="30"/>
      <c r="CH7169" s="139" t="str">
        <f t="shared" si="224"/>
        <v>LL.NS</v>
      </c>
      <c r="CI7169" s="275" t="s">
        <v>8719</v>
      </c>
    </row>
    <row r="7170" spans="74:87" x14ac:dyDescent="0.3">
      <c r="BV7170" s="30"/>
      <c r="CH7170" s="139" t="str">
        <f t="shared" si="224"/>
        <v>LL.86</v>
      </c>
      <c r="CI7170" s="275" t="s">
        <v>8720</v>
      </c>
    </row>
    <row r="7171" spans="74:87" x14ac:dyDescent="0.3">
      <c r="BV7171" s="30"/>
      <c r="CH7171" s="139" t="str">
        <f t="shared" si="224"/>
        <v>LL.36</v>
      </c>
      <c r="CI7171" s="275" t="s">
        <v>8721</v>
      </c>
    </row>
    <row r="7172" spans="74:87" x14ac:dyDescent="0.3">
      <c r="BV7172" s="30"/>
      <c r="CH7172" s="139" t="str">
        <f t="shared" si="224"/>
        <v>LL.2F</v>
      </c>
      <c r="CI7172" s="275" t="s">
        <v>8722</v>
      </c>
    </row>
    <row r="7173" spans="74:87" x14ac:dyDescent="0.3">
      <c r="BV7173" s="30"/>
      <c r="CH7173" s="139" t="str">
        <f t="shared" si="224"/>
        <v>LL.90</v>
      </c>
      <c r="CI7173" s="275" t="s">
        <v>8723</v>
      </c>
    </row>
    <row r="7174" spans="74:87" x14ac:dyDescent="0.3">
      <c r="BV7174" s="30"/>
      <c r="CH7174" s="139" t="str">
        <f t="shared" si="224"/>
        <v>LL.27</v>
      </c>
      <c r="CI7174" s="275" t="s">
        <v>8724</v>
      </c>
    </row>
    <row r="7175" spans="74:87" x14ac:dyDescent="0.3">
      <c r="BV7175" s="30"/>
      <c r="CH7175" s="139" t="str">
        <f t="shared" si="224"/>
        <v>LL.61</v>
      </c>
      <c r="CI7175" s="275" t="s">
        <v>8725</v>
      </c>
    </row>
    <row r="7176" spans="74:87" x14ac:dyDescent="0.3">
      <c r="BV7176" s="30"/>
      <c r="CH7176" s="139" t="str">
        <f t="shared" si="224"/>
        <v>LL.81</v>
      </c>
      <c r="CI7176" s="275" t="s">
        <v>8726</v>
      </c>
    </row>
    <row r="7177" spans="74:87" x14ac:dyDescent="0.3">
      <c r="BV7177" s="30"/>
      <c r="CH7177" s="139" t="str">
        <f t="shared" si="224"/>
        <v>LL.SO</v>
      </c>
      <c r="CI7177" s="275" t="s">
        <v>8727</v>
      </c>
    </row>
    <row r="7178" spans="74:87" x14ac:dyDescent="0.3">
      <c r="BV7178" s="30"/>
      <c r="CH7178" s="139" t="str">
        <f t="shared" si="224"/>
        <v>LL.SP</v>
      </c>
      <c r="CI7178" s="275" t="s">
        <v>8728</v>
      </c>
    </row>
    <row r="7179" spans="74:87" x14ac:dyDescent="0.3">
      <c r="BV7179" s="30"/>
      <c r="CH7179" s="139" t="str">
        <f t="shared" si="224"/>
        <v>LL.1V</v>
      </c>
      <c r="CI7179" s="275" t="s">
        <v>8729</v>
      </c>
    </row>
    <row r="7180" spans="74:87" x14ac:dyDescent="0.3">
      <c r="BV7180" s="30"/>
      <c r="CH7180" s="139" t="str">
        <f t="shared" si="224"/>
        <v>LL.T5</v>
      </c>
      <c r="CI7180" s="275" t="s">
        <v>8730</v>
      </c>
    </row>
    <row r="7181" spans="74:87" x14ac:dyDescent="0.3">
      <c r="BV7181" s="30"/>
      <c r="CH7181" s="139" t="str">
        <f t="shared" si="224"/>
        <v>LL.0S</v>
      </c>
      <c r="CI7181" s="275" t="s">
        <v>8731</v>
      </c>
    </row>
    <row r="7182" spans="74:87" x14ac:dyDescent="0.3">
      <c r="BV7182" s="30"/>
      <c r="CH7182" s="139" t="str">
        <f t="shared" si="224"/>
        <v>LL.52</v>
      </c>
      <c r="CI7182" s="275" t="s">
        <v>8732</v>
      </c>
    </row>
    <row r="7183" spans="74:87" x14ac:dyDescent="0.3">
      <c r="BV7183" s="30"/>
      <c r="CH7183" s="139" t="str">
        <f t="shared" si="224"/>
        <v>LL.77</v>
      </c>
      <c r="CI7183" s="275" t="s">
        <v>8733</v>
      </c>
    </row>
    <row r="7184" spans="74:87" x14ac:dyDescent="0.3">
      <c r="BV7184" s="30"/>
      <c r="CH7184" s="139" t="str">
        <f t="shared" si="224"/>
        <v>LL.37</v>
      </c>
      <c r="CI7184" s="275" t="s">
        <v>8734</v>
      </c>
    </row>
    <row r="7185" spans="74:87" x14ac:dyDescent="0.3">
      <c r="BV7185" s="30"/>
      <c r="CH7185" s="139" t="str">
        <f t="shared" si="224"/>
        <v>LL.2A</v>
      </c>
      <c r="CI7185" s="275" t="s">
        <v>8735</v>
      </c>
    </row>
    <row r="7186" spans="74:87" x14ac:dyDescent="0.3">
      <c r="BV7186" s="30"/>
      <c r="CH7186" s="139" t="str">
        <f t="shared" si="224"/>
        <v>LL.T8</v>
      </c>
      <c r="CI7186" s="275" t="s">
        <v>8736</v>
      </c>
    </row>
    <row r="7187" spans="74:87" x14ac:dyDescent="0.3">
      <c r="BV7187" s="30"/>
      <c r="CH7187" s="139" t="str">
        <f t="shared" si="224"/>
        <v>LL.1Q</v>
      </c>
      <c r="CI7187" s="275" t="s">
        <v>8737</v>
      </c>
    </row>
    <row r="7188" spans="74:87" x14ac:dyDescent="0.3">
      <c r="BV7188" s="30"/>
      <c r="CH7188" s="139" t="str">
        <f t="shared" si="224"/>
        <v>LL.2Q</v>
      </c>
      <c r="CI7188" s="275" t="s">
        <v>8738</v>
      </c>
    </row>
    <row r="7189" spans="74:87" x14ac:dyDescent="0.3">
      <c r="BV7189" s="30"/>
      <c r="CH7189" s="139" t="str">
        <f t="shared" si="224"/>
        <v>LL.NM</v>
      </c>
      <c r="CI7189" s="275" t="s">
        <v>8739</v>
      </c>
    </row>
    <row r="7190" spans="74:87" x14ac:dyDescent="0.3">
      <c r="BV7190" s="30"/>
      <c r="CH7190" s="139" t="str">
        <f t="shared" si="224"/>
        <v>LL.0F</v>
      </c>
      <c r="CI7190" s="275" t="s">
        <v>8740</v>
      </c>
    </row>
    <row r="7191" spans="74:87" x14ac:dyDescent="0.3">
      <c r="BV7191" s="30"/>
      <c r="CH7191" s="139" t="str">
        <f t="shared" si="224"/>
        <v>LL.MC</v>
      </c>
      <c r="CI7191" s="275" t="s">
        <v>8741</v>
      </c>
    </row>
    <row r="7192" spans="74:87" x14ac:dyDescent="0.3">
      <c r="BV7192" s="30"/>
      <c r="CH7192" s="139" t="str">
        <f t="shared" si="224"/>
        <v>LL.0P</v>
      </c>
      <c r="CI7192" s="275" t="s">
        <v>8742</v>
      </c>
    </row>
    <row r="7193" spans="74:87" x14ac:dyDescent="0.3">
      <c r="BV7193" s="30"/>
      <c r="CH7193" s="139" t="str">
        <f t="shared" si="224"/>
        <v>LL.T9</v>
      </c>
      <c r="CI7193" s="275" t="s">
        <v>8743</v>
      </c>
    </row>
    <row r="7194" spans="74:87" x14ac:dyDescent="0.3">
      <c r="BV7194" s="30"/>
      <c r="CH7194" s="139" t="str">
        <f t="shared" si="224"/>
        <v>LL.AO</v>
      </c>
      <c r="CI7194" s="275" t="s">
        <v>8744</v>
      </c>
    </row>
    <row r="7195" spans="74:87" x14ac:dyDescent="0.3">
      <c r="BV7195" s="30"/>
      <c r="CH7195" s="139" t="str">
        <f t="shared" si="224"/>
        <v>LL.0G</v>
      </c>
      <c r="CI7195" s="275" t="s">
        <v>8745</v>
      </c>
    </row>
    <row r="7196" spans="74:87" x14ac:dyDescent="0.3">
      <c r="BV7196" s="30"/>
      <c r="CH7196" s="139" t="str">
        <f t="shared" si="224"/>
        <v>LL.BG</v>
      </c>
      <c r="CI7196" s="275" t="s">
        <v>8746</v>
      </c>
    </row>
    <row r="7197" spans="74:87" x14ac:dyDescent="0.3">
      <c r="BV7197" s="30"/>
      <c r="CH7197" s="139" t="str">
        <f t="shared" si="224"/>
        <v>LL.0R</v>
      </c>
      <c r="CI7197" s="275" t="s">
        <v>8747</v>
      </c>
    </row>
    <row r="7198" spans="74:87" x14ac:dyDescent="0.3">
      <c r="BV7198" s="30"/>
      <c r="CH7198" s="139" t="str">
        <f t="shared" si="224"/>
        <v>LL.89</v>
      </c>
      <c r="CI7198" s="275" t="s">
        <v>8748</v>
      </c>
    </row>
    <row r="7199" spans="74:87" x14ac:dyDescent="0.3">
      <c r="BV7199" s="30"/>
      <c r="CH7199" s="139" t="str">
        <f t="shared" si="224"/>
        <v>LL.2P</v>
      </c>
      <c r="CI7199" s="275" t="s">
        <v>15280</v>
      </c>
    </row>
    <row r="7200" spans="74:87" x14ac:dyDescent="0.3">
      <c r="BV7200" s="30"/>
      <c r="CH7200" s="139" t="str">
        <f t="shared" ref="CH7200:CH7263" si="225">CONCATENATE(LEFT(CI7200,2),".",RIGHT(CI7200,2))</f>
        <v>LL.32</v>
      </c>
      <c r="CI7200" s="275" t="s">
        <v>8749</v>
      </c>
    </row>
    <row r="7201" spans="74:87" x14ac:dyDescent="0.3">
      <c r="BV7201" s="30"/>
      <c r="CH7201" s="139" t="str">
        <f t="shared" si="225"/>
        <v>LL.80</v>
      </c>
      <c r="CI7201" s="275" t="s">
        <v>8750</v>
      </c>
    </row>
    <row r="7202" spans="74:87" x14ac:dyDescent="0.3">
      <c r="BV7202" s="30"/>
      <c r="CH7202" s="139" t="str">
        <f t="shared" si="225"/>
        <v>LL.46</v>
      </c>
      <c r="CI7202" s="275" t="s">
        <v>8751</v>
      </c>
    </row>
    <row r="7203" spans="74:87" x14ac:dyDescent="0.3">
      <c r="BV7203" s="30"/>
      <c r="CH7203" s="139" t="str">
        <f t="shared" si="225"/>
        <v>LL.45</v>
      </c>
      <c r="CI7203" s="275" t="s">
        <v>8752</v>
      </c>
    </row>
    <row r="7204" spans="74:87" x14ac:dyDescent="0.3">
      <c r="BV7204" s="30"/>
      <c r="CH7204" s="139" t="str">
        <f t="shared" si="225"/>
        <v>LL.0C</v>
      </c>
      <c r="CI7204" s="275" t="s">
        <v>8753</v>
      </c>
    </row>
    <row r="7205" spans="74:87" x14ac:dyDescent="0.3">
      <c r="BV7205" s="30"/>
      <c r="CH7205" s="139" t="str">
        <f t="shared" si="225"/>
        <v>LL.87</v>
      </c>
      <c r="CI7205" s="275" t="s">
        <v>8754</v>
      </c>
    </row>
    <row r="7206" spans="74:87" x14ac:dyDescent="0.3">
      <c r="BV7206" s="30"/>
      <c r="CH7206" s="139" t="str">
        <f t="shared" si="225"/>
        <v>LL.CP</v>
      </c>
      <c r="CI7206" s="275" t="s">
        <v>8755</v>
      </c>
    </row>
    <row r="7207" spans="74:87" x14ac:dyDescent="0.3">
      <c r="BV7207" s="30"/>
      <c r="CH7207" s="139" t="str">
        <f t="shared" si="225"/>
        <v>LL.35</v>
      </c>
      <c r="CI7207" s="275" t="s">
        <v>8756</v>
      </c>
    </row>
    <row r="7208" spans="74:87" x14ac:dyDescent="0.3">
      <c r="BV7208" s="30"/>
      <c r="CH7208" s="139" t="str">
        <f t="shared" si="225"/>
        <v>LL.33</v>
      </c>
      <c r="CI7208" s="275" t="s">
        <v>8757</v>
      </c>
    </row>
    <row r="7209" spans="74:87" x14ac:dyDescent="0.3">
      <c r="BV7209" s="30"/>
      <c r="CH7209" s="139" t="str">
        <f t="shared" si="225"/>
        <v>LL.54</v>
      </c>
      <c r="CI7209" s="275" t="s">
        <v>8758</v>
      </c>
    </row>
    <row r="7210" spans="74:87" x14ac:dyDescent="0.3">
      <c r="BV7210" s="30"/>
      <c r="CH7210" s="139" t="str">
        <f t="shared" si="225"/>
        <v>LL.JB</v>
      </c>
      <c r="CI7210" s="275" t="s">
        <v>8759</v>
      </c>
    </row>
    <row r="7211" spans="74:87" x14ac:dyDescent="0.3">
      <c r="BV7211" s="30"/>
      <c r="CH7211" s="139" t="str">
        <f t="shared" si="225"/>
        <v>LL.JW</v>
      </c>
      <c r="CI7211" s="275" t="s">
        <v>15281</v>
      </c>
    </row>
    <row r="7212" spans="74:87" x14ac:dyDescent="0.3">
      <c r="BV7212" s="30"/>
      <c r="CH7212" s="139" t="str">
        <f t="shared" si="225"/>
        <v>LL.51</v>
      </c>
      <c r="CI7212" s="275" t="s">
        <v>8760</v>
      </c>
    </row>
    <row r="7213" spans="74:87" x14ac:dyDescent="0.3">
      <c r="BV7213" s="30"/>
      <c r="CH7213" s="139" t="str">
        <f t="shared" si="225"/>
        <v>LL.NS</v>
      </c>
      <c r="CI7213" s="275" t="s">
        <v>8761</v>
      </c>
    </row>
    <row r="7214" spans="74:87" x14ac:dyDescent="0.3">
      <c r="BV7214" s="30"/>
      <c r="CH7214" s="139" t="str">
        <f t="shared" si="225"/>
        <v>LL.86</v>
      </c>
      <c r="CI7214" s="275" t="s">
        <v>8762</v>
      </c>
    </row>
    <row r="7215" spans="74:87" x14ac:dyDescent="0.3">
      <c r="BV7215" s="30"/>
      <c r="CH7215" s="139" t="str">
        <f t="shared" si="225"/>
        <v>LL.36</v>
      </c>
      <c r="CI7215" s="275" t="s">
        <v>8763</v>
      </c>
    </row>
    <row r="7216" spans="74:87" x14ac:dyDescent="0.3">
      <c r="BV7216" s="30"/>
      <c r="CH7216" s="139" t="str">
        <f t="shared" si="225"/>
        <v>LL.2F</v>
      </c>
      <c r="CI7216" s="275" t="s">
        <v>8764</v>
      </c>
    </row>
    <row r="7217" spans="74:87" x14ac:dyDescent="0.3">
      <c r="BV7217" s="30"/>
      <c r="CH7217" s="139" t="str">
        <f t="shared" si="225"/>
        <v>LL.90</v>
      </c>
      <c r="CI7217" s="275" t="s">
        <v>8765</v>
      </c>
    </row>
    <row r="7218" spans="74:87" x14ac:dyDescent="0.3">
      <c r="BV7218" s="30"/>
      <c r="CH7218" s="139" t="str">
        <f t="shared" si="225"/>
        <v>LL.27</v>
      </c>
      <c r="CI7218" s="275" t="s">
        <v>8766</v>
      </c>
    </row>
    <row r="7219" spans="74:87" x14ac:dyDescent="0.3">
      <c r="BV7219" s="30"/>
      <c r="CH7219" s="139" t="str">
        <f t="shared" si="225"/>
        <v>LL.61</v>
      </c>
      <c r="CI7219" s="275" t="s">
        <v>8767</v>
      </c>
    </row>
    <row r="7220" spans="74:87" x14ac:dyDescent="0.3">
      <c r="BV7220" s="30"/>
      <c r="CH7220" s="139" t="str">
        <f t="shared" si="225"/>
        <v>LL.81</v>
      </c>
      <c r="CI7220" s="275" t="s">
        <v>8768</v>
      </c>
    </row>
    <row r="7221" spans="74:87" x14ac:dyDescent="0.3">
      <c r="BV7221" s="30"/>
      <c r="CH7221" s="139" t="str">
        <f t="shared" si="225"/>
        <v>LL.SO</v>
      </c>
      <c r="CI7221" s="275" t="s">
        <v>8769</v>
      </c>
    </row>
    <row r="7222" spans="74:87" x14ac:dyDescent="0.3">
      <c r="BV7222" s="30"/>
      <c r="CH7222" s="139" t="str">
        <f t="shared" si="225"/>
        <v>LL.SP</v>
      </c>
      <c r="CI7222" s="275" t="s">
        <v>8770</v>
      </c>
    </row>
    <row r="7223" spans="74:87" x14ac:dyDescent="0.3">
      <c r="BV7223" s="30"/>
      <c r="CH7223" s="139" t="str">
        <f t="shared" si="225"/>
        <v>LL.1V</v>
      </c>
      <c r="CI7223" s="275" t="s">
        <v>8771</v>
      </c>
    </row>
    <row r="7224" spans="74:87" x14ac:dyDescent="0.3">
      <c r="BV7224" s="30"/>
      <c r="CH7224" s="139" t="str">
        <f t="shared" si="225"/>
        <v>LL.T5</v>
      </c>
      <c r="CI7224" s="275" t="s">
        <v>8772</v>
      </c>
    </row>
    <row r="7225" spans="74:87" x14ac:dyDescent="0.3">
      <c r="BV7225" s="30"/>
      <c r="CH7225" s="139" t="str">
        <f t="shared" si="225"/>
        <v>LL.0S</v>
      </c>
      <c r="CI7225" s="275" t="s">
        <v>8773</v>
      </c>
    </row>
    <row r="7226" spans="74:87" x14ac:dyDescent="0.3">
      <c r="BV7226" s="30"/>
      <c r="CH7226" s="139" t="str">
        <f t="shared" si="225"/>
        <v>LL.52</v>
      </c>
      <c r="CI7226" s="275" t="s">
        <v>8774</v>
      </c>
    </row>
    <row r="7227" spans="74:87" x14ac:dyDescent="0.3">
      <c r="BV7227" s="30"/>
      <c r="CH7227" s="139" t="str">
        <f t="shared" si="225"/>
        <v>LL.77</v>
      </c>
      <c r="CI7227" s="275" t="s">
        <v>8775</v>
      </c>
    </row>
    <row r="7228" spans="74:87" x14ac:dyDescent="0.3">
      <c r="BV7228" s="30"/>
      <c r="CH7228" s="139" t="str">
        <f t="shared" si="225"/>
        <v>LL.37</v>
      </c>
      <c r="CI7228" s="275" t="s">
        <v>8776</v>
      </c>
    </row>
    <row r="7229" spans="74:87" x14ac:dyDescent="0.3">
      <c r="BV7229" s="30"/>
      <c r="CH7229" s="139" t="str">
        <f t="shared" si="225"/>
        <v>LL.2A</v>
      </c>
      <c r="CI7229" s="275" t="s">
        <v>8777</v>
      </c>
    </row>
    <row r="7230" spans="74:87" x14ac:dyDescent="0.3">
      <c r="BV7230" s="30"/>
      <c r="CH7230" s="139" t="str">
        <f t="shared" si="225"/>
        <v>LL.T8</v>
      </c>
      <c r="CI7230" s="275" t="s">
        <v>8778</v>
      </c>
    </row>
    <row r="7231" spans="74:87" x14ac:dyDescent="0.3">
      <c r="BV7231" s="30"/>
      <c r="CH7231" s="139" t="str">
        <f t="shared" si="225"/>
        <v>LL.1Q</v>
      </c>
      <c r="CI7231" s="275" t="s">
        <v>8779</v>
      </c>
    </row>
    <row r="7232" spans="74:87" x14ac:dyDescent="0.3">
      <c r="BV7232" s="30"/>
      <c r="CH7232" s="139" t="str">
        <f t="shared" si="225"/>
        <v>LL.2Q</v>
      </c>
      <c r="CI7232" s="275" t="s">
        <v>8780</v>
      </c>
    </row>
    <row r="7233" spans="74:87" x14ac:dyDescent="0.3">
      <c r="BV7233" s="30"/>
      <c r="CH7233" s="139" t="str">
        <f t="shared" si="225"/>
        <v>LL.NM</v>
      </c>
      <c r="CI7233" s="275" t="s">
        <v>8781</v>
      </c>
    </row>
    <row r="7234" spans="74:87" x14ac:dyDescent="0.3">
      <c r="BV7234" s="30"/>
      <c r="CH7234" s="139" t="str">
        <f t="shared" si="225"/>
        <v>LL.0F</v>
      </c>
      <c r="CI7234" s="275" t="s">
        <v>8782</v>
      </c>
    </row>
    <row r="7235" spans="74:87" x14ac:dyDescent="0.3">
      <c r="BV7235" s="30"/>
      <c r="CH7235" s="139" t="str">
        <f t="shared" si="225"/>
        <v>LL.MC</v>
      </c>
      <c r="CI7235" s="275" t="s">
        <v>8783</v>
      </c>
    </row>
    <row r="7236" spans="74:87" x14ac:dyDescent="0.3">
      <c r="BV7236" s="30"/>
      <c r="CH7236" s="139" t="str">
        <f t="shared" si="225"/>
        <v>LL.0P</v>
      </c>
      <c r="CI7236" s="275" t="s">
        <v>8784</v>
      </c>
    </row>
    <row r="7237" spans="74:87" x14ac:dyDescent="0.3">
      <c r="BV7237" s="30"/>
      <c r="CH7237" s="139" t="str">
        <f t="shared" si="225"/>
        <v>LL.T9</v>
      </c>
      <c r="CI7237" s="275" t="s">
        <v>8785</v>
      </c>
    </row>
    <row r="7238" spans="74:87" x14ac:dyDescent="0.3">
      <c r="BV7238" s="30"/>
      <c r="CH7238" s="139" t="str">
        <f t="shared" si="225"/>
        <v>LL.AO</v>
      </c>
      <c r="CI7238" s="275" t="s">
        <v>8786</v>
      </c>
    </row>
    <row r="7239" spans="74:87" x14ac:dyDescent="0.3">
      <c r="BV7239" s="30"/>
      <c r="CH7239" s="139" t="str">
        <f t="shared" si="225"/>
        <v>LL.0G</v>
      </c>
      <c r="CI7239" s="275" t="s">
        <v>8787</v>
      </c>
    </row>
    <row r="7240" spans="74:87" x14ac:dyDescent="0.3">
      <c r="BV7240" s="30"/>
      <c r="CH7240" s="139" t="str">
        <f t="shared" si="225"/>
        <v>LL.BG</v>
      </c>
      <c r="CI7240" s="275" t="s">
        <v>8788</v>
      </c>
    </row>
    <row r="7241" spans="74:87" x14ac:dyDescent="0.3">
      <c r="BV7241" s="30"/>
      <c r="CH7241" s="139" t="str">
        <f t="shared" si="225"/>
        <v>LL.0R</v>
      </c>
      <c r="CI7241" s="275" t="s">
        <v>8789</v>
      </c>
    </row>
    <row r="7242" spans="74:87" x14ac:dyDescent="0.3">
      <c r="BV7242" s="30"/>
      <c r="CH7242" s="139" t="str">
        <f t="shared" si="225"/>
        <v>LL.89</v>
      </c>
      <c r="CI7242" s="275" t="s">
        <v>8790</v>
      </c>
    </row>
    <row r="7243" spans="74:87" x14ac:dyDescent="0.3">
      <c r="BV7243" s="30"/>
      <c r="CH7243" s="139" t="str">
        <f t="shared" si="225"/>
        <v>LL.2P</v>
      </c>
      <c r="CI7243" s="275" t="s">
        <v>15282</v>
      </c>
    </row>
    <row r="7244" spans="74:87" x14ac:dyDescent="0.3">
      <c r="BV7244" s="30"/>
      <c r="CH7244" s="139" t="str">
        <f t="shared" si="225"/>
        <v>LL.32</v>
      </c>
      <c r="CI7244" s="275" t="s">
        <v>8791</v>
      </c>
    </row>
    <row r="7245" spans="74:87" x14ac:dyDescent="0.3">
      <c r="BV7245" s="30"/>
      <c r="CH7245" s="139" t="str">
        <f t="shared" si="225"/>
        <v>LL.80</v>
      </c>
      <c r="CI7245" s="275" t="s">
        <v>8792</v>
      </c>
    </row>
    <row r="7246" spans="74:87" x14ac:dyDescent="0.3">
      <c r="BV7246" s="30"/>
      <c r="CH7246" s="139" t="str">
        <f t="shared" si="225"/>
        <v>LL.46</v>
      </c>
      <c r="CI7246" s="275" t="s">
        <v>8793</v>
      </c>
    </row>
    <row r="7247" spans="74:87" x14ac:dyDescent="0.3">
      <c r="BV7247" s="30"/>
      <c r="CH7247" s="139" t="str">
        <f t="shared" si="225"/>
        <v>LL.45</v>
      </c>
      <c r="CI7247" s="275" t="s">
        <v>8794</v>
      </c>
    </row>
    <row r="7248" spans="74:87" x14ac:dyDescent="0.3">
      <c r="BV7248" s="30"/>
      <c r="CH7248" s="139" t="str">
        <f t="shared" si="225"/>
        <v>LL.0C</v>
      </c>
      <c r="CI7248" s="275" t="s">
        <v>8795</v>
      </c>
    </row>
    <row r="7249" spans="74:87" x14ac:dyDescent="0.3">
      <c r="BV7249" s="30"/>
      <c r="CH7249" s="139" t="str">
        <f t="shared" si="225"/>
        <v>LL.87</v>
      </c>
      <c r="CI7249" s="275" t="s">
        <v>8796</v>
      </c>
    </row>
    <row r="7250" spans="74:87" x14ac:dyDescent="0.3">
      <c r="BV7250" s="30"/>
      <c r="CH7250" s="139" t="str">
        <f t="shared" si="225"/>
        <v>LL.CP</v>
      </c>
      <c r="CI7250" s="275" t="s">
        <v>8797</v>
      </c>
    </row>
    <row r="7251" spans="74:87" x14ac:dyDescent="0.3">
      <c r="BV7251" s="30"/>
      <c r="CH7251" s="139" t="str">
        <f t="shared" si="225"/>
        <v>LL.35</v>
      </c>
      <c r="CI7251" s="275" t="s">
        <v>8798</v>
      </c>
    </row>
    <row r="7252" spans="74:87" x14ac:dyDescent="0.3">
      <c r="BV7252" s="30"/>
      <c r="CH7252" s="139" t="str">
        <f t="shared" si="225"/>
        <v>LL.33</v>
      </c>
      <c r="CI7252" s="275" t="s">
        <v>8799</v>
      </c>
    </row>
    <row r="7253" spans="74:87" x14ac:dyDescent="0.3">
      <c r="BV7253" s="30"/>
      <c r="CH7253" s="139" t="str">
        <f t="shared" si="225"/>
        <v>LL.54</v>
      </c>
      <c r="CI7253" s="275" t="s">
        <v>8800</v>
      </c>
    </row>
    <row r="7254" spans="74:87" x14ac:dyDescent="0.3">
      <c r="BV7254" s="30"/>
      <c r="CH7254" s="139" t="str">
        <f t="shared" si="225"/>
        <v>LL.JB</v>
      </c>
      <c r="CI7254" s="275" t="s">
        <v>8801</v>
      </c>
    </row>
    <row r="7255" spans="74:87" x14ac:dyDescent="0.3">
      <c r="BV7255" s="30"/>
      <c r="CH7255" s="139" t="str">
        <f t="shared" si="225"/>
        <v>LL.JW</v>
      </c>
      <c r="CI7255" s="275" t="s">
        <v>15283</v>
      </c>
    </row>
    <row r="7256" spans="74:87" x14ac:dyDescent="0.3">
      <c r="BV7256" s="30"/>
      <c r="CH7256" s="139" t="str">
        <f t="shared" si="225"/>
        <v>LL.51</v>
      </c>
      <c r="CI7256" s="275" t="s">
        <v>8802</v>
      </c>
    </row>
    <row r="7257" spans="74:87" x14ac:dyDescent="0.3">
      <c r="BV7257" s="30"/>
      <c r="CH7257" s="139" t="str">
        <f t="shared" si="225"/>
        <v>LL.NS</v>
      </c>
      <c r="CI7257" s="275" t="s">
        <v>8803</v>
      </c>
    </row>
    <row r="7258" spans="74:87" x14ac:dyDescent="0.3">
      <c r="BV7258" s="30"/>
      <c r="CH7258" s="139" t="str">
        <f t="shared" si="225"/>
        <v>LL.86</v>
      </c>
      <c r="CI7258" s="275" t="s">
        <v>8804</v>
      </c>
    </row>
    <row r="7259" spans="74:87" x14ac:dyDescent="0.3">
      <c r="BV7259" s="30"/>
      <c r="CH7259" s="139" t="str">
        <f t="shared" si="225"/>
        <v>LL.36</v>
      </c>
      <c r="CI7259" s="275" t="s">
        <v>8805</v>
      </c>
    </row>
    <row r="7260" spans="74:87" x14ac:dyDescent="0.3">
      <c r="BV7260" s="30"/>
      <c r="CH7260" s="139" t="str">
        <f t="shared" si="225"/>
        <v>LL.2F</v>
      </c>
      <c r="CI7260" s="275" t="s">
        <v>8806</v>
      </c>
    </row>
    <row r="7261" spans="74:87" x14ac:dyDescent="0.3">
      <c r="BV7261" s="30"/>
      <c r="CH7261" s="139" t="str">
        <f t="shared" si="225"/>
        <v>LL.90</v>
      </c>
      <c r="CI7261" s="275" t="s">
        <v>8807</v>
      </c>
    </row>
    <row r="7262" spans="74:87" x14ac:dyDescent="0.3">
      <c r="BV7262" s="30"/>
      <c r="CH7262" s="139" t="str">
        <f t="shared" si="225"/>
        <v>LL.27</v>
      </c>
      <c r="CI7262" s="275" t="s">
        <v>8808</v>
      </c>
    </row>
    <row r="7263" spans="74:87" x14ac:dyDescent="0.3">
      <c r="BV7263" s="30"/>
      <c r="CH7263" s="139" t="str">
        <f t="shared" si="225"/>
        <v>LL.61</v>
      </c>
      <c r="CI7263" s="275" t="s">
        <v>8809</v>
      </c>
    </row>
    <row r="7264" spans="74:87" x14ac:dyDescent="0.3">
      <c r="BV7264" s="30"/>
      <c r="CH7264" s="139" t="str">
        <f t="shared" ref="CH7264:CH7327" si="226">CONCATENATE(LEFT(CI7264,2),".",RIGHT(CI7264,2))</f>
        <v>LL.81</v>
      </c>
      <c r="CI7264" s="275" t="s">
        <v>8810</v>
      </c>
    </row>
    <row r="7265" spans="74:87" x14ac:dyDescent="0.3">
      <c r="BV7265" s="30"/>
      <c r="CH7265" s="139" t="str">
        <f t="shared" si="226"/>
        <v>LL.SO</v>
      </c>
      <c r="CI7265" s="275" t="s">
        <v>8811</v>
      </c>
    </row>
    <row r="7266" spans="74:87" x14ac:dyDescent="0.3">
      <c r="BV7266" s="30"/>
      <c r="CH7266" s="139" t="str">
        <f t="shared" si="226"/>
        <v>LL.SP</v>
      </c>
      <c r="CI7266" s="275" t="s">
        <v>8812</v>
      </c>
    </row>
    <row r="7267" spans="74:87" x14ac:dyDescent="0.3">
      <c r="BV7267" s="30"/>
      <c r="CH7267" s="139" t="str">
        <f t="shared" si="226"/>
        <v>LL.1V</v>
      </c>
      <c r="CI7267" s="275" t="s">
        <v>8813</v>
      </c>
    </row>
    <row r="7268" spans="74:87" x14ac:dyDescent="0.3">
      <c r="BV7268" s="30"/>
      <c r="CH7268" s="139" t="str">
        <f t="shared" si="226"/>
        <v>LL.T5</v>
      </c>
      <c r="CI7268" s="275" t="s">
        <v>8814</v>
      </c>
    </row>
    <row r="7269" spans="74:87" x14ac:dyDescent="0.3">
      <c r="BV7269" s="30"/>
      <c r="CH7269" s="139" t="str">
        <f t="shared" si="226"/>
        <v>LL.0S</v>
      </c>
      <c r="CI7269" s="275" t="s">
        <v>8815</v>
      </c>
    </row>
    <row r="7270" spans="74:87" x14ac:dyDescent="0.3">
      <c r="BV7270" s="30"/>
      <c r="CH7270" s="139" t="str">
        <f t="shared" si="226"/>
        <v>LL.52</v>
      </c>
      <c r="CI7270" s="275" t="s">
        <v>8816</v>
      </c>
    </row>
    <row r="7271" spans="74:87" x14ac:dyDescent="0.3">
      <c r="BV7271" s="30"/>
      <c r="CH7271" s="139" t="str">
        <f t="shared" si="226"/>
        <v>LL.77</v>
      </c>
      <c r="CI7271" s="275" t="s">
        <v>8817</v>
      </c>
    </row>
    <row r="7272" spans="74:87" x14ac:dyDescent="0.3">
      <c r="BV7272" s="30"/>
      <c r="CH7272" s="139" t="str">
        <f t="shared" si="226"/>
        <v>LL.37</v>
      </c>
      <c r="CI7272" s="275" t="s">
        <v>8818</v>
      </c>
    </row>
    <row r="7273" spans="74:87" x14ac:dyDescent="0.3">
      <c r="BV7273" s="30"/>
      <c r="CH7273" s="139" t="str">
        <f t="shared" si="226"/>
        <v>LL.2A</v>
      </c>
      <c r="CI7273" s="275" t="s">
        <v>8819</v>
      </c>
    </row>
    <row r="7274" spans="74:87" x14ac:dyDescent="0.3">
      <c r="BV7274" s="30"/>
      <c r="CH7274" s="139" t="str">
        <f t="shared" si="226"/>
        <v>LL.T8</v>
      </c>
      <c r="CI7274" s="275" t="s">
        <v>8820</v>
      </c>
    </row>
    <row r="7275" spans="74:87" x14ac:dyDescent="0.3">
      <c r="BV7275" s="30"/>
      <c r="CH7275" s="139" t="str">
        <f t="shared" si="226"/>
        <v>LL.1Q</v>
      </c>
      <c r="CI7275" s="275" t="s">
        <v>8821</v>
      </c>
    </row>
    <row r="7276" spans="74:87" x14ac:dyDescent="0.3">
      <c r="BV7276" s="30"/>
      <c r="CH7276" s="139" t="str">
        <f t="shared" si="226"/>
        <v>LL.2Q</v>
      </c>
      <c r="CI7276" s="275" t="s">
        <v>8822</v>
      </c>
    </row>
    <row r="7277" spans="74:87" x14ac:dyDescent="0.3">
      <c r="BV7277" s="30"/>
      <c r="CH7277" s="139" t="str">
        <f t="shared" si="226"/>
        <v>LL.NM</v>
      </c>
      <c r="CI7277" s="275" t="s">
        <v>8823</v>
      </c>
    </row>
    <row r="7278" spans="74:87" x14ac:dyDescent="0.3">
      <c r="BV7278" s="30"/>
      <c r="CH7278" s="139" t="str">
        <f t="shared" si="226"/>
        <v>LL.0F</v>
      </c>
      <c r="CI7278" s="275" t="s">
        <v>8824</v>
      </c>
    </row>
    <row r="7279" spans="74:87" x14ac:dyDescent="0.3">
      <c r="BV7279" s="30"/>
      <c r="CH7279" s="139" t="str">
        <f t="shared" si="226"/>
        <v>LL.MC</v>
      </c>
      <c r="CI7279" s="275" t="s">
        <v>8825</v>
      </c>
    </row>
    <row r="7280" spans="74:87" x14ac:dyDescent="0.3">
      <c r="BV7280" s="30"/>
      <c r="CH7280" s="139" t="str">
        <f t="shared" si="226"/>
        <v>LL.0P</v>
      </c>
      <c r="CI7280" s="275" t="s">
        <v>8826</v>
      </c>
    </row>
    <row r="7281" spans="74:87" x14ac:dyDescent="0.3">
      <c r="BV7281" s="30"/>
      <c r="CH7281" s="139" t="str">
        <f t="shared" si="226"/>
        <v>LL.T9</v>
      </c>
      <c r="CI7281" s="275" t="s">
        <v>8827</v>
      </c>
    </row>
    <row r="7282" spans="74:87" x14ac:dyDescent="0.3">
      <c r="BV7282" s="30"/>
      <c r="CH7282" s="139" t="str">
        <f t="shared" si="226"/>
        <v>LL.AO</v>
      </c>
      <c r="CI7282" s="275" t="s">
        <v>8828</v>
      </c>
    </row>
    <row r="7283" spans="74:87" x14ac:dyDescent="0.3">
      <c r="BV7283" s="30"/>
      <c r="CH7283" s="139" t="str">
        <f t="shared" si="226"/>
        <v>LL.0G</v>
      </c>
      <c r="CI7283" s="275" t="s">
        <v>8829</v>
      </c>
    </row>
    <row r="7284" spans="74:87" x14ac:dyDescent="0.3">
      <c r="BV7284" s="30"/>
      <c r="CH7284" s="139" t="str">
        <f t="shared" si="226"/>
        <v>LL.BG</v>
      </c>
      <c r="CI7284" s="275" t="s">
        <v>8830</v>
      </c>
    </row>
    <row r="7285" spans="74:87" x14ac:dyDescent="0.3">
      <c r="BV7285" s="30"/>
      <c r="CH7285" s="139" t="str">
        <f t="shared" si="226"/>
        <v>LL.0R</v>
      </c>
      <c r="CI7285" s="275" t="s">
        <v>8831</v>
      </c>
    </row>
    <row r="7286" spans="74:87" x14ac:dyDescent="0.3">
      <c r="BV7286" s="30"/>
      <c r="CH7286" s="139" t="str">
        <f t="shared" si="226"/>
        <v>LL.89</v>
      </c>
      <c r="CI7286" s="275" t="s">
        <v>8832</v>
      </c>
    </row>
    <row r="7287" spans="74:87" x14ac:dyDescent="0.3">
      <c r="BV7287" s="30"/>
      <c r="CH7287" s="139" t="str">
        <f t="shared" si="226"/>
        <v>LL.2P</v>
      </c>
      <c r="CI7287" s="275" t="s">
        <v>15284</v>
      </c>
    </row>
    <row r="7288" spans="74:87" x14ac:dyDescent="0.3">
      <c r="BV7288" s="30"/>
      <c r="CH7288" s="139" t="str">
        <f t="shared" si="226"/>
        <v>LL.32</v>
      </c>
      <c r="CI7288" s="275" t="s">
        <v>8833</v>
      </c>
    </row>
    <row r="7289" spans="74:87" x14ac:dyDescent="0.3">
      <c r="BV7289" s="30"/>
      <c r="CH7289" s="139" t="str">
        <f t="shared" si="226"/>
        <v>LL.80</v>
      </c>
      <c r="CI7289" s="275" t="s">
        <v>8834</v>
      </c>
    </row>
    <row r="7290" spans="74:87" x14ac:dyDescent="0.3">
      <c r="BV7290" s="30"/>
      <c r="CH7290" s="139" t="str">
        <f t="shared" si="226"/>
        <v>LL.46</v>
      </c>
      <c r="CI7290" s="275" t="s">
        <v>8835</v>
      </c>
    </row>
    <row r="7291" spans="74:87" x14ac:dyDescent="0.3">
      <c r="BV7291" s="30"/>
      <c r="CH7291" s="139" t="str">
        <f t="shared" si="226"/>
        <v>LL.45</v>
      </c>
      <c r="CI7291" s="275" t="s">
        <v>8836</v>
      </c>
    </row>
    <row r="7292" spans="74:87" x14ac:dyDescent="0.3">
      <c r="BV7292" s="30"/>
      <c r="CH7292" s="139" t="str">
        <f t="shared" si="226"/>
        <v>LL.0C</v>
      </c>
      <c r="CI7292" s="275" t="s">
        <v>8837</v>
      </c>
    </row>
    <row r="7293" spans="74:87" x14ac:dyDescent="0.3">
      <c r="BV7293" s="30"/>
      <c r="CH7293" s="139" t="str">
        <f t="shared" si="226"/>
        <v>LL.87</v>
      </c>
      <c r="CI7293" s="275" t="s">
        <v>8838</v>
      </c>
    </row>
    <row r="7294" spans="74:87" x14ac:dyDescent="0.3">
      <c r="BV7294" s="30"/>
      <c r="CH7294" s="139" t="str">
        <f t="shared" si="226"/>
        <v>LL.CP</v>
      </c>
      <c r="CI7294" s="275" t="s">
        <v>8839</v>
      </c>
    </row>
    <row r="7295" spans="74:87" x14ac:dyDescent="0.3">
      <c r="BV7295" s="30"/>
      <c r="CH7295" s="139" t="str">
        <f t="shared" si="226"/>
        <v>LL.35</v>
      </c>
      <c r="CI7295" s="275" t="s">
        <v>8840</v>
      </c>
    </row>
    <row r="7296" spans="74:87" x14ac:dyDescent="0.3">
      <c r="BV7296" s="30"/>
      <c r="CH7296" s="139" t="str">
        <f t="shared" si="226"/>
        <v>LL.33</v>
      </c>
      <c r="CI7296" s="275" t="s">
        <v>8841</v>
      </c>
    </row>
    <row r="7297" spans="74:87" x14ac:dyDescent="0.3">
      <c r="BV7297" s="30"/>
      <c r="CH7297" s="139" t="str">
        <f t="shared" si="226"/>
        <v>LL.54</v>
      </c>
      <c r="CI7297" s="275" t="s">
        <v>8842</v>
      </c>
    </row>
    <row r="7298" spans="74:87" x14ac:dyDescent="0.3">
      <c r="BV7298" s="30"/>
      <c r="CH7298" s="139" t="str">
        <f t="shared" si="226"/>
        <v>LL.JB</v>
      </c>
      <c r="CI7298" s="275" t="s">
        <v>8843</v>
      </c>
    </row>
    <row r="7299" spans="74:87" x14ac:dyDescent="0.3">
      <c r="BV7299" s="30"/>
      <c r="CH7299" s="139" t="str">
        <f t="shared" si="226"/>
        <v>LL.JW</v>
      </c>
      <c r="CI7299" s="275" t="s">
        <v>15285</v>
      </c>
    </row>
    <row r="7300" spans="74:87" x14ac:dyDescent="0.3">
      <c r="BV7300" s="30"/>
      <c r="CH7300" s="139" t="str">
        <f t="shared" si="226"/>
        <v>LL.51</v>
      </c>
      <c r="CI7300" s="275" t="s">
        <v>8844</v>
      </c>
    </row>
    <row r="7301" spans="74:87" x14ac:dyDescent="0.3">
      <c r="BV7301" s="30"/>
      <c r="CH7301" s="139" t="str">
        <f t="shared" si="226"/>
        <v>LL.NS</v>
      </c>
      <c r="CI7301" s="275" t="s">
        <v>8845</v>
      </c>
    </row>
    <row r="7302" spans="74:87" x14ac:dyDescent="0.3">
      <c r="BV7302" s="30"/>
      <c r="CH7302" s="139" t="str">
        <f t="shared" si="226"/>
        <v>LL.86</v>
      </c>
      <c r="CI7302" s="275" t="s">
        <v>8846</v>
      </c>
    </row>
    <row r="7303" spans="74:87" x14ac:dyDescent="0.3">
      <c r="BV7303" s="30"/>
      <c r="CH7303" s="139" t="str">
        <f t="shared" si="226"/>
        <v>LL.36</v>
      </c>
      <c r="CI7303" s="275" t="s">
        <v>8847</v>
      </c>
    </row>
    <row r="7304" spans="74:87" x14ac:dyDescent="0.3">
      <c r="BV7304" s="30"/>
      <c r="CH7304" s="139" t="str">
        <f t="shared" si="226"/>
        <v>LL.2F</v>
      </c>
      <c r="CI7304" s="275" t="s">
        <v>8848</v>
      </c>
    </row>
    <row r="7305" spans="74:87" x14ac:dyDescent="0.3">
      <c r="BV7305" s="30"/>
      <c r="CH7305" s="139" t="str">
        <f t="shared" si="226"/>
        <v>LL.90</v>
      </c>
      <c r="CI7305" s="275" t="s">
        <v>8849</v>
      </c>
    </row>
    <row r="7306" spans="74:87" x14ac:dyDescent="0.3">
      <c r="BV7306" s="30"/>
      <c r="CH7306" s="139" t="str">
        <f t="shared" si="226"/>
        <v>LL.27</v>
      </c>
      <c r="CI7306" s="275" t="s">
        <v>8850</v>
      </c>
    </row>
    <row r="7307" spans="74:87" x14ac:dyDescent="0.3">
      <c r="BV7307" s="30"/>
      <c r="CH7307" s="139" t="str">
        <f t="shared" si="226"/>
        <v>LL.61</v>
      </c>
      <c r="CI7307" s="275" t="s">
        <v>8851</v>
      </c>
    </row>
    <row r="7308" spans="74:87" x14ac:dyDescent="0.3">
      <c r="BV7308" s="30"/>
      <c r="CH7308" s="139" t="str">
        <f t="shared" si="226"/>
        <v>LL.81</v>
      </c>
      <c r="CI7308" s="275" t="s">
        <v>8852</v>
      </c>
    </row>
    <row r="7309" spans="74:87" x14ac:dyDescent="0.3">
      <c r="BV7309" s="30"/>
      <c r="CH7309" s="139" t="str">
        <f t="shared" si="226"/>
        <v>LL.SO</v>
      </c>
      <c r="CI7309" s="275" t="s">
        <v>8853</v>
      </c>
    </row>
    <row r="7310" spans="74:87" x14ac:dyDescent="0.3">
      <c r="BV7310" s="30"/>
      <c r="CH7310" s="139" t="str">
        <f t="shared" si="226"/>
        <v>LL.SP</v>
      </c>
      <c r="CI7310" s="275" t="s">
        <v>8854</v>
      </c>
    </row>
    <row r="7311" spans="74:87" x14ac:dyDescent="0.3">
      <c r="BV7311" s="30"/>
      <c r="CH7311" s="139" t="str">
        <f t="shared" si="226"/>
        <v>LL.1V</v>
      </c>
      <c r="CI7311" s="275" t="s">
        <v>8855</v>
      </c>
    </row>
    <row r="7312" spans="74:87" x14ac:dyDescent="0.3">
      <c r="BV7312" s="30"/>
      <c r="CH7312" s="139" t="str">
        <f t="shared" si="226"/>
        <v>LL.T5</v>
      </c>
      <c r="CI7312" s="275" t="s">
        <v>8856</v>
      </c>
    </row>
    <row r="7313" spans="74:87" x14ac:dyDescent="0.3">
      <c r="BV7313" s="30"/>
      <c r="CH7313" s="139" t="str">
        <f t="shared" si="226"/>
        <v>LL.0S</v>
      </c>
      <c r="CI7313" s="275" t="s">
        <v>8857</v>
      </c>
    </row>
    <row r="7314" spans="74:87" x14ac:dyDescent="0.3">
      <c r="BV7314" s="30"/>
      <c r="CH7314" s="139" t="str">
        <f t="shared" si="226"/>
        <v>LL.52</v>
      </c>
      <c r="CI7314" s="275" t="s">
        <v>8858</v>
      </c>
    </row>
    <row r="7315" spans="74:87" x14ac:dyDescent="0.3">
      <c r="BV7315" s="30"/>
      <c r="CH7315" s="139" t="str">
        <f t="shared" si="226"/>
        <v>LL.77</v>
      </c>
      <c r="CI7315" s="275" t="s">
        <v>8859</v>
      </c>
    </row>
    <row r="7316" spans="74:87" x14ac:dyDescent="0.3">
      <c r="BV7316" s="30"/>
      <c r="CH7316" s="139" t="str">
        <f t="shared" si="226"/>
        <v>LL.37</v>
      </c>
      <c r="CI7316" s="275" t="s">
        <v>8860</v>
      </c>
    </row>
    <row r="7317" spans="74:87" x14ac:dyDescent="0.3">
      <c r="BV7317" s="30"/>
      <c r="CH7317" s="139" t="str">
        <f t="shared" si="226"/>
        <v>LL.2A</v>
      </c>
      <c r="CI7317" s="275" t="s">
        <v>8861</v>
      </c>
    </row>
    <row r="7318" spans="74:87" x14ac:dyDescent="0.3">
      <c r="BV7318" s="30"/>
      <c r="CH7318" s="139" t="str">
        <f t="shared" si="226"/>
        <v>LL.T8</v>
      </c>
      <c r="CI7318" s="275" t="s">
        <v>8862</v>
      </c>
    </row>
    <row r="7319" spans="74:87" x14ac:dyDescent="0.3">
      <c r="BV7319" s="30"/>
      <c r="CH7319" s="139" t="str">
        <f t="shared" si="226"/>
        <v>LL.1Q</v>
      </c>
      <c r="CI7319" s="275" t="s">
        <v>8863</v>
      </c>
    </row>
    <row r="7320" spans="74:87" x14ac:dyDescent="0.3">
      <c r="BV7320" s="30"/>
      <c r="CH7320" s="139" t="str">
        <f t="shared" si="226"/>
        <v>LL.2Q</v>
      </c>
      <c r="CI7320" s="275" t="s">
        <v>8864</v>
      </c>
    </row>
    <row r="7321" spans="74:87" x14ac:dyDescent="0.3">
      <c r="BV7321" s="30"/>
      <c r="CH7321" s="139" t="str">
        <f t="shared" si="226"/>
        <v>LL.NM</v>
      </c>
      <c r="CI7321" s="275" t="s">
        <v>8865</v>
      </c>
    </row>
    <row r="7322" spans="74:87" x14ac:dyDescent="0.3">
      <c r="BV7322" s="30"/>
      <c r="CH7322" s="139" t="str">
        <f t="shared" si="226"/>
        <v>LL.0F</v>
      </c>
      <c r="CI7322" s="275" t="s">
        <v>8866</v>
      </c>
    </row>
    <row r="7323" spans="74:87" x14ac:dyDescent="0.3">
      <c r="BV7323" s="30"/>
      <c r="CH7323" s="139" t="str">
        <f t="shared" si="226"/>
        <v>LL.MC</v>
      </c>
      <c r="CI7323" s="275" t="s">
        <v>8867</v>
      </c>
    </row>
    <row r="7324" spans="74:87" x14ac:dyDescent="0.3">
      <c r="BV7324" s="30"/>
      <c r="CH7324" s="139" t="str">
        <f t="shared" si="226"/>
        <v>LL.0P</v>
      </c>
      <c r="CI7324" s="275" t="s">
        <v>8868</v>
      </c>
    </row>
    <row r="7325" spans="74:87" x14ac:dyDescent="0.3">
      <c r="BV7325" s="30"/>
      <c r="CH7325" s="139" t="str">
        <f t="shared" si="226"/>
        <v>LL.T9</v>
      </c>
      <c r="CI7325" s="275" t="s">
        <v>8869</v>
      </c>
    </row>
    <row r="7326" spans="74:87" x14ac:dyDescent="0.3">
      <c r="BV7326" s="30"/>
      <c r="CH7326" s="139" t="str">
        <f t="shared" si="226"/>
        <v>LL.AO</v>
      </c>
      <c r="CI7326" s="275" t="s">
        <v>8870</v>
      </c>
    </row>
    <row r="7327" spans="74:87" x14ac:dyDescent="0.3">
      <c r="BV7327" s="30"/>
      <c r="CH7327" s="139" t="str">
        <f t="shared" si="226"/>
        <v>LL.0G</v>
      </c>
      <c r="CI7327" s="275" t="s">
        <v>8871</v>
      </c>
    </row>
    <row r="7328" spans="74:87" x14ac:dyDescent="0.3">
      <c r="BV7328" s="30"/>
      <c r="CH7328" s="139" t="str">
        <f t="shared" ref="CH7328:CH7391" si="227">CONCATENATE(LEFT(CI7328,2),".",RIGHT(CI7328,2))</f>
        <v>LL.BG</v>
      </c>
      <c r="CI7328" s="275" t="s">
        <v>8872</v>
      </c>
    </row>
    <row r="7329" spans="74:87" x14ac:dyDescent="0.3">
      <c r="BV7329" s="30"/>
      <c r="CH7329" s="139" t="str">
        <f t="shared" si="227"/>
        <v>LL.0R</v>
      </c>
      <c r="CI7329" s="275" t="s">
        <v>8873</v>
      </c>
    </row>
    <row r="7330" spans="74:87" x14ac:dyDescent="0.3">
      <c r="BV7330" s="30"/>
      <c r="CH7330" s="139" t="str">
        <f t="shared" si="227"/>
        <v>LL.89</v>
      </c>
      <c r="CI7330" s="275" t="s">
        <v>8874</v>
      </c>
    </row>
    <row r="7331" spans="74:87" x14ac:dyDescent="0.3">
      <c r="BV7331" s="30"/>
      <c r="CH7331" s="139" t="str">
        <f t="shared" si="227"/>
        <v>LL.2P</v>
      </c>
      <c r="CI7331" s="275" t="s">
        <v>15286</v>
      </c>
    </row>
    <row r="7332" spans="74:87" x14ac:dyDescent="0.3">
      <c r="BV7332" s="30"/>
      <c r="CH7332" s="139" t="str">
        <f t="shared" si="227"/>
        <v>LL.32</v>
      </c>
      <c r="CI7332" s="275" t="s">
        <v>8875</v>
      </c>
    </row>
    <row r="7333" spans="74:87" x14ac:dyDescent="0.3">
      <c r="BV7333" s="30"/>
      <c r="CH7333" s="139" t="str">
        <f t="shared" si="227"/>
        <v>LL.80</v>
      </c>
      <c r="CI7333" s="275" t="s">
        <v>8876</v>
      </c>
    </row>
    <row r="7334" spans="74:87" x14ac:dyDescent="0.3">
      <c r="BV7334" s="30"/>
      <c r="CH7334" s="139" t="str">
        <f t="shared" si="227"/>
        <v>LL.46</v>
      </c>
      <c r="CI7334" s="275" t="s">
        <v>8877</v>
      </c>
    </row>
    <row r="7335" spans="74:87" x14ac:dyDescent="0.3">
      <c r="BV7335" s="30"/>
      <c r="CH7335" s="139" t="str">
        <f t="shared" si="227"/>
        <v>LL.45</v>
      </c>
      <c r="CI7335" s="275" t="s">
        <v>8878</v>
      </c>
    </row>
    <row r="7336" spans="74:87" x14ac:dyDescent="0.3">
      <c r="BV7336" s="30"/>
      <c r="CH7336" s="139" t="str">
        <f t="shared" si="227"/>
        <v>LL.0C</v>
      </c>
      <c r="CI7336" s="275" t="s">
        <v>8879</v>
      </c>
    </row>
    <row r="7337" spans="74:87" x14ac:dyDescent="0.3">
      <c r="BV7337" s="30"/>
      <c r="CH7337" s="139" t="str">
        <f t="shared" si="227"/>
        <v>LL.87</v>
      </c>
      <c r="CI7337" s="275" t="s">
        <v>8880</v>
      </c>
    </row>
    <row r="7338" spans="74:87" x14ac:dyDescent="0.3">
      <c r="BV7338" s="30"/>
      <c r="CH7338" s="139" t="str">
        <f t="shared" si="227"/>
        <v>LL.CP</v>
      </c>
      <c r="CI7338" s="275" t="s">
        <v>8881</v>
      </c>
    </row>
    <row r="7339" spans="74:87" x14ac:dyDescent="0.3">
      <c r="BV7339" s="30"/>
      <c r="CH7339" s="139" t="str">
        <f t="shared" si="227"/>
        <v>LL.35</v>
      </c>
      <c r="CI7339" s="275" t="s">
        <v>8882</v>
      </c>
    </row>
    <row r="7340" spans="74:87" x14ac:dyDescent="0.3">
      <c r="BV7340" s="30"/>
      <c r="CH7340" s="139" t="str">
        <f t="shared" si="227"/>
        <v>LL.33</v>
      </c>
      <c r="CI7340" s="275" t="s">
        <v>8883</v>
      </c>
    </row>
    <row r="7341" spans="74:87" x14ac:dyDescent="0.3">
      <c r="BV7341" s="30"/>
      <c r="CH7341" s="139" t="str">
        <f t="shared" si="227"/>
        <v>LL.54</v>
      </c>
      <c r="CI7341" s="275" t="s">
        <v>8884</v>
      </c>
    </row>
    <row r="7342" spans="74:87" x14ac:dyDescent="0.3">
      <c r="BV7342" s="30"/>
      <c r="CH7342" s="139" t="str">
        <f t="shared" si="227"/>
        <v>LL.JB</v>
      </c>
      <c r="CI7342" s="275" t="s">
        <v>8885</v>
      </c>
    </row>
    <row r="7343" spans="74:87" x14ac:dyDescent="0.3">
      <c r="BV7343" s="30"/>
      <c r="CH7343" s="139" t="str">
        <f t="shared" si="227"/>
        <v>LL.JW</v>
      </c>
      <c r="CI7343" s="275" t="s">
        <v>15287</v>
      </c>
    </row>
    <row r="7344" spans="74:87" x14ac:dyDescent="0.3">
      <c r="BV7344" s="30"/>
      <c r="CH7344" s="139" t="str">
        <f t="shared" si="227"/>
        <v>LL.51</v>
      </c>
      <c r="CI7344" s="275" t="s">
        <v>8886</v>
      </c>
    </row>
    <row r="7345" spans="74:87" x14ac:dyDescent="0.3">
      <c r="BV7345" s="30"/>
      <c r="CH7345" s="139" t="str">
        <f t="shared" si="227"/>
        <v>LL.NS</v>
      </c>
      <c r="CI7345" s="275" t="s">
        <v>8887</v>
      </c>
    </row>
    <row r="7346" spans="74:87" x14ac:dyDescent="0.3">
      <c r="BV7346" s="30"/>
      <c r="CH7346" s="139" t="str">
        <f t="shared" si="227"/>
        <v>LL.86</v>
      </c>
      <c r="CI7346" s="275" t="s">
        <v>8888</v>
      </c>
    </row>
    <row r="7347" spans="74:87" x14ac:dyDescent="0.3">
      <c r="BV7347" s="30"/>
      <c r="CH7347" s="139" t="str">
        <f t="shared" si="227"/>
        <v>LL.36</v>
      </c>
      <c r="CI7347" s="275" t="s">
        <v>8889</v>
      </c>
    </row>
    <row r="7348" spans="74:87" x14ac:dyDescent="0.3">
      <c r="BV7348" s="30"/>
      <c r="CH7348" s="139" t="str">
        <f t="shared" si="227"/>
        <v>LL.2F</v>
      </c>
      <c r="CI7348" s="275" t="s">
        <v>8890</v>
      </c>
    </row>
    <row r="7349" spans="74:87" x14ac:dyDescent="0.3">
      <c r="BV7349" s="30"/>
      <c r="CH7349" s="139" t="str">
        <f t="shared" si="227"/>
        <v>LL.90</v>
      </c>
      <c r="CI7349" s="275" t="s">
        <v>8891</v>
      </c>
    </row>
    <row r="7350" spans="74:87" x14ac:dyDescent="0.3">
      <c r="BV7350" s="30"/>
      <c r="CH7350" s="139" t="str">
        <f t="shared" si="227"/>
        <v>LL.27</v>
      </c>
      <c r="CI7350" s="275" t="s">
        <v>8892</v>
      </c>
    </row>
    <row r="7351" spans="74:87" x14ac:dyDescent="0.3">
      <c r="BV7351" s="30"/>
      <c r="CH7351" s="139" t="str">
        <f t="shared" si="227"/>
        <v>LL.61</v>
      </c>
      <c r="CI7351" s="275" t="s">
        <v>8893</v>
      </c>
    </row>
    <row r="7352" spans="74:87" x14ac:dyDescent="0.3">
      <c r="BV7352" s="30"/>
      <c r="CH7352" s="139" t="str">
        <f t="shared" si="227"/>
        <v>LL.81</v>
      </c>
      <c r="CI7352" s="275" t="s">
        <v>8894</v>
      </c>
    </row>
    <row r="7353" spans="74:87" x14ac:dyDescent="0.3">
      <c r="BV7353" s="30"/>
      <c r="CH7353" s="139" t="str">
        <f t="shared" si="227"/>
        <v>LL.SO</v>
      </c>
      <c r="CI7353" s="275" t="s">
        <v>8895</v>
      </c>
    </row>
    <row r="7354" spans="74:87" x14ac:dyDescent="0.3">
      <c r="BV7354" s="30"/>
      <c r="CH7354" s="139" t="str">
        <f t="shared" si="227"/>
        <v>LL.SP</v>
      </c>
      <c r="CI7354" s="275" t="s">
        <v>8896</v>
      </c>
    </row>
    <row r="7355" spans="74:87" x14ac:dyDescent="0.3">
      <c r="BV7355" s="30"/>
      <c r="CH7355" s="139" t="str">
        <f t="shared" si="227"/>
        <v>LL.1V</v>
      </c>
      <c r="CI7355" s="275" t="s">
        <v>8897</v>
      </c>
    </row>
    <row r="7356" spans="74:87" x14ac:dyDescent="0.3">
      <c r="BV7356" s="30"/>
      <c r="CH7356" s="139" t="str">
        <f t="shared" si="227"/>
        <v>LL.T5</v>
      </c>
      <c r="CI7356" s="275" t="s">
        <v>8898</v>
      </c>
    </row>
    <row r="7357" spans="74:87" x14ac:dyDescent="0.3">
      <c r="BV7357" s="30"/>
      <c r="CH7357" s="139" t="str">
        <f t="shared" si="227"/>
        <v>LL.0S</v>
      </c>
      <c r="CI7357" s="275" t="s">
        <v>8899</v>
      </c>
    </row>
    <row r="7358" spans="74:87" x14ac:dyDescent="0.3">
      <c r="BV7358" s="30"/>
      <c r="CH7358" s="139" t="str">
        <f t="shared" si="227"/>
        <v>LL.52</v>
      </c>
      <c r="CI7358" s="275" t="s">
        <v>8900</v>
      </c>
    </row>
    <row r="7359" spans="74:87" x14ac:dyDescent="0.3">
      <c r="BV7359" s="30"/>
      <c r="CH7359" s="139" t="str">
        <f t="shared" si="227"/>
        <v>LL.77</v>
      </c>
      <c r="CI7359" s="275" t="s">
        <v>8901</v>
      </c>
    </row>
    <row r="7360" spans="74:87" x14ac:dyDescent="0.3">
      <c r="BV7360" s="30"/>
      <c r="CH7360" s="139" t="str">
        <f t="shared" si="227"/>
        <v>LL.37</v>
      </c>
      <c r="CI7360" s="275" t="s">
        <v>8902</v>
      </c>
    </row>
    <row r="7361" spans="74:87" x14ac:dyDescent="0.3">
      <c r="BV7361" s="30"/>
      <c r="CH7361" s="139" t="str">
        <f t="shared" si="227"/>
        <v>LL.2A</v>
      </c>
      <c r="CI7361" s="275" t="s">
        <v>8903</v>
      </c>
    </row>
    <row r="7362" spans="74:87" x14ac:dyDescent="0.3">
      <c r="BV7362" s="30"/>
      <c r="CH7362" s="139" t="str">
        <f t="shared" si="227"/>
        <v>LL.T8</v>
      </c>
      <c r="CI7362" s="275" t="s">
        <v>8904</v>
      </c>
    </row>
    <row r="7363" spans="74:87" x14ac:dyDescent="0.3">
      <c r="BV7363" s="30"/>
      <c r="CH7363" s="139" t="str">
        <f t="shared" si="227"/>
        <v>LL.1Q</v>
      </c>
      <c r="CI7363" s="275" t="s">
        <v>8905</v>
      </c>
    </row>
    <row r="7364" spans="74:87" x14ac:dyDescent="0.3">
      <c r="BV7364" s="30"/>
      <c r="CH7364" s="139" t="str">
        <f t="shared" si="227"/>
        <v>LL.2Q</v>
      </c>
      <c r="CI7364" s="275" t="s">
        <v>8906</v>
      </c>
    </row>
    <row r="7365" spans="74:87" x14ac:dyDescent="0.3">
      <c r="BV7365" s="30"/>
      <c r="CH7365" s="139" t="str">
        <f t="shared" si="227"/>
        <v>LL.NM</v>
      </c>
      <c r="CI7365" s="275" t="s">
        <v>8907</v>
      </c>
    </row>
    <row r="7366" spans="74:87" x14ac:dyDescent="0.3">
      <c r="BV7366" s="30"/>
      <c r="CH7366" s="139" t="str">
        <f t="shared" si="227"/>
        <v>LL.0F</v>
      </c>
      <c r="CI7366" s="275" t="s">
        <v>8908</v>
      </c>
    </row>
    <row r="7367" spans="74:87" x14ac:dyDescent="0.3">
      <c r="BV7367" s="30"/>
      <c r="CH7367" s="139" t="str">
        <f t="shared" si="227"/>
        <v>LL.MC</v>
      </c>
      <c r="CI7367" s="275" t="s">
        <v>8909</v>
      </c>
    </row>
    <row r="7368" spans="74:87" x14ac:dyDescent="0.3">
      <c r="BV7368" s="30"/>
      <c r="CH7368" s="139" t="str">
        <f t="shared" si="227"/>
        <v>LL.0P</v>
      </c>
      <c r="CI7368" s="275" t="s">
        <v>8910</v>
      </c>
    </row>
    <row r="7369" spans="74:87" x14ac:dyDescent="0.3">
      <c r="BV7369" s="30"/>
      <c r="CH7369" s="139" t="str">
        <f t="shared" si="227"/>
        <v>LL.T9</v>
      </c>
      <c r="CI7369" s="275" t="s">
        <v>8911</v>
      </c>
    </row>
    <row r="7370" spans="74:87" x14ac:dyDescent="0.3">
      <c r="BV7370" s="30"/>
      <c r="CH7370" s="139" t="str">
        <f t="shared" si="227"/>
        <v>LL.AO</v>
      </c>
      <c r="CI7370" s="275" t="s">
        <v>8912</v>
      </c>
    </row>
    <row r="7371" spans="74:87" x14ac:dyDescent="0.3">
      <c r="BV7371" s="30"/>
      <c r="CH7371" s="139" t="str">
        <f t="shared" si="227"/>
        <v>LL.0G</v>
      </c>
      <c r="CI7371" s="275" t="s">
        <v>8913</v>
      </c>
    </row>
    <row r="7372" spans="74:87" x14ac:dyDescent="0.3">
      <c r="BV7372" s="30"/>
      <c r="CH7372" s="139" t="str">
        <f t="shared" si="227"/>
        <v>LL.BG</v>
      </c>
      <c r="CI7372" s="275" t="s">
        <v>8914</v>
      </c>
    </row>
    <row r="7373" spans="74:87" x14ac:dyDescent="0.3">
      <c r="BV7373" s="30"/>
      <c r="CH7373" s="139" t="str">
        <f t="shared" si="227"/>
        <v>LL.0R</v>
      </c>
      <c r="CI7373" s="275" t="s">
        <v>8915</v>
      </c>
    </row>
    <row r="7374" spans="74:87" x14ac:dyDescent="0.3">
      <c r="BV7374" s="30"/>
      <c r="CH7374" s="139" t="str">
        <f t="shared" si="227"/>
        <v>LL.89</v>
      </c>
      <c r="CI7374" s="275" t="s">
        <v>8916</v>
      </c>
    </row>
    <row r="7375" spans="74:87" x14ac:dyDescent="0.3">
      <c r="BV7375" s="30"/>
      <c r="CH7375" s="139" t="str">
        <f t="shared" si="227"/>
        <v>LL.2P</v>
      </c>
      <c r="CI7375" s="275" t="s">
        <v>15288</v>
      </c>
    </row>
    <row r="7376" spans="74:87" x14ac:dyDescent="0.3">
      <c r="BV7376" s="30"/>
      <c r="CH7376" s="139" t="str">
        <f t="shared" si="227"/>
        <v>LL.32</v>
      </c>
      <c r="CI7376" s="275" t="s">
        <v>8917</v>
      </c>
    </row>
    <row r="7377" spans="74:87" x14ac:dyDescent="0.3">
      <c r="BV7377" s="30"/>
      <c r="CH7377" s="139" t="str">
        <f t="shared" si="227"/>
        <v>LL.80</v>
      </c>
      <c r="CI7377" s="275" t="s">
        <v>8918</v>
      </c>
    </row>
    <row r="7378" spans="74:87" x14ac:dyDescent="0.3">
      <c r="BV7378" s="30"/>
      <c r="CH7378" s="139" t="str">
        <f t="shared" si="227"/>
        <v>LL.46</v>
      </c>
      <c r="CI7378" s="275" t="s">
        <v>8919</v>
      </c>
    </row>
    <row r="7379" spans="74:87" x14ac:dyDescent="0.3">
      <c r="BV7379" s="30"/>
      <c r="CH7379" s="139" t="str">
        <f t="shared" si="227"/>
        <v>LL.45</v>
      </c>
      <c r="CI7379" s="275" t="s">
        <v>8920</v>
      </c>
    </row>
    <row r="7380" spans="74:87" x14ac:dyDescent="0.3">
      <c r="BV7380" s="30"/>
      <c r="CH7380" s="139" t="str">
        <f t="shared" si="227"/>
        <v>LL.0C</v>
      </c>
      <c r="CI7380" s="275" t="s">
        <v>8921</v>
      </c>
    </row>
    <row r="7381" spans="74:87" x14ac:dyDescent="0.3">
      <c r="BV7381" s="30"/>
      <c r="CH7381" s="139" t="str">
        <f t="shared" si="227"/>
        <v>LL.87</v>
      </c>
      <c r="CI7381" s="275" t="s">
        <v>8922</v>
      </c>
    </row>
    <row r="7382" spans="74:87" x14ac:dyDescent="0.3">
      <c r="BV7382" s="30"/>
      <c r="CH7382" s="139" t="str">
        <f t="shared" si="227"/>
        <v>LL.CP</v>
      </c>
      <c r="CI7382" s="275" t="s">
        <v>8923</v>
      </c>
    </row>
    <row r="7383" spans="74:87" x14ac:dyDescent="0.3">
      <c r="BV7383" s="30"/>
      <c r="CH7383" s="139" t="str">
        <f t="shared" si="227"/>
        <v>LL.35</v>
      </c>
      <c r="CI7383" s="275" t="s">
        <v>8924</v>
      </c>
    </row>
    <row r="7384" spans="74:87" x14ac:dyDescent="0.3">
      <c r="BV7384" s="30"/>
      <c r="CH7384" s="139" t="str">
        <f t="shared" si="227"/>
        <v>LL.33</v>
      </c>
      <c r="CI7384" s="275" t="s">
        <v>8925</v>
      </c>
    </row>
    <row r="7385" spans="74:87" x14ac:dyDescent="0.3">
      <c r="BV7385" s="30"/>
      <c r="CH7385" s="139" t="str">
        <f t="shared" si="227"/>
        <v>LL.54</v>
      </c>
      <c r="CI7385" s="275" t="s">
        <v>8926</v>
      </c>
    </row>
    <row r="7386" spans="74:87" x14ac:dyDescent="0.3">
      <c r="BV7386" s="30"/>
      <c r="CH7386" s="139" t="str">
        <f t="shared" si="227"/>
        <v>LL.JB</v>
      </c>
      <c r="CI7386" s="275" t="s">
        <v>8927</v>
      </c>
    </row>
    <row r="7387" spans="74:87" x14ac:dyDescent="0.3">
      <c r="BV7387" s="30"/>
      <c r="CH7387" s="139" t="str">
        <f t="shared" si="227"/>
        <v>LL.JW</v>
      </c>
      <c r="CI7387" s="275" t="s">
        <v>15289</v>
      </c>
    </row>
    <row r="7388" spans="74:87" x14ac:dyDescent="0.3">
      <c r="BV7388" s="30"/>
      <c r="CH7388" s="139" t="str">
        <f t="shared" si="227"/>
        <v>LL.51</v>
      </c>
      <c r="CI7388" s="275" t="s">
        <v>8928</v>
      </c>
    </row>
    <row r="7389" spans="74:87" x14ac:dyDescent="0.3">
      <c r="BV7389" s="30"/>
      <c r="CH7389" s="139" t="str">
        <f t="shared" si="227"/>
        <v>LL.NS</v>
      </c>
      <c r="CI7389" s="275" t="s">
        <v>8929</v>
      </c>
    </row>
    <row r="7390" spans="74:87" x14ac:dyDescent="0.3">
      <c r="BV7390" s="30"/>
      <c r="CH7390" s="139" t="str">
        <f t="shared" si="227"/>
        <v>LL.86</v>
      </c>
      <c r="CI7390" s="275" t="s">
        <v>8930</v>
      </c>
    </row>
    <row r="7391" spans="74:87" x14ac:dyDescent="0.3">
      <c r="BV7391" s="30"/>
      <c r="CH7391" s="139" t="str">
        <f t="shared" si="227"/>
        <v>LL.36</v>
      </c>
      <c r="CI7391" s="275" t="s">
        <v>8931</v>
      </c>
    </row>
    <row r="7392" spans="74:87" x14ac:dyDescent="0.3">
      <c r="BV7392" s="30"/>
      <c r="CH7392" s="139" t="str">
        <f t="shared" ref="CH7392:CH7455" si="228">CONCATENATE(LEFT(CI7392,2),".",RIGHT(CI7392,2))</f>
        <v>LL.2F</v>
      </c>
      <c r="CI7392" s="275" t="s">
        <v>8932</v>
      </c>
    </row>
    <row r="7393" spans="74:87" x14ac:dyDescent="0.3">
      <c r="BV7393" s="30"/>
      <c r="CH7393" s="139" t="str">
        <f t="shared" si="228"/>
        <v>LL.90</v>
      </c>
      <c r="CI7393" s="275" t="s">
        <v>8933</v>
      </c>
    </row>
    <row r="7394" spans="74:87" x14ac:dyDescent="0.3">
      <c r="BV7394" s="30"/>
      <c r="CH7394" s="139" t="str">
        <f t="shared" si="228"/>
        <v>LL.27</v>
      </c>
      <c r="CI7394" s="275" t="s">
        <v>8934</v>
      </c>
    </row>
    <row r="7395" spans="74:87" x14ac:dyDescent="0.3">
      <c r="BV7395" s="30"/>
      <c r="CH7395" s="139" t="str">
        <f t="shared" si="228"/>
        <v>LL.61</v>
      </c>
      <c r="CI7395" s="275" t="s">
        <v>8935</v>
      </c>
    </row>
    <row r="7396" spans="74:87" x14ac:dyDescent="0.3">
      <c r="BV7396" s="30"/>
      <c r="CH7396" s="139" t="str">
        <f t="shared" si="228"/>
        <v>LL.81</v>
      </c>
      <c r="CI7396" s="275" t="s">
        <v>8936</v>
      </c>
    </row>
    <row r="7397" spans="74:87" x14ac:dyDescent="0.3">
      <c r="BV7397" s="30"/>
      <c r="CH7397" s="139" t="str">
        <f t="shared" si="228"/>
        <v>LL.SO</v>
      </c>
      <c r="CI7397" s="275" t="s">
        <v>8937</v>
      </c>
    </row>
    <row r="7398" spans="74:87" x14ac:dyDescent="0.3">
      <c r="BV7398" s="30"/>
      <c r="CH7398" s="139" t="str">
        <f t="shared" si="228"/>
        <v>LL.SP</v>
      </c>
      <c r="CI7398" s="275" t="s">
        <v>8938</v>
      </c>
    </row>
    <row r="7399" spans="74:87" x14ac:dyDescent="0.3">
      <c r="BV7399" s="30"/>
      <c r="CH7399" s="139" t="str">
        <f t="shared" si="228"/>
        <v>LL.1V</v>
      </c>
      <c r="CI7399" s="275" t="s">
        <v>8939</v>
      </c>
    </row>
    <row r="7400" spans="74:87" x14ac:dyDescent="0.3">
      <c r="BV7400" s="30"/>
      <c r="CH7400" s="139" t="str">
        <f t="shared" si="228"/>
        <v>LL.T5</v>
      </c>
      <c r="CI7400" s="275" t="s">
        <v>8940</v>
      </c>
    </row>
    <row r="7401" spans="74:87" x14ac:dyDescent="0.3">
      <c r="BV7401" s="30"/>
      <c r="CH7401" s="139" t="str">
        <f t="shared" si="228"/>
        <v>LL.0S</v>
      </c>
      <c r="CI7401" s="275" t="s">
        <v>8941</v>
      </c>
    </row>
    <row r="7402" spans="74:87" x14ac:dyDescent="0.3">
      <c r="BV7402" s="30"/>
      <c r="CH7402" s="139" t="str">
        <f t="shared" si="228"/>
        <v>LL.52</v>
      </c>
      <c r="CI7402" s="275" t="s">
        <v>8942</v>
      </c>
    </row>
    <row r="7403" spans="74:87" x14ac:dyDescent="0.3">
      <c r="BV7403" s="30"/>
      <c r="CH7403" s="139" t="str">
        <f t="shared" si="228"/>
        <v>LL.77</v>
      </c>
      <c r="CI7403" s="275" t="s">
        <v>8943</v>
      </c>
    </row>
    <row r="7404" spans="74:87" x14ac:dyDescent="0.3">
      <c r="BV7404" s="30"/>
      <c r="CH7404" s="139" t="str">
        <f t="shared" si="228"/>
        <v>LL.37</v>
      </c>
      <c r="CI7404" s="275" t="s">
        <v>8944</v>
      </c>
    </row>
    <row r="7405" spans="74:87" x14ac:dyDescent="0.3">
      <c r="BV7405" s="30"/>
      <c r="CH7405" s="139" t="str">
        <f t="shared" si="228"/>
        <v>LL.2A</v>
      </c>
      <c r="CI7405" s="275" t="s">
        <v>8945</v>
      </c>
    </row>
    <row r="7406" spans="74:87" x14ac:dyDescent="0.3">
      <c r="BV7406" s="30"/>
      <c r="CH7406" s="139" t="str">
        <f t="shared" si="228"/>
        <v>LL.T8</v>
      </c>
      <c r="CI7406" s="275" t="s">
        <v>8946</v>
      </c>
    </row>
    <row r="7407" spans="74:87" x14ac:dyDescent="0.3">
      <c r="BV7407" s="30"/>
      <c r="CH7407" s="139" t="str">
        <f t="shared" si="228"/>
        <v>LL.1Q</v>
      </c>
      <c r="CI7407" s="275" t="s">
        <v>8947</v>
      </c>
    </row>
    <row r="7408" spans="74:87" x14ac:dyDescent="0.3">
      <c r="BV7408" s="30"/>
      <c r="CH7408" s="139" t="str">
        <f t="shared" si="228"/>
        <v>LL.2Q</v>
      </c>
      <c r="CI7408" s="275" t="s">
        <v>8948</v>
      </c>
    </row>
    <row r="7409" spans="74:87" x14ac:dyDescent="0.3">
      <c r="BV7409" s="30"/>
      <c r="CH7409" s="139" t="str">
        <f t="shared" si="228"/>
        <v>LL.NM</v>
      </c>
      <c r="CI7409" s="275" t="s">
        <v>8949</v>
      </c>
    </row>
    <row r="7410" spans="74:87" x14ac:dyDescent="0.3">
      <c r="BV7410" s="30"/>
      <c r="CH7410" s="139" t="str">
        <f t="shared" si="228"/>
        <v>LL.0F</v>
      </c>
      <c r="CI7410" s="275" t="s">
        <v>8950</v>
      </c>
    </row>
    <row r="7411" spans="74:87" x14ac:dyDescent="0.3">
      <c r="BV7411" s="30"/>
      <c r="CH7411" s="139" t="str">
        <f t="shared" si="228"/>
        <v>LL.MC</v>
      </c>
      <c r="CI7411" s="275" t="s">
        <v>8951</v>
      </c>
    </row>
    <row r="7412" spans="74:87" x14ac:dyDescent="0.3">
      <c r="BV7412" s="30"/>
      <c r="CH7412" s="139" t="str">
        <f t="shared" si="228"/>
        <v>LL.0P</v>
      </c>
      <c r="CI7412" s="275" t="s">
        <v>8952</v>
      </c>
    </row>
    <row r="7413" spans="74:87" x14ac:dyDescent="0.3">
      <c r="BV7413" s="30"/>
      <c r="CH7413" s="139" t="str">
        <f t="shared" si="228"/>
        <v>LL.T9</v>
      </c>
      <c r="CI7413" s="275" t="s">
        <v>8953</v>
      </c>
    </row>
    <row r="7414" spans="74:87" x14ac:dyDescent="0.3">
      <c r="BV7414" s="30"/>
      <c r="CH7414" s="139" t="str">
        <f t="shared" si="228"/>
        <v>LL.AO</v>
      </c>
      <c r="CI7414" s="275" t="s">
        <v>8954</v>
      </c>
    </row>
    <row r="7415" spans="74:87" x14ac:dyDescent="0.3">
      <c r="BV7415" s="30"/>
      <c r="CH7415" s="139" t="str">
        <f t="shared" si="228"/>
        <v>LL.0G</v>
      </c>
      <c r="CI7415" s="275" t="s">
        <v>8955</v>
      </c>
    </row>
    <row r="7416" spans="74:87" x14ac:dyDescent="0.3">
      <c r="BV7416" s="30"/>
      <c r="CH7416" s="139" t="str">
        <f t="shared" si="228"/>
        <v>LL.BG</v>
      </c>
      <c r="CI7416" s="275" t="s">
        <v>8956</v>
      </c>
    </row>
    <row r="7417" spans="74:87" x14ac:dyDescent="0.3">
      <c r="BV7417" s="30"/>
      <c r="CH7417" s="139" t="str">
        <f t="shared" si="228"/>
        <v>LL.0R</v>
      </c>
      <c r="CI7417" s="275" t="s">
        <v>8957</v>
      </c>
    </row>
    <row r="7418" spans="74:87" x14ac:dyDescent="0.3">
      <c r="BV7418" s="30"/>
      <c r="CH7418" s="139" t="str">
        <f t="shared" si="228"/>
        <v>LL.89</v>
      </c>
      <c r="CI7418" s="275" t="s">
        <v>8958</v>
      </c>
    </row>
    <row r="7419" spans="74:87" x14ac:dyDescent="0.3">
      <c r="BV7419" s="30"/>
      <c r="CH7419" s="139" t="str">
        <f t="shared" si="228"/>
        <v>LL.32</v>
      </c>
      <c r="CI7419" s="275" t="s">
        <v>8959</v>
      </c>
    </row>
    <row r="7420" spans="74:87" x14ac:dyDescent="0.3">
      <c r="BV7420" s="30"/>
      <c r="CH7420" s="139" t="str">
        <f t="shared" si="228"/>
        <v>LL.80</v>
      </c>
      <c r="CI7420" s="275" t="s">
        <v>8960</v>
      </c>
    </row>
    <row r="7421" spans="74:87" x14ac:dyDescent="0.3">
      <c r="BV7421" s="30"/>
      <c r="CH7421" s="139" t="str">
        <f t="shared" si="228"/>
        <v>LL.46</v>
      </c>
      <c r="CI7421" s="275" t="s">
        <v>8961</v>
      </c>
    </row>
    <row r="7422" spans="74:87" x14ac:dyDescent="0.3">
      <c r="BV7422" s="30"/>
      <c r="CH7422" s="139" t="str">
        <f t="shared" si="228"/>
        <v>LL.45</v>
      </c>
      <c r="CI7422" s="275" t="s">
        <v>8962</v>
      </c>
    </row>
    <row r="7423" spans="74:87" x14ac:dyDescent="0.3">
      <c r="BV7423" s="30"/>
      <c r="CH7423" s="139" t="str">
        <f t="shared" si="228"/>
        <v>LL.0C</v>
      </c>
      <c r="CI7423" s="275" t="s">
        <v>8963</v>
      </c>
    </row>
    <row r="7424" spans="74:87" x14ac:dyDescent="0.3">
      <c r="BV7424" s="30"/>
      <c r="CH7424" s="139" t="str">
        <f t="shared" si="228"/>
        <v>LL.87</v>
      </c>
      <c r="CI7424" s="275" t="s">
        <v>8964</v>
      </c>
    </row>
    <row r="7425" spans="74:87" x14ac:dyDescent="0.3">
      <c r="BV7425" s="30"/>
      <c r="CH7425" s="139" t="str">
        <f t="shared" si="228"/>
        <v>LL.CP</v>
      </c>
      <c r="CI7425" s="275" t="s">
        <v>8965</v>
      </c>
    </row>
    <row r="7426" spans="74:87" x14ac:dyDescent="0.3">
      <c r="BV7426" s="30"/>
      <c r="CH7426" s="139" t="str">
        <f t="shared" si="228"/>
        <v>LL.35</v>
      </c>
      <c r="CI7426" s="275" t="s">
        <v>8966</v>
      </c>
    </row>
    <row r="7427" spans="74:87" x14ac:dyDescent="0.3">
      <c r="BV7427" s="30"/>
      <c r="CH7427" s="139" t="str">
        <f t="shared" si="228"/>
        <v>LL.33</v>
      </c>
      <c r="CI7427" s="275" t="s">
        <v>8967</v>
      </c>
    </row>
    <row r="7428" spans="74:87" x14ac:dyDescent="0.3">
      <c r="BV7428" s="30"/>
      <c r="CH7428" s="139" t="str">
        <f t="shared" si="228"/>
        <v>LL.54</v>
      </c>
      <c r="CI7428" s="275" t="s">
        <v>8968</v>
      </c>
    </row>
    <row r="7429" spans="74:87" x14ac:dyDescent="0.3">
      <c r="BV7429" s="30"/>
      <c r="CH7429" s="139" t="str">
        <f t="shared" si="228"/>
        <v>LL.JB</v>
      </c>
      <c r="CI7429" s="275" t="s">
        <v>8969</v>
      </c>
    </row>
    <row r="7430" spans="74:87" x14ac:dyDescent="0.3">
      <c r="BV7430" s="30"/>
      <c r="CH7430" s="139" t="str">
        <f t="shared" si="228"/>
        <v>LL.JW</v>
      </c>
      <c r="CI7430" s="275" t="s">
        <v>15290</v>
      </c>
    </row>
    <row r="7431" spans="74:87" x14ac:dyDescent="0.3">
      <c r="BV7431" s="30"/>
      <c r="CH7431" s="139" t="str">
        <f t="shared" si="228"/>
        <v>LL.51</v>
      </c>
      <c r="CI7431" s="275" t="s">
        <v>8970</v>
      </c>
    </row>
    <row r="7432" spans="74:87" x14ac:dyDescent="0.3">
      <c r="BV7432" s="30"/>
      <c r="CH7432" s="139" t="str">
        <f t="shared" si="228"/>
        <v>LL.NS</v>
      </c>
      <c r="CI7432" s="275" t="s">
        <v>8971</v>
      </c>
    </row>
    <row r="7433" spans="74:87" x14ac:dyDescent="0.3">
      <c r="BV7433" s="30"/>
      <c r="CH7433" s="139" t="str">
        <f t="shared" si="228"/>
        <v>LL.86</v>
      </c>
      <c r="CI7433" s="275" t="s">
        <v>8972</v>
      </c>
    </row>
    <row r="7434" spans="74:87" x14ac:dyDescent="0.3">
      <c r="BV7434" s="30"/>
      <c r="CH7434" s="139" t="str">
        <f t="shared" si="228"/>
        <v>LL.36</v>
      </c>
      <c r="CI7434" s="275" t="s">
        <v>8973</v>
      </c>
    </row>
    <row r="7435" spans="74:87" x14ac:dyDescent="0.3">
      <c r="BV7435" s="30"/>
      <c r="CH7435" s="139" t="str">
        <f t="shared" si="228"/>
        <v>LL.2F</v>
      </c>
      <c r="CI7435" s="275" t="s">
        <v>8974</v>
      </c>
    </row>
    <row r="7436" spans="74:87" x14ac:dyDescent="0.3">
      <c r="BV7436" s="30"/>
      <c r="CH7436" s="139" t="str">
        <f t="shared" si="228"/>
        <v>LL.90</v>
      </c>
      <c r="CI7436" s="275" t="s">
        <v>8975</v>
      </c>
    </row>
    <row r="7437" spans="74:87" x14ac:dyDescent="0.3">
      <c r="BV7437" s="30"/>
      <c r="CH7437" s="139" t="str">
        <f t="shared" si="228"/>
        <v>LL.27</v>
      </c>
      <c r="CI7437" s="275" t="s">
        <v>8976</v>
      </c>
    </row>
    <row r="7438" spans="74:87" x14ac:dyDescent="0.3">
      <c r="BV7438" s="30"/>
      <c r="CH7438" s="139" t="str">
        <f t="shared" si="228"/>
        <v>LL.61</v>
      </c>
      <c r="CI7438" s="275" t="s">
        <v>8977</v>
      </c>
    </row>
    <row r="7439" spans="74:87" x14ac:dyDescent="0.3">
      <c r="BV7439" s="30"/>
      <c r="CH7439" s="139" t="str">
        <f t="shared" si="228"/>
        <v>LL.81</v>
      </c>
      <c r="CI7439" s="275" t="s">
        <v>8978</v>
      </c>
    </row>
    <row r="7440" spans="74:87" x14ac:dyDescent="0.3">
      <c r="BV7440" s="30"/>
      <c r="CH7440" s="139" t="str">
        <f t="shared" si="228"/>
        <v>LL.SO</v>
      </c>
      <c r="CI7440" s="275" t="s">
        <v>8979</v>
      </c>
    </row>
    <row r="7441" spans="74:87" x14ac:dyDescent="0.3">
      <c r="BV7441" s="30"/>
      <c r="CH7441" s="139" t="str">
        <f t="shared" si="228"/>
        <v>LL.SP</v>
      </c>
      <c r="CI7441" s="275" t="s">
        <v>8980</v>
      </c>
    </row>
    <row r="7442" spans="74:87" x14ac:dyDescent="0.3">
      <c r="BV7442" s="30"/>
      <c r="CH7442" s="139" t="str">
        <f t="shared" si="228"/>
        <v>LL.1V</v>
      </c>
      <c r="CI7442" s="275" t="s">
        <v>8981</v>
      </c>
    </row>
    <row r="7443" spans="74:87" x14ac:dyDescent="0.3">
      <c r="BV7443" s="30"/>
      <c r="CH7443" s="139" t="str">
        <f t="shared" si="228"/>
        <v>LL.T5</v>
      </c>
      <c r="CI7443" s="275" t="s">
        <v>8982</v>
      </c>
    </row>
    <row r="7444" spans="74:87" x14ac:dyDescent="0.3">
      <c r="BV7444" s="30"/>
      <c r="CH7444" s="139" t="str">
        <f t="shared" si="228"/>
        <v>LL.0S</v>
      </c>
      <c r="CI7444" s="275" t="s">
        <v>8983</v>
      </c>
    </row>
    <row r="7445" spans="74:87" x14ac:dyDescent="0.3">
      <c r="BV7445" s="30"/>
      <c r="CH7445" s="139" t="str">
        <f t="shared" si="228"/>
        <v>LL.52</v>
      </c>
      <c r="CI7445" s="275" t="s">
        <v>8984</v>
      </c>
    </row>
    <row r="7446" spans="74:87" x14ac:dyDescent="0.3">
      <c r="BV7446" s="30"/>
      <c r="CH7446" s="139" t="str">
        <f t="shared" si="228"/>
        <v>LL.77</v>
      </c>
      <c r="CI7446" s="275" t="s">
        <v>8985</v>
      </c>
    </row>
    <row r="7447" spans="74:87" x14ac:dyDescent="0.3">
      <c r="BV7447" s="30"/>
      <c r="CH7447" s="139" t="str">
        <f t="shared" si="228"/>
        <v>LL.37</v>
      </c>
      <c r="CI7447" s="275" t="s">
        <v>8986</v>
      </c>
    </row>
    <row r="7448" spans="74:87" x14ac:dyDescent="0.3">
      <c r="BV7448" s="30"/>
      <c r="CH7448" s="139" t="str">
        <f t="shared" si="228"/>
        <v>LL.2A</v>
      </c>
      <c r="CI7448" s="275" t="s">
        <v>8987</v>
      </c>
    </row>
    <row r="7449" spans="74:87" x14ac:dyDescent="0.3">
      <c r="BV7449" s="30"/>
      <c r="CH7449" s="139" t="str">
        <f t="shared" si="228"/>
        <v>LL.T8</v>
      </c>
      <c r="CI7449" s="275" t="s">
        <v>8988</v>
      </c>
    </row>
    <row r="7450" spans="74:87" x14ac:dyDescent="0.3">
      <c r="BV7450" s="30"/>
      <c r="CH7450" s="139" t="str">
        <f t="shared" si="228"/>
        <v>LL.1Q</v>
      </c>
      <c r="CI7450" s="275" t="s">
        <v>8989</v>
      </c>
    </row>
    <row r="7451" spans="74:87" x14ac:dyDescent="0.3">
      <c r="BV7451" s="30"/>
      <c r="CH7451" s="139" t="str">
        <f t="shared" si="228"/>
        <v>LL.2Q</v>
      </c>
      <c r="CI7451" s="275" t="s">
        <v>8990</v>
      </c>
    </row>
    <row r="7452" spans="74:87" x14ac:dyDescent="0.3">
      <c r="BV7452" s="30"/>
      <c r="CH7452" s="139" t="str">
        <f t="shared" si="228"/>
        <v>LL.NM</v>
      </c>
      <c r="CI7452" s="275" t="s">
        <v>8991</v>
      </c>
    </row>
    <row r="7453" spans="74:87" x14ac:dyDescent="0.3">
      <c r="BV7453" s="30"/>
      <c r="CH7453" s="139" t="str">
        <f t="shared" si="228"/>
        <v>LL.0F</v>
      </c>
      <c r="CI7453" s="275" t="s">
        <v>8992</v>
      </c>
    </row>
    <row r="7454" spans="74:87" x14ac:dyDescent="0.3">
      <c r="BV7454" s="30"/>
      <c r="CH7454" s="139" t="str">
        <f t="shared" si="228"/>
        <v>LL.MC</v>
      </c>
      <c r="CI7454" s="275" t="s">
        <v>8993</v>
      </c>
    </row>
    <row r="7455" spans="74:87" x14ac:dyDescent="0.3">
      <c r="BV7455" s="30"/>
      <c r="CH7455" s="139" t="str">
        <f t="shared" si="228"/>
        <v>LL.0P</v>
      </c>
      <c r="CI7455" s="275" t="s">
        <v>8994</v>
      </c>
    </row>
    <row r="7456" spans="74:87" x14ac:dyDescent="0.3">
      <c r="BV7456" s="30"/>
      <c r="CH7456" s="139" t="str">
        <f t="shared" ref="CH7456:CH7519" si="229">CONCATENATE(LEFT(CI7456,2),".",RIGHT(CI7456,2))</f>
        <v>LL.T9</v>
      </c>
      <c r="CI7456" s="275" t="s">
        <v>8995</v>
      </c>
    </row>
    <row r="7457" spans="74:87" x14ac:dyDescent="0.3">
      <c r="BV7457" s="30"/>
      <c r="CH7457" s="139" t="str">
        <f t="shared" si="229"/>
        <v>LL.AO</v>
      </c>
      <c r="CI7457" s="275" t="s">
        <v>8996</v>
      </c>
    </row>
    <row r="7458" spans="74:87" x14ac:dyDescent="0.3">
      <c r="BV7458" s="30"/>
      <c r="CH7458" s="139" t="str">
        <f t="shared" si="229"/>
        <v>LL.0G</v>
      </c>
      <c r="CI7458" s="275" t="s">
        <v>8997</v>
      </c>
    </row>
    <row r="7459" spans="74:87" x14ac:dyDescent="0.3">
      <c r="BV7459" s="30"/>
      <c r="CH7459" s="139" t="str">
        <f t="shared" si="229"/>
        <v>LL.BG</v>
      </c>
      <c r="CI7459" s="275" t="s">
        <v>8998</v>
      </c>
    </row>
    <row r="7460" spans="74:87" x14ac:dyDescent="0.3">
      <c r="BV7460" s="30"/>
      <c r="CH7460" s="139" t="str">
        <f t="shared" si="229"/>
        <v>LL.0R</v>
      </c>
      <c r="CI7460" s="275" t="s">
        <v>8999</v>
      </c>
    </row>
    <row r="7461" spans="74:87" x14ac:dyDescent="0.3">
      <c r="BV7461" s="30"/>
      <c r="CH7461" s="139" t="str">
        <f t="shared" si="229"/>
        <v>LL.89</v>
      </c>
      <c r="CI7461" s="275" t="s">
        <v>9000</v>
      </c>
    </row>
    <row r="7462" spans="74:87" x14ac:dyDescent="0.3">
      <c r="BV7462" s="30"/>
      <c r="CH7462" s="139" t="str">
        <f t="shared" si="229"/>
        <v>LL.2P</v>
      </c>
      <c r="CI7462" s="275" t="s">
        <v>15291</v>
      </c>
    </row>
    <row r="7463" spans="74:87" x14ac:dyDescent="0.3">
      <c r="BV7463" s="30"/>
      <c r="CH7463" s="139" t="str">
        <f t="shared" si="229"/>
        <v>LL.32</v>
      </c>
      <c r="CI7463" s="275" t="s">
        <v>9001</v>
      </c>
    </row>
    <row r="7464" spans="74:87" x14ac:dyDescent="0.3">
      <c r="BV7464" s="30"/>
      <c r="CH7464" s="139" t="str">
        <f t="shared" si="229"/>
        <v>LL.80</v>
      </c>
      <c r="CI7464" s="275" t="s">
        <v>9002</v>
      </c>
    </row>
    <row r="7465" spans="74:87" x14ac:dyDescent="0.3">
      <c r="BV7465" s="30"/>
      <c r="CH7465" s="139" t="str">
        <f t="shared" si="229"/>
        <v>LL.46</v>
      </c>
      <c r="CI7465" s="275" t="s">
        <v>9003</v>
      </c>
    </row>
    <row r="7466" spans="74:87" x14ac:dyDescent="0.3">
      <c r="BV7466" s="30"/>
      <c r="CH7466" s="139" t="str">
        <f t="shared" si="229"/>
        <v>LL.45</v>
      </c>
      <c r="CI7466" s="275" t="s">
        <v>9004</v>
      </c>
    </row>
    <row r="7467" spans="74:87" x14ac:dyDescent="0.3">
      <c r="BV7467" s="30"/>
      <c r="CH7467" s="139" t="str">
        <f t="shared" si="229"/>
        <v>LL.0C</v>
      </c>
      <c r="CI7467" s="275" t="s">
        <v>9005</v>
      </c>
    </row>
    <row r="7468" spans="74:87" x14ac:dyDescent="0.3">
      <c r="BV7468" s="30"/>
      <c r="CH7468" s="139" t="str">
        <f t="shared" si="229"/>
        <v>LL.87</v>
      </c>
      <c r="CI7468" s="275" t="s">
        <v>9006</v>
      </c>
    </row>
    <row r="7469" spans="74:87" x14ac:dyDescent="0.3">
      <c r="BV7469" s="30"/>
      <c r="CH7469" s="139" t="str">
        <f t="shared" si="229"/>
        <v>LL.CP</v>
      </c>
      <c r="CI7469" s="275" t="s">
        <v>9007</v>
      </c>
    </row>
    <row r="7470" spans="74:87" x14ac:dyDescent="0.3">
      <c r="BV7470" s="30"/>
      <c r="CH7470" s="139" t="str">
        <f t="shared" si="229"/>
        <v>LL.35</v>
      </c>
      <c r="CI7470" s="275" t="s">
        <v>9008</v>
      </c>
    </row>
    <row r="7471" spans="74:87" x14ac:dyDescent="0.3">
      <c r="BV7471" s="30"/>
      <c r="CH7471" s="139" t="str">
        <f t="shared" si="229"/>
        <v>LL.33</v>
      </c>
      <c r="CI7471" s="275" t="s">
        <v>9009</v>
      </c>
    </row>
    <row r="7472" spans="74:87" x14ac:dyDescent="0.3">
      <c r="BV7472" s="30"/>
      <c r="CH7472" s="139" t="str">
        <f t="shared" si="229"/>
        <v>LL.54</v>
      </c>
      <c r="CI7472" s="275" t="s">
        <v>9010</v>
      </c>
    </row>
    <row r="7473" spans="74:87" x14ac:dyDescent="0.3">
      <c r="BV7473" s="30"/>
      <c r="CH7473" s="139" t="str">
        <f t="shared" si="229"/>
        <v>LL.JB</v>
      </c>
      <c r="CI7473" s="275" t="s">
        <v>9011</v>
      </c>
    </row>
    <row r="7474" spans="74:87" x14ac:dyDescent="0.3">
      <c r="BV7474" s="30"/>
      <c r="CH7474" s="139" t="str">
        <f t="shared" si="229"/>
        <v>LL.JW</v>
      </c>
      <c r="CI7474" s="275" t="s">
        <v>15292</v>
      </c>
    </row>
    <row r="7475" spans="74:87" x14ac:dyDescent="0.3">
      <c r="BV7475" s="30"/>
      <c r="CH7475" s="139" t="str">
        <f t="shared" si="229"/>
        <v>LL.51</v>
      </c>
      <c r="CI7475" s="275" t="s">
        <v>9012</v>
      </c>
    </row>
    <row r="7476" spans="74:87" x14ac:dyDescent="0.3">
      <c r="BV7476" s="30"/>
      <c r="CH7476" s="139" t="str">
        <f t="shared" si="229"/>
        <v>LL.NS</v>
      </c>
      <c r="CI7476" s="275" t="s">
        <v>9013</v>
      </c>
    </row>
    <row r="7477" spans="74:87" x14ac:dyDescent="0.3">
      <c r="BV7477" s="30"/>
      <c r="CH7477" s="139" t="str">
        <f t="shared" si="229"/>
        <v>LL.86</v>
      </c>
      <c r="CI7477" s="275" t="s">
        <v>9014</v>
      </c>
    </row>
    <row r="7478" spans="74:87" x14ac:dyDescent="0.3">
      <c r="BV7478" s="30"/>
      <c r="CH7478" s="139" t="str">
        <f t="shared" si="229"/>
        <v>LL.36</v>
      </c>
      <c r="CI7478" s="275" t="s">
        <v>9015</v>
      </c>
    </row>
    <row r="7479" spans="74:87" x14ac:dyDescent="0.3">
      <c r="BV7479" s="30"/>
      <c r="CH7479" s="139" t="str">
        <f t="shared" si="229"/>
        <v>LL.2F</v>
      </c>
      <c r="CI7479" s="275" t="s">
        <v>9016</v>
      </c>
    </row>
    <row r="7480" spans="74:87" x14ac:dyDescent="0.3">
      <c r="BV7480" s="30"/>
      <c r="CH7480" s="139" t="str">
        <f t="shared" si="229"/>
        <v>LL.90</v>
      </c>
      <c r="CI7480" s="275" t="s">
        <v>9017</v>
      </c>
    </row>
    <row r="7481" spans="74:87" x14ac:dyDescent="0.3">
      <c r="BV7481" s="30"/>
      <c r="CH7481" s="139" t="str">
        <f t="shared" si="229"/>
        <v>LL.27</v>
      </c>
      <c r="CI7481" s="275" t="s">
        <v>9018</v>
      </c>
    </row>
    <row r="7482" spans="74:87" x14ac:dyDescent="0.3">
      <c r="BV7482" s="30"/>
      <c r="CH7482" s="139" t="str">
        <f t="shared" si="229"/>
        <v>LL.61</v>
      </c>
      <c r="CI7482" s="275" t="s">
        <v>9019</v>
      </c>
    </row>
    <row r="7483" spans="74:87" x14ac:dyDescent="0.3">
      <c r="BV7483" s="30"/>
      <c r="CH7483" s="139" t="str">
        <f t="shared" si="229"/>
        <v>LL.81</v>
      </c>
      <c r="CI7483" s="275" t="s">
        <v>9020</v>
      </c>
    </row>
    <row r="7484" spans="74:87" x14ac:dyDescent="0.3">
      <c r="BV7484" s="30"/>
      <c r="CH7484" s="139" t="str">
        <f t="shared" si="229"/>
        <v>LL.SO</v>
      </c>
      <c r="CI7484" s="275" t="s">
        <v>9021</v>
      </c>
    </row>
    <row r="7485" spans="74:87" x14ac:dyDescent="0.3">
      <c r="BV7485" s="30"/>
      <c r="CH7485" s="139" t="str">
        <f t="shared" si="229"/>
        <v>LL.SP</v>
      </c>
      <c r="CI7485" s="275" t="s">
        <v>9022</v>
      </c>
    </row>
    <row r="7486" spans="74:87" x14ac:dyDescent="0.3">
      <c r="BV7486" s="30"/>
      <c r="CH7486" s="139" t="str">
        <f t="shared" si="229"/>
        <v>LL.1V</v>
      </c>
      <c r="CI7486" s="275" t="s">
        <v>9023</v>
      </c>
    </row>
    <row r="7487" spans="74:87" x14ac:dyDescent="0.3">
      <c r="BV7487" s="30"/>
      <c r="CH7487" s="139" t="str">
        <f t="shared" si="229"/>
        <v>LL.T5</v>
      </c>
      <c r="CI7487" s="275" t="s">
        <v>9024</v>
      </c>
    </row>
    <row r="7488" spans="74:87" x14ac:dyDescent="0.3">
      <c r="BV7488" s="30"/>
      <c r="CH7488" s="139" t="str">
        <f t="shared" si="229"/>
        <v>LL.0S</v>
      </c>
      <c r="CI7488" s="275" t="s">
        <v>9025</v>
      </c>
    </row>
    <row r="7489" spans="74:87" x14ac:dyDescent="0.3">
      <c r="BV7489" s="30"/>
      <c r="CH7489" s="139" t="str">
        <f t="shared" si="229"/>
        <v>LL.52</v>
      </c>
      <c r="CI7489" s="275" t="s">
        <v>9026</v>
      </c>
    </row>
    <row r="7490" spans="74:87" x14ac:dyDescent="0.3">
      <c r="BV7490" s="30"/>
      <c r="CH7490" s="139" t="str">
        <f t="shared" si="229"/>
        <v>LL.77</v>
      </c>
      <c r="CI7490" s="275" t="s">
        <v>9027</v>
      </c>
    </row>
    <row r="7491" spans="74:87" x14ac:dyDescent="0.3">
      <c r="BV7491" s="30"/>
      <c r="CH7491" s="139" t="str">
        <f t="shared" si="229"/>
        <v>LL.37</v>
      </c>
      <c r="CI7491" s="275" t="s">
        <v>9028</v>
      </c>
    </row>
    <row r="7492" spans="74:87" x14ac:dyDescent="0.3">
      <c r="BV7492" s="30"/>
      <c r="CH7492" s="139" t="str">
        <f t="shared" si="229"/>
        <v>LL.2A</v>
      </c>
      <c r="CI7492" s="275" t="s">
        <v>9029</v>
      </c>
    </row>
    <row r="7493" spans="74:87" x14ac:dyDescent="0.3">
      <c r="BV7493" s="30"/>
      <c r="CH7493" s="139" t="str">
        <f t="shared" si="229"/>
        <v>LL.T8</v>
      </c>
      <c r="CI7493" s="275" t="s">
        <v>9030</v>
      </c>
    </row>
    <row r="7494" spans="74:87" x14ac:dyDescent="0.3">
      <c r="BV7494" s="30"/>
      <c r="CH7494" s="139" t="str">
        <f t="shared" si="229"/>
        <v>LL.1Q</v>
      </c>
      <c r="CI7494" s="275" t="s">
        <v>9031</v>
      </c>
    </row>
    <row r="7495" spans="74:87" x14ac:dyDescent="0.3">
      <c r="BV7495" s="30"/>
      <c r="CH7495" s="139" t="str">
        <f t="shared" si="229"/>
        <v>LL.2Q</v>
      </c>
      <c r="CI7495" s="275" t="s">
        <v>9032</v>
      </c>
    </row>
    <row r="7496" spans="74:87" x14ac:dyDescent="0.3">
      <c r="BV7496" s="30"/>
      <c r="CH7496" s="139" t="str">
        <f t="shared" si="229"/>
        <v>LL.NM</v>
      </c>
      <c r="CI7496" s="275" t="s">
        <v>9033</v>
      </c>
    </row>
    <row r="7497" spans="74:87" x14ac:dyDescent="0.3">
      <c r="BV7497" s="30"/>
      <c r="CH7497" s="139" t="str">
        <f t="shared" si="229"/>
        <v>LL.0F</v>
      </c>
      <c r="CI7497" s="275" t="s">
        <v>9034</v>
      </c>
    </row>
    <row r="7498" spans="74:87" x14ac:dyDescent="0.3">
      <c r="BV7498" s="30"/>
      <c r="CH7498" s="139" t="str">
        <f t="shared" si="229"/>
        <v>LL.MC</v>
      </c>
      <c r="CI7498" s="275" t="s">
        <v>9035</v>
      </c>
    </row>
    <row r="7499" spans="74:87" x14ac:dyDescent="0.3">
      <c r="BV7499" s="30"/>
      <c r="CH7499" s="139" t="str">
        <f t="shared" si="229"/>
        <v>LL.0P</v>
      </c>
      <c r="CI7499" s="275" t="s">
        <v>9036</v>
      </c>
    </row>
    <row r="7500" spans="74:87" x14ac:dyDescent="0.3">
      <c r="BV7500" s="30"/>
      <c r="CH7500" s="139" t="str">
        <f t="shared" si="229"/>
        <v>LL.T9</v>
      </c>
      <c r="CI7500" s="275" t="s">
        <v>9037</v>
      </c>
    </row>
    <row r="7501" spans="74:87" x14ac:dyDescent="0.3">
      <c r="BV7501" s="30"/>
      <c r="CH7501" s="139" t="str">
        <f t="shared" si="229"/>
        <v>LL.AO</v>
      </c>
      <c r="CI7501" s="275" t="s">
        <v>9038</v>
      </c>
    </row>
    <row r="7502" spans="74:87" x14ac:dyDescent="0.3">
      <c r="BV7502" s="30"/>
      <c r="CH7502" s="139" t="str">
        <f t="shared" si="229"/>
        <v>LL.0G</v>
      </c>
      <c r="CI7502" s="275" t="s">
        <v>9039</v>
      </c>
    </row>
    <row r="7503" spans="74:87" x14ac:dyDescent="0.3">
      <c r="BV7503" s="30"/>
      <c r="CH7503" s="139" t="str">
        <f t="shared" si="229"/>
        <v>LL.BG</v>
      </c>
      <c r="CI7503" s="275" t="s">
        <v>9040</v>
      </c>
    </row>
    <row r="7504" spans="74:87" x14ac:dyDescent="0.3">
      <c r="BV7504" s="30"/>
      <c r="CH7504" s="139" t="str">
        <f t="shared" si="229"/>
        <v>LL.0R</v>
      </c>
      <c r="CI7504" s="275" t="s">
        <v>9041</v>
      </c>
    </row>
    <row r="7505" spans="74:87" x14ac:dyDescent="0.3">
      <c r="BV7505" s="30"/>
      <c r="CH7505" s="139" t="str">
        <f t="shared" si="229"/>
        <v>LL.89</v>
      </c>
      <c r="CI7505" s="275" t="s">
        <v>9042</v>
      </c>
    </row>
    <row r="7506" spans="74:87" x14ac:dyDescent="0.3">
      <c r="BV7506" s="30"/>
      <c r="CH7506" s="139" t="str">
        <f t="shared" si="229"/>
        <v>LL.2P</v>
      </c>
      <c r="CI7506" s="275" t="s">
        <v>15293</v>
      </c>
    </row>
    <row r="7507" spans="74:87" x14ac:dyDescent="0.3">
      <c r="BV7507" s="30"/>
      <c r="CH7507" s="139" t="str">
        <f t="shared" si="229"/>
        <v>LL.32</v>
      </c>
      <c r="CI7507" s="275" t="s">
        <v>9043</v>
      </c>
    </row>
    <row r="7508" spans="74:87" x14ac:dyDescent="0.3">
      <c r="BV7508" s="30"/>
      <c r="CH7508" s="139" t="str">
        <f t="shared" si="229"/>
        <v>LL.80</v>
      </c>
      <c r="CI7508" s="275" t="s">
        <v>9044</v>
      </c>
    </row>
    <row r="7509" spans="74:87" x14ac:dyDescent="0.3">
      <c r="BV7509" s="30"/>
      <c r="CH7509" s="139" t="str">
        <f t="shared" si="229"/>
        <v>LL.46</v>
      </c>
      <c r="CI7509" s="275" t="s">
        <v>9045</v>
      </c>
    </row>
    <row r="7510" spans="74:87" x14ac:dyDescent="0.3">
      <c r="BV7510" s="30"/>
      <c r="CH7510" s="139" t="str">
        <f t="shared" si="229"/>
        <v>LL.45</v>
      </c>
      <c r="CI7510" s="275" t="s">
        <v>9046</v>
      </c>
    </row>
    <row r="7511" spans="74:87" x14ac:dyDescent="0.3">
      <c r="BV7511" s="30"/>
      <c r="CH7511" s="139" t="str">
        <f t="shared" si="229"/>
        <v>LL.0C</v>
      </c>
      <c r="CI7511" s="275" t="s">
        <v>9047</v>
      </c>
    </row>
    <row r="7512" spans="74:87" x14ac:dyDescent="0.3">
      <c r="BV7512" s="30"/>
      <c r="CH7512" s="139" t="str">
        <f t="shared" si="229"/>
        <v>LL.87</v>
      </c>
      <c r="CI7512" s="275" t="s">
        <v>9048</v>
      </c>
    </row>
    <row r="7513" spans="74:87" x14ac:dyDescent="0.3">
      <c r="BV7513" s="30"/>
      <c r="CH7513" s="139" t="str">
        <f t="shared" si="229"/>
        <v>LL.CP</v>
      </c>
      <c r="CI7513" s="275" t="s">
        <v>9049</v>
      </c>
    </row>
    <row r="7514" spans="74:87" x14ac:dyDescent="0.3">
      <c r="BV7514" s="30"/>
      <c r="CH7514" s="139" t="str">
        <f t="shared" si="229"/>
        <v>LL.35</v>
      </c>
      <c r="CI7514" s="275" t="s">
        <v>9050</v>
      </c>
    </row>
    <row r="7515" spans="74:87" x14ac:dyDescent="0.3">
      <c r="BV7515" s="30"/>
      <c r="CH7515" s="139" t="str">
        <f t="shared" si="229"/>
        <v>LL.33</v>
      </c>
      <c r="CI7515" s="275" t="s">
        <v>9051</v>
      </c>
    </row>
    <row r="7516" spans="74:87" x14ac:dyDescent="0.3">
      <c r="BV7516" s="30"/>
      <c r="CH7516" s="139" t="str">
        <f t="shared" si="229"/>
        <v>LL.54</v>
      </c>
      <c r="CI7516" s="275" t="s">
        <v>9052</v>
      </c>
    </row>
    <row r="7517" spans="74:87" x14ac:dyDescent="0.3">
      <c r="BV7517" s="30"/>
      <c r="CH7517" s="139" t="str">
        <f t="shared" si="229"/>
        <v>LL.JB</v>
      </c>
      <c r="CI7517" s="275" t="s">
        <v>9053</v>
      </c>
    </row>
    <row r="7518" spans="74:87" x14ac:dyDescent="0.3">
      <c r="BV7518" s="30"/>
      <c r="CH7518" s="139" t="str">
        <f t="shared" si="229"/>
        <v>LL.JW</v>
      </c>
      <c r="CI7518" s="275" t="s">
        <v>15294</v>
      </c>
    </row>
    <row r="7519" spans="74:87" x14ac:dyDescent="0.3">
      <c r="BV7519" s="30"/>
      <c r="CH7519" s="139" t="str">
        <f t="shared" si="229"/>
        <v>LL.51</v>
      </c>
      <c r="CI7519" s="275" t="s">
        <v>9054</v>
      </c>
    </row>
    <row r="7520" spans="74:87" x14ac:dyDescent="0.3">
      <c r="BV7520" s="30"/>
      <c r="CH7520" s="139" t="str">
        <f t="shared" ref="CH7520:CH7583" si="230">CONCATENATE(LEFT(CI7520,2),".",RIGHT(CI7520,2))</f>
        <v>LL.NS</v>
      </c>
      <c r="CI7520" s="275" t="s">
        <v>9055</v>
      </c>
    </row>
    <row r="7521" spans="74:87" x14ac:dyDescent="0.3">
      <c r="BV7521" s="30"/>
      <c r="CH7521" s="139" t="str">
        <f t="shared" si="230"/>
        <v>LL.86</v>
      </c>
      <c r="CI7521" s="275" t="s">
        <v>9056</v>
      </c>
    </row>
    <row r="7522" spans="74:87" x14ac:dyDescent="0.3">
      <c r="BV7522" s="30"/>
      <c r="CH7522" s="139" t="str">
        <f t="shared" si="230"/>
        <v>LL.36</v>
      </c>
      <c r="CI7522" s="275" t="s">
        <v>9057</v>
      </c>
    </row>
    <row r="7523" spans="74:87" x14ac:dyDescent="0.3">
      <c r="BV7523" s="30"/>
      <c r="CH7523" s="139" t="str">
        <f t="shared" si="230"/>
        <v>LL.2F</v>
      </c>
      <c r="CI7523" s="275" t="s">
        <v>9058</v>
      </c>
    </row>
    <row r="7524" spans="74:87" x14ac:dyDescent="0.3">
      <c r="BV7524" s="30"/>
      <c r="CH7524" s="139" t="str">
        <f t="shared" si="230"/>
        <v>LL.90</v>
      </c>
      <c r="CI7524" s="275" t="s">
        <v>9059</v>
      </c>
    </row>
    <row r="7525" spans="74:87" x14ac:dyDescent="0.3">
      <c r="BV7525" s="30"/>
      <c r="CH7525" s="139" t="str">
        <f t="shared" si="230"/>
        <v>LL.27</v>
      </c>
      <c r="CI7525" s="275" t="s">
        <v>9060</v>
      </c>
    </row>
    <row r="7526" spans="74:87" x14ac:dyDescent="0.3">
      <c r="BV7526" s="30"/>
      <c r="CH7526" s="139" t="str">
        <f t="shared" si="230"/>
        <v>LL.61</v>
      </c>
      <c r="CI7526" s="275" t="s">
        <v>9061</v>
      </c>
    </row>
    <row r="7527" spans="74:87" x14ac:dyDescent="0.3">
      <c r="BV7527" s="30"/>
      <c r="CH7527" s="139" t="str">
        <f t="shared" si="230"/>
        <v>LL.81</v>
      </c>
      <c r="CI7527" s="275" t="s">
        <v>9062</v>
      </c>
    </row>
    <row r="7528" spans="74:87" x14ac:dyDescent="0.3">
      <c r="BV7528" s="30"/>
      <c r="CH7528" s="139" t="str">
        <f t="shared" si="230"/>
        <v>LL.SO</v>
      </c>
      <c r="CI7528" s="275" t="s">
        <v>9063</v>
      </c>
    </row>
    <row r="7529" spans="74:87" x14ac:dyDescent="0.3">
      <c r="BV7529" s="30"/>
      <c r="CH7529" s="139" t="str">
        <f t="shared" si="230"/>
        <v>LL.SP</v>
      </c>
      <c r="CI7529" s="275" t="s">
        <v>9064</v>
      </c>
    </row>
    <row r="7530" spans="74:87" x14ac:dyDescent="0.3">
      <c r="BV7530" s="30"/>
      <c r="CH7530" s="139" t="str">
        <f t="shared" si="230"/>
        <v>LL.1V</v>
      </c>
      <c r="CI7530" s="275" t="s">
        <v>9065</v>
      </c>
    </row>
    <row r="7531" spans="74:87" x14ac:dyDescent="0.3">
      <c r="BV7531" s="30"/>
      <c r="CH7531" s="139" t="str">
        <f t="shared" si="230"/>
        <v>LL.T5</v>
      </c>
      <c r="CI7531" s="275" t="s">
        <v>9066</v>
      </c>
    </row>
    <row r="7532" spans="74:87" x14ac:dyDescent="0.3">
      <c r="BV7532" s="30"/>
      <c r="CH7532" s="139" t="str">
        <f t="shared" si="230"/>
        <v>LL.0S</v>
      </c>
      <c r="CI7532" s="275" t="s">
        <v>9067</v>
      </c>
    </row>
    <row r="7533" spans="74:87" x14ac:dyDescent="0.3">
      <c r="BV7533" s="30"/>
      <c r="CH7533" s="139" t="str">
        <f t="shared" si="230"/>
        <v>LL.52</v>
      </c>
      <c r="CI7533" s="275" t="s">
        <v>9068</v>
      </c>
    </row>
    <row r="7534" spans="74:87" x14ac:dyDescent="0.3">
      <c r="BV7534" s="30"/>
      <c r="CH7534" s="139" t="str">
        <f t="shared" si="230"/>
        <v>LL.77</v>
      </c>
      <c r="CI7534" s="275" t="s">
        <v>9069</v>
      </c>
    </row>
    <row r="7535" spans="74:87" x14ac:dyDescent="0.3">
      <c r="BV7535" s="30"/>
      <c r="CH7535" s="139" t="str">
        <f t="shared" si="230"/>
        <v>LL.37</v>
      </c>
      <c r="CI7535" s="275" t="s">
        <v>9070</v>
      </c>
    </row>
    <row r="7536" spans="74:87" x14ac:dyDescent="0.3">
      <c r="BV7536" s="30"/>
      <c r="CH7536" s="139" t="str">
        <f t="shared" si="230"/>
        <v>LL.2A</v>
      </c>
      <c r="CI7536" s="275" t="s">
        <v>9071</v>
      </c>
    </row>
    <row r="7537" spans="74:87" x14ac:dyDescent="0.3">
      <c r="BV7537" s="30"/>
      <c r="CH7537" s="139" t="str">
        <f t="shared" si="230"/>
        <v>LL.T8</v>
      </c>
      <c r="CI7537" s="275" t="s">
        <v>9072</v>
      </c>
    </row>
    <row r="7538" spans="74:87" x14ac:dyDescent="0.3">
      <c r="BV7538" s="30"/>
      <c r="CH7538" s="139" t="str">
        <f t="shared" si="230"/>
        <v>LL.1Q</v>
      </c>
      <c r="CI7538" s="275" t="s">
        <v>9073</v>
      </c>
    </row>
    <row r="7539" spans="74:87" x14ac:dyDescent="0.3">
      <c r="BV7539" s="30"/>
      <c r="CH7539" s="139" t="str">
        <f t="shared" si="230"/>
        <v>LL.2Q</v>
      </c>
      <c r="CI7539" s="275" t="s">
        <v>9074</v>
      </c>
    </row>
    <row r="7540" spans="74:87" x14ac:dyDescent="0.3">
      <c r="BV7540" s="30"/>
      <c r="CH7540" s="139" t="str">
        <f t="shared" si="230"/>
        <v>LL.NM</v>
      </c>
      <c r="CI7540" s="275" t="s">
        <v>9075</v>
      </c>
    </row>
    <row r="7541" spans="74:87" x14ac:dyDescent="0.3">
      <c r="BV7541" s="30"/>
      <c r="CH7541" s="139" t="str">
        <f t="shared" si="230"/>
        <v>LL.0F</v>
      </c>
      <c r="CI7541" s="275" t="s">
        <v>9076</v>
      </c>
    </row>
    <row r="7542" spans="74:87" x14ac:dyDescent="0.3">
      <c r="BV7542" s="30"/>
      <c r="CH7542" s="139" t="str">
        <f t="shared" si="230"/>
        <v>LL.MC</v>
      </c>
      <c r="CI7542" s="275" t="s">
        <v>9077</v>
      </c>
    </row>
    <row r="7543" spans="74:87" x14ac:dyDescent="0.3">
      <c r="BV7543" s="30"/>
      <c r="CH7543" s="139" t="str">
        <f t="shared" si="230"/>
        <v>LL.0P</v>
      </c>
      <c r="CI7543" s="275" t="s">
        <v>9078</v>
      </c>
    </row>
    <row r="7544" spans="74:87" x14ac:dyDescent="0.3">
      <c r="BV7544" s="30"/>
      <c r="CH7544" s="139" t="str">
        <f t="shared" si="230"/>
        <v>LL.T9</v>
      </c>
      <c r="CI7544" s="275" t="s">
        <v>9079</v>
      </c>
    </row>
    <row r="7545" spans="74:87" x14ac:dyDescent="0.3">
      <c r="BV7545" s="30"/>
      <c r="CH7545" s="139" t="str">
        <f t="shared" si="230"/>
        <v>LL.AO</v>
      </c>
      <c r="CI7545" s="275" t="s">
        <v>9080</v>
      </c>
    </row>
    <row r="7546" spans="74:87" x14ac:dyDescent="0.3">
      <c r="BV7546" s="30"/>
      <c r="CH7546" s="139" t="str">
        <f t="shared" si="230"/>
        <v>LL.0G</v>
      </c>
      <c r="CI7546" s="275" t="s">
        <v>9081</v>
      </c>
    </row>
    <row r="7547" spans="74:87" x14ac:dyDescent="0.3">
      <c r="BV7547" s="30"/>
      <c r="CH7547" s="139" t="str">
        <f t="shared" si="230"/>
        <v>LL.BG</v>
      </c>
      <c r="CI7547" s="275" t="s">
        <v>9082</v>
      </c>
    </row>
    <row r="7548" spans="74:87" x14ac:dyDescent="0.3">
      <c r="BV7548" s="30"/>
      <c r="CH7548" s="139" t="str">
        <f t="shared" si="230"/>
        <v>LL.0R</v>
      </c>
      <c r="CI7548" s="275" t="s">
        <v>9083</v>
      </c>
    </row>
    <row r="7549" spans="74:87" x14ac:dyDescent="0.3">
      <c r="BV7549" s="30"/>
      <c r="CH7549" s="139" t="str">
        <f t="shared" si="230"/>
        <v>LL.89</v>
      </c>
      <c r="CI7549" s="275" t="s">
        <v>9084</v>
      </c>
    </row>
    <row r="7550" spans="74:87" x14ac:dyDescent="0.3">
      <c r="BV7550" s="30"/>
      <c r="CH7550" s="139" t="str">
        <f t="shared" si="230"/>
        <v>LL.2P</v>
      </c>
      <c r="CI7550" s="275" t="s">
        <v>15295</v>
      </c>
    </row>
    <row r="7551" spans="74:87" x14ac:dyDescent="0.3">
      <c r="BV7551" s="30"/>
      <c r="CH7551" s="139" t="str">
        <f t="shared" si="230"/>
        <v>LL.32</v>
      </c>
      <c r="CI7551" s="275" t="s">
        <v>9085</v>
      </c>
    </row>
    <row r="7552" spans="74:87" x14ac:dyDescent="0.3">
      <c r="BV7552" s="30"/>
      <c r="CH7552" s="139" t="str">
        <f t="shared" si="230"/>
        <v>LL.80</v>
      </c>
      <c r="CI7552" s="275" t="s">
        <v>9086</v>
      </c>
    </row>
    <row r="7553" spans="74:87" x14ac:dyDescent="0.3">
      <c r="BV7553" s="30"/>
      <c r="CH7553" s="139" t="str">
        <f t="shared" si="230"/>
        <v>LL.46</v>
      </c>
      <c r="CI7553" s="275" t="s">
        <v>9087</v>
      </c>
    </row>
    <row r="7554" spans="74:87" x14ac:dyDescent="0.3">
      <c r="BV7554" s="30"/>
      <c r="CH7554" s="139" t="str">
        <f t="shared" si="230"/>
        <v>LL.45</v>
      </c>
      <c r="CI7554" s="275" t="s">
        <v>9088</v>
      </c>
    </row>
    <row r="7555" spans="74:87" x14ac:dyDescent="0.3">
      <c r="BV7555" s="30"/>
      <c r="CH7555" s="139" t="str">
        <f t="shared" si="230"/>
        <v>LL.0C</v>
      </c>
      <c r="CI7555" s="275" t="s">
        <v>9089</v>
      </c>
    </row>
    <row r="7556" spans="74:87" x14ac:dyDescent="0.3">
      <c r="BV7556" s="30"/>
      <c r="CH7556" s="139" t="str">
        <f t="shared" si="230"/>
        <v>LL.87</v>
      </c>
      <c r="CI7556" s="275" t="s">
        <v>9090</v>
      </c>
    </row>
    <row r="7557" spans="74:87" x14ac:dyDescent="0.3">
      <c r="BV7557" s="30"/>
      <c r="CH7557" s="139" t="str">
        <f t="shared" si="230"/>
        <v>LL.CP</v>
      </c>
      <c r="CI7557" s="275" t="s">
        <v>9091</v>
      </c>
    </row>
    <row r="7558" spans="74:87" x14ac:dyDescent="0.3">
      <c r="BV7558" s="30"/>
      <c r="CH7558" s="139" t="str">
        <f t="shared" si="230"/>
        <v>LL.35</v>
      </c>
      <c r="CI7558" s="275" t="s">
        <v>9092</v>
      </c>
    </row>
    <row r="7559" spans="74:87" x14ac:dyDescent="0.3">
      <c r="BV7559" s="30"/>
      <c r="CH7559" s="139" t="str">
        <f t="shared" si="230"/>
        <v>LL.33</v>
      </c>
      <c r="CI7559" s="275" t="s">
        <v>9093</v>
      </c>
    </row>
    <row r="7560" spans="74:87" x14ac:dyDescent="0.3">
      <c r="BV7560" s="30"/>
      <c r="CH7560" s="139" t="str">
        <f t="shared" si="230"/>
        <v>LL.54</v>
      </c>
      <c r="CI7560" s="275" t="s">
        <v>9094</v>
      </c>
    </row>
    <row r="7561" spans="74:87" x14ac:dyDescent="0.3">
      <c r="BV7561" s="30"/>
      <c r="CH7561" s="139" t="str">
        <f t="shared" si="230"/>
        <v>LL.JB</v>
      </c>
      <c r="CI7561" s="275" t="s">
        <v>9095</v>
      </c>
    </row>
    <row r="7562" spans="74:87" x14ac:dyDescent="0.3">
      <c r="BV7562" s="30"/>
      <c r="CH7562" s="139" t="str">
        <f t="shared" si="230"/>
        <v>LL.JW</v>
      </c>
      <c r="CI7562" s="275" t="s">
        <v>15296</v>
      </c>
    </row>
    <row r="7563" spans="74:87" x14ac:dyDescent="0.3">
      <c r="BV7563" s="30"/>
      <c r="CH7563" s="139" t="str">
        <f t="shared" si="230"/>
        <v>LL.51</v>
      </c>
      <c r="CI7563" s="275" t="s">
        <v>9096</v>
      </c>
    </row>
    <row r="7564" spans="74:87" x14ac:dyDescent="0.3">
      <c r="BV7564" s="30"/>
      <c r="CH7564" s="139" t="str">
        <f t="shared" si="230"/>
        <v>LL.NS</v>
      </c>
      <c r="CI7564" s="275" t="s">
        <v>9097</v>
      </c>
    </row>
    <row r="7565" spans="74:87" x14ac:dyDescent="0.3">
      <c r="BV7565" s="30"/>
      <c r="CH7565" s="139" t="str">
        <f t="shared" si="230"/>
        <v>LL.86</v>
      </c>
      <c r="CI7565" s="275" t="s">
        <v>9098</v>
      </c>
    </row>
    <row r="7566" spans="74:87" x14ac:dyDescent="0.3">
      <c r="BV7566" s="30"/>
      <c r="CH7566" s="139" t="str">
        <f t="shared" si="230"/>
        <v>LL.36</v>
      </c>
      <c r="CI7566" s="275" t="s">
        <v>9099</v>
      </c>
    </row>
    <row r="7567" spans="74:87" x14ac:dyDescent="0.3">
      <c r="BV7567" s="30"/>
      <c r="CH7567" s="139" t="str">
        <f t="shared" si="230"/>
        <v>LL.2F</v>
      </c>
      <c r="CI7567" s="275" t="s">
        <v>9100</v>
      </c>
    </row>
    <row r="7568" spans="74:87" x14ac:dyDescent="0.3">
      <c r="BV7568" s="30"/>
      <c r="CH7568" s="139" t="str">
        <f t="shared" si="230"/>
        <v>LL.90</v>
      </c>
      <c r="CI7568" s="275" t="s">
        <v>9101</v>
      </c>
    </row>
    <row r="7569" spans="74:87" x14ac:dyDescent="0.3">
      <c r="BV7569" s="30"/>
      <c r="CH7569" s="139" t="str">
        <f t="shared" si="230"/>
        <v>LL.27</v>
      </c>
      <c r="CI7569" s="275" t="s">
        <v>9102</v>
      </c>
    </row>
    <row r="7570" spans="74:87" x14ac:dyDescent="0.3">
      <c r="BV7570" s="30"/>
      <c r="CH7570" s="139" t="str">
        <f t="shared" si="230"/>
        <v>LL.61</v>
      </c>
      <c r="CI7570" s="275" t="s">
        <v>9103</v>
      </c>
    </row>
    <row r="7571" spans="74:87" x14ac:dyDescent="0.3">
      <c r="BV7571" s="30"/>
      <c r="CH7571" s="139" t="str">
        <f t="shared" si="230"/>
        <v>LL.81</v>
      </c>
      <c r="CI7571" s="275" t="s">
        <v>9104</v>
      </c>
    </row>
    <row r="7572" spans="74:87" x14ac:dyDescent="0.3">
      <c r="BV7572" s="30"/>
      <c r="CH7572" s="139" t="str">
        <f t="shared" si="230"/>
        <v>LL.SO</v>
      </c>
      <c r="CI7572" s="275" t="s">
        <v>9105</v>
      </c>
    </row>
    <row r="7573" spans="74:87" x14ac:dyDescent="0.3">
      <c r="BV7573" s="30"/>
      <c r="CH7573" s="139" t="str">
        <f t="shared" si="230"/>
        <v>LL.SP</v>
      </c>
      <c r="CI7573" s="275" t="s">
        <v>9106</v>
      </c>
    </row>
    <row r="7574" spans="74:87" x14ac:dyDescent="0.3">
      <c r="BV7574" s="30"/>
      <c r="CH7574" s="139" t="str">
        <f t="shared" si="230"/>
        <v>LL.1V</v>
      </c>
      <c r="CI7574" s="275" t="s">
        <v>9107</v>
      </c>
    </row>
    <row r="7575" spans="74:87" x14ac:dyDescent="0.3">
      <c r="BV7575" s="30"/>
      <c r="CH7575" s="139" t="str">
        <f t="shared" si="230"/>
        <v>LL.T5</v>
      </c>
      <c r="CI7575" s="275" t="s">
        <v>9108</v>
      </c>
    </row>
    <row r="7576" spans="74:87" x14ac:dyDescent="0.3">
      <c r="BV7576" s="30"/>
      <c r="CH7576" s="139" t="str">
        <f t="shared" si="230"/>
        <v>LL.0S</v>
      </c>
      <c r="CI7576" s="275" t="s">
        <v>9109</v>
      </c>
    </row>
    <row r="7577" spans="74:87" x14ac:dyDescent="0.3">
      <c r="BV7577" s="30"/>
      <c r="CH7577" s="139" t="str">
        <f t="shared" si="230"/>
        <v>LL.52</v>
      </c>
      <c r="CI7577" s="275" t="s">
        <v>9110</v>
      </c>
    </row>
    <row r="7578" spans="74:87" x14ac:dyDescent="0.3">
      <c r="BV7578" s="30"/>
      <c r="CH7578" s="139" t="str">
        <f t="shared" si="230"/>
        <v>LL.77</v>
      </c>
      <c r="CI7578" s="275" t="s">
        <v>9111</v>
      </c>
    </row>
    <row r="7579" spans="74:87" x14ac:dyDescent="0.3">
      <c r="BV7579" s="30"/>
      <c r="CH7579" s="139" t="str">
        <f t="shared" si="230"/>
        <v>LL.37</v>
      </c>
      <c r="CI7579" s="275" t="s">
        <v>9112</v>
      </c>
    </row>
    <row r="7580" spans="74:87" x14ac:dyDescent="0.3">
      <c r="BV7580" s="30"/>
      <c r="CH7580" s="139" t="str">
        <f t="shared" si="230"/>
        <v>LL.2A</v>
      </c>
      <c r="CI7580" s="275" t="s">
        <v>9113</v>
      </c>
    </row>
    <row r="7581" spans="74:87" x14ac:dyDescent="0.3">
      <c r="BV7581" s="30"/>
      <c r="CH7581" s="139" t="str">
        <f t="shared" si="230"/>
        <v>LL.T8</v>
      </c>
      <c r="CI7581" s="275" t="s">
        <v>9114</v>
      </c>
    </row>
    <row r="7582" spans="74:87" x14ac:dyDescent="0.3">
      <c r="BV7582" s="30"/>
      <c r="CH7582" s="139" t="str">
        <f t="shared" si="230"/>
        <v>LL.1Q</v>
      </c>
      <c r="CI7582" s="275" t="s">
        <v>9115</v>
      </c>
    </row>
    <row r="7583" spans="74:87" x14ac:dyDescent="0.3">
      <c r="BV7583" s="30"/>
      <c r="CH7583" s="139" t="str">
        <f t="shared" si="230"/>
        <v>LL.2Q</v>
      </c>
      <c r="CI7583" s="275" t="s">
        <v>9116</v>
      </c>
    </row>
    <row r="7584" spans="74:87" x14ac:dyDescent="0.3">
      <c r="BV7584" s="30"/>
      <c r="CH7584" s="139" t="str">
        <f t="shared" ref="CH7584:CH7647" si="231">CONCATENATE(LEFT(CI7584,2),".",RIGHT(CI7584,2))</f>
        <v>LL.NM</v>
      </c>
      <c r="CI7584" s="275" t="s">
        <v>9117</v>
      </c>
    </row>
    <row r="7585" spans="74:87" x14ac:dyDescent="0.3">
      <c r="BV7585" s="30"/>
      <c r="CH7585" s="139" t="str">
        <f t="shared" si="231"/>
        <v>LL.0F</v>
      </c>
      <c r="CI7585" s="275" t="s">
        <v>9118</v>
      </c>
    </row>
    <row r="7586" spans="74:87" x14ac:dyDescent="0.3">
      <c r="BV7586" s="30"/>
      <c r="CH7586" s="139" t="str">
        <f t="shared" si="231"/>
        <v>LL.MC</v>
      </c>
      <c r="CI7586" s="275" t="s">
        <v>9119</v>
      </c>
    </row>
    <row r="7587" spans="74:87" x14ac:dyDescent="0.3">
      <c r="BV7587" s="30"/>
      <c r="CH7587" s="139" t="str">
        <f t="shared" si="231"/>
        <v>LL.0P</v>
      </c>
      <c r="CI7587" s="275" t="s">
        <v>9120</v>
      </c>
    </row>
    <row r="7588" spans="74:87" x14ac:dyDescent="0.3">
      <c r="BV7588" s="30"/>
      <c r="CH7588" s="139" t="str">
        <f t="shared" si="231"/>
        <v>LL.T9</v>
      </c>
      <c r="CI7588" s="275" t="s">
        <v>9121</v>
      </c>
    </row>
    <row r="7589" spans="74:87" x14ac:dyDescent="0.3">
      <c r="BV7589" s="30"/>
      <c r="CH7589" s="139" t="str">
        <f t="shared" si="231"/>
        <v>LL.AO</v>
      </c>
      <c r="CI7589" s="275" t="s">
        <v>9122</v>
      </c>
    </row>
    <row r="7590" spans="74:87" x14ac:dyDescent="0.3">
      <c r="BV7590" s="30"/>
      <c r="CH7590" s="139" t="str">
        <f t="shared" si="231"/>
        <v>LL.0G</v>
      </c>
      <c r="CI7590" s="275" t="s">
        <v>9123</v>
      </c>
    </row>
    <row r="7591" spans="74:87" x14ac:dyDescent="0.3">
      <c r="BV7591" s="30"/>
      <c r="CH7591" s="139" t="str">
        <f t="shared" si="231"/>
        <v>LL.BG</v>
      </c>
      <c r="CI7591" s="275" t="s">
        <v>9124</v>
      </c>
    </row>
    <row r="7592" spans="74:87" x14ac:dyDescent="0.3">
      <c r="BV7592" s="30"/>
      <c r="CH7592" s="139" t="str">
        <f t="shared" si="231"/>
        <v>LL.0R</v>
      </c>
      <c r="CI7592" s="275" t="s">
        <v>9125</v>
      </c>
    </row>
    <row r="7593" spans="74:87" x14ac:dyDescent="0.3">
      <c r="BV7593" s="30"/>
      <c r="CH7593" s="139" t="str">
        <f t="shared" si="231"/>
        <v>LL.89</v>
      </c>
      <c r="CI7593" s="275" t="s">
        <v>9126</v>
      </c>
    </row>
    <row r="7594" spans="74:87" x14ac:dyDescent="0.3">
      <c r="BV7594" s="30"/>
      <c r="CH7594" s="139" t="str">
        <f t="shared" si="231"/>
        <v>LL.2P</v>
      </c>
      <c r="CI7594" s="275" t="s">
        <v>15297</v>
      </c>
    </row>
    <row r="7595" spans="74:87" x14ac:dyDescent="0.3">
      <c r="BV7595" s="30"/>
      <c r="CH7595" s="139" t="str">
        <f t="shared" si="231"/>
        <v>LL.32</v>
      </c>
      <c r="CI7595" s="275" t="s">
        <v>9127</v>
      </c>
    </row>
    <row r="7596" spans="74:87" x14ac:dyDescent="0.3">
      <c r="BV7596" s="30"/>
      <c r="CH7596" s="139" t="str">
        <f t="shared" si="231"/>
        <v>LL.80</v>
      </c>
      <c r="CI7596" s="275" t="s">
        <v>9128</v>
      </c>
    </row>
    <row r="7597" spans="74:87" x14ac:dyDescent="0.3">
      <c r="BV7597" s="30"/>
      <c r="CH7597" s="139" t="str">
        <f t="shared" si="231"/>
        <v>LL.46</v>
      </c>
      <c r="CI7597" s="275" t="s">
        <v>9129</v>
      </c>
    </row>
    <row r="7598" spans="74:87" x14ac:dyDescent="0.3">
      <c r="BV7598" s="30"/>
      <c r="CH7598" s="139" t="str">
        <f t="shared" si="231"/>
        <v>LL.45</v>
      </c>
      <c r="CI7598" s="275" t="s">
        <v>9130</v>
      </c>
    </row>
    <row r="7599" spans="74:87" x14ac:dyDescent="0.3">
      <c r="BV7599" s="30"/>
      <c r="CH7599" s="139" t="str">
        <f t="shared" si="231"/>
        <v>LL.0C</v>
      </c>
      <c r="CI7599" s="275" t="s">
        <v>9131</v>
      </c>
    </row>
    <row r="7600" spans="74:87" x14ac:dyDescent="0.3">
      <c r="BV7600" s="30"/>
      <c r="CH7600" s="139" t="str">
        <f t="shared" si="231"/>
        <v>LL.87</v>
      </c>
      <c r="CI7600" s="275" t="s">
        <v>9132</v>
      </c>
    </row>
    <row r="7601" spans="74:87" x14ac:dyDescent="0.3">
      <c r="BV7601" s="30"/>
      <c r="CH7601" s="139" t="str">
        <f t="shared" si="231"/>
        <v>LL.CP</v>
      </c>
      <c r="CI7601" s="275" t="s">
        <v>9133</v>
      </c>
    </row>
    <row r="7602" spans="74:87" x14ac:dyDescent="0.3">
      <c r="BV7602" s="30"/>
      <c r="CH7602" s="139" t="str">
        <f t="shared" si="231"/>
        <v>LL.35</v>
      </c>
      <c r="CI7602" s="275" t="s">
        <v>9134</v>
      </c>
    </row>
    <row r="7603" spans="74:87" x14ac:dyDescent="0.3">
      <c r="BV7603" s="30"/>
      <c r="CH7603" s="139" t="str">
        <f t="shared" si="231"/>
        <v>LL.33</v>
      </c>
      <c r="CI7603" s="275" t="s">
        <v>9135</v>
      </c>
    </row>
    <row r="7604" spans="74:87" x14ac:dyDescent="0.3">
      <c r="BV7604" s="30"/>
      <c r="CH7604" s="139" t="str">
        <f t="shared" si="231"/>
        <v>LL.54</v>
      </c>
      <c r="CI7604" s="275" t="s">
        <v>9136</v>
      </c>
    </row>
    <row r="7605" spans="74:87" x14ac:dyDescent="0.3">
      <c r="BV7605" s="30"/>
      <c r="CH7605" s="139" t="str">
        <f t="shared" si="231"/>
        <v>LL.JB</v>
      </c>
      <c r="CI7605" s="275" t="s">
        <v>9137</v>
      </c>
    </row>
    <row r="7606" spans="74:87" x14ac:dyDescent="0.3">
      <c r="BV7606" s="30"/>
      <c r="CH7606" s="139" t="str">
        <f t="shared" si="231"/>
        <v>LL.JW</v>
      </c>
      <c r="CI7606" s="275" t="s">
        <v>15298</v>
      </c>
    </row>
    <row r="7607" spans="74:87" x14ac:dyDescent="0.3">
      <c r="BV7607" s="30"/>
      <c r="CH7607" s="139" t="str">
        <f t="shared" si="231"/>
        <v>LL.51</v>
      </c>
      <c r="CI7607" s="275" t="s">
        <v>9138</v>
      </c>
    </row>
    <row r="7608" spans="74:87" x14ac:dyDescent="0.3">
      <c r="BV7608" s="30"/>
      <c r="CH7608" s="139" t="str">
        <f t="shared" si="231"/>
        <v>LL.NS</v>
      </c>
      <c r="CI7608" s="275" t="s">
        <v>9139</v>
      </c>
    </row>
    <row r="7609" spans="74:87" x14ac:dyDescent="0.3">
      <c r="BV7609" s="30"/>
      <c r="CH7609" s="139" t="str">
        <f t="shared" si="231"/>
        <v>LL.86</v>
      </c>
      <c r="CI7609" s="275" t="s">
        <v>9140</v>
      </c>
    </row>
    <row r="7610" spans="74:87" x14ac:dyDescent="0.3">
      <c r="BV7610" s="30"/>
      <c r="CH7610" s="139" t="str">
        <f t="shared" si="231"/>
        <v>LL.36</v>
      </c>
      <c r="CI7610" s="275" t="s">
        <v>9141</v>
      </c>
    </row>
    <row r="7611" spans="74:87" x14ac:dyDescent="0.3">
      <c r="BV7611" s="30"/>
      <c r="CH7611" s="139" t="str">
        <f t="shared" si="231"/>
        <v>LL.2F</v>
      </c>
      <c r="CI7611" s="275" t="s">
        <v>9142</v>
      </c>
    </row>
    <row r="7612" spans="74:87" x14ac:dyDescent="0.3">
      <c r="BV7612" s="30"/>
      <c r="CH7612" s="139" t="str">
        <f t="shared" si="231"/>
        <v>LL.90</v>
      </c>
      <c r="CI7612" s="275" t="s">
        <v>9143</v>
      </c>
    </row>
    <row r="7613" spans="74:87" x14ac:dyDescent="0.3">
      <c r="BV7613" s="30"/>
      <c r="CH7613" s="139" t="str">
        <f t="shared" si="231"/>
        <v>LL.27</v>
      </c>
      <c r="CI7613" s="275" t="s">
        <v>9144</v>
      </c>
    </row>
    <row r="7614" spans="74:87" x14ac:dyDescent="0.3">
      <c r="BV7614" s="30"/>
      <c r="CH7614" s="139" t="str">
        <f t="shared" si="231"/>
        <v>LL.61</v>
      </c>
      <c r="CI7614" s="275" t="s">
        <v>9145</v>
      </c>
    </row>
    <row r="7615" spans="74:87" x14ac:dyDescent="0.3">
      <c r="BV7615" s="30"/>
      <c r="CH7615" s="139" t="str">
        <f t="shared" si="231"/>
        <v>LL.81</v>
      </c>
      <c r="CI7615" s="275" t="s">
        <v>9146</v>
      </c>
    </row>
    <row r="7616" spans="74:87" x14ac:dyDescent="0.3">
      <c r="BV7616" s="30"/>
      <c r="CH7616" s="139" t="str">
        <f t="shared" si="231"/>
        <v>LL.SO</v>
      </c>
      <c r="CI7616" s="275" t="s">
        <v>9147</v>
      </c>
    </row>
    <row r="7617" spans="74:87" x14ac:dyDescent="0.3">
      <c r="BV7617" s="30"/>
      <c r="CH7617" s="139" t="str">
        <f t="shared" si="231"/>
        <v>LL.SP</v>
      </c>
      <c r="CI7617" s="275" t="s">
        <v>9148</v>
      </c>
    </row>
    <row r="7618" spans="74:87" x14ac:dyDescent="0.3">
      <c r="BV7618" s="30"/>
      <c r="CH7618" s="139" t="str">
        <f t="shared" si="231"/>
        <v>LL.1V</v>
      </c>
      <c r="CI7618" s="275" t="s">
        <v>9149</v>
      </c>
    </row>
    <row r="7619" spans="74:87" x14ac:dyDescent="0.3">
      <c r="BV7619" s="30"/>
      <c r="CH7619" s="139" t="str">
        <f t="shared" si="231"/>
        <v>LL.T5</v>
      </c>
      <c r="CI7619" s="275" t="s">
        <v>9150</v>
      </c>
    </row>
    <row r="7620" spans="74:87" x14ac:dyDescent="0.3">
      <c r="BV7620" s="30"/>
      <c r="CH7620" s="139" t="str">
        <f t="shared" si="231"/>
        <v>LL.0S</v>
      </c>
      <c r="CI7620" s="275" t="s">
        <v>9151</v>
      </c>
    </row>
    <row r="7621" spans="74:87" x14ac:dyDescent="0.3">
      <c r="BV7621" s="30"/>
      <c r="CH7621" s="139" t="str">
        <f t="shared" si="231"/>
        <v>LL.52</v>
      </c>
      <c r="CI7621" s="275" t="s">
        <v>9152</v>
      </c>
    </row>
    <row r="7622" spans="74:87" x14ac:dyDescent="0.3">
      <c r="BV7622" s="30"/>
      <c r="CH7622" s="139" t="str">
        <f t="shared" si="231"/>
        <v>LL.77</v>
      </c>
      <c r="CI7622" s="275" t="s">
        <v>9153</v>
      </c>
    </row>
    <row r="7623" spans="74:87" x14ac:dyDescent="0.3">
      <c r="BV7623" s="30"/>
      <c r="CH7623" s="139" t="str">
        <f t="shared" si="231"/>
        <v>LL.37</v>
      </c>
      <c r="CI7623" s="275" t="s">
        <v>9154</v>
      </c>
    </row>
    <row r="7624" spans="74:87" x14ac:dyDescent="0.3">
      <c r="BV7624" s="30"/>
      <c r="CH7624" s="139" t="str">
        <f t="shared" si="231"/>
        <v>LL.2A</v>
      </c>
      <c r="CI7624" s="275" t="s">
        <v>9155</v>
      </c>
    </row>
    <row r="7625" spans="74:87" x14ac:dyDescent="0.3">
      <c r="BV7625" s="30"/>
      <c r="CH7625" s="139" t="str">
        <f t="shared" si="231"/>
        <v>LL.T8</v>
      </c>
      <c r="CI7625" s="275" t="s">
        <v>9156</v>
      </c>
    </row>
    <row r="7626" spans="74:87" x14ac:dyDescent="0.3">
      <c r="BV7626" s="30"/>
      <c r="CH7626" s="139" t="str">
        <f t="shared" si="231"/>
        <v>LL.1Q</v>
      </c>
      <c r="CI7626" s="275" t="s">
        <v>9157</v>
      </c>
    </row>
    <row r="7627" spans="74:87" x14ac:dyDescent="0.3">
      <c r="BV7627" s="30"/>
      <c r="CH7627" s="139" t="str">
        <f t="shared" si="231"/>
        <v>LL.2Q</v>
      </c>
      <c r="CI7627" s="275" t="s">
        <v>9158</v>
      </c>
    </row>
    <row r="7628" spans="74:87" x14ac:dyDescent="0.3">
      <c r="BV7628" s="30"/>
      <c r="CH7628" s="139" t="str">
        <f t="shared" si="231"/>
        <v>LL.NM</v>
      </c>
      <c r="CI7628" s="275" t="s">
        <v>9159</v>
      </c>
    </row>
    <row r="7629" spans="74:87" x14ac:dyDescent="0.3">
      <c r="BV7629" s="30"/>
      <c r="CH7629" s="139" t="str">
        <f t="shared" si="231"/>
        <v>LL.0F</v>
      </c>
      <c r="CI7629" s="275" t="s">
        <v>9160</v>
      </c>
    </row>
    <row r="7630" spans="74:87" x14ac:dyDescent="0.3">
      <c r="BV7630" s="30"/>
      <c r="CH7630" s="139" t="str">
        <f t="shared" si="231"/>
        <v>LL.MC</v>
      </c>
      <c r="CI7630" s="275" t="s">
        <v>9161</v>
      </c>
    </row>
    <row r="7631" spans="74:87" x14ac:dyDescent="0.3">
      <c r="BV7631" s="30"/>
      <c r="CH7631" s="139" t="str">
        <f t="shared" si="231"/>
        <v>LL.0P</v>
      </c>
      <c r="CI7631" s="275" t="s">
        <v>9162</v>
      </c>
    </row>
    <row r="7632" spans="74:87" x14ac:dyDescent="0.3">
      <c r="BV7632" s="30"/>
      <c r="CH7632" s="139" t="str">
        <f t="shared" si="231"/>
        <v>LL.T9</v>
      </c>
      <c r="CI7632" s="275" t="s">
        <v>9163</v>
      </c>
    </row>
    <row r="7633" spans="74:87" x14ac:dyDescent="0.3">
      <c r="BV7633" s="30"/>
      <c r="CH7633" s="139" t="str">
        <f t="shared" si="231"/>
        <v>LL.AO</v>
      </c>
      <c r="CI7633" s="275" t="s">
        <v>9164</v>
      </c>
    </row>
    <row r="7634" spans="74:87" x14ac:dyDescent="0.3">
      <c r="BV7634" s="30"/>
      <c r="CH7634" s="139" t="str">
        <f t="shared" si="231"/>
        <v>LL.0G</v>
      </c>
      <c r="CI7634" s="275" t="s">
        <v>9165</v>
      </c>
    </row>
    <row r="7635" spans="74:87" x14ac:dyDescent="0.3">
      <c r="BV7635" s="30"/>
      <c r="CH7635" s="139" t="str">
        <f t="shared" si="231"/>
        <v>LL.BG</v>
      </c>
      <c r="CI7635" s="275" t="s">
        <v>9166</v>
      </c>
    </row>
    <row r="7636" spans="74:87" x14ac:dyDescent="0.3">
      <c r="BV7636" s="30"/>
      <c r="CH7636" s="139" t="str">
        <f t="shared" si="231"/>
        <v>LL.0R</v>
      </c>
      <c r="CI7636" s="275" t="s">
        <v>9167</v>
      </c>
    </row>
    <row r="7637" spans="74:87" x14ac:dyDescent="0.3">
      <c r="BV7637" s="30"/>
      <c r="CH7637" s="139" t="str">
        <f t="shared" si="231"/>
        <v>LL.89</v>
      </c>
      <c r="CI7637" s="275" t="s">
        <v>9168</v>
      </c>
    </row>
    <row r="7638" spans="74:87" x14ac:dyDescent="0.3">
      <c r="BV7638" s="30"/>
      <c r="CH7638" s="139" t="str">
        <f t="shared" si="231"/>
        <v>LL.2P</v>
      </c>
      <c r="CI7638" s="275" t="s">
        <v>15299</v>
      </c>
    </row>
    <row r="7639" spans="74:87" x14ac:dyDescent="0.3">
      <c r="BV7639" s="30"/>
      <c r="CH7639" s="139" t="str">
        <f t="shared" si="231"/>
        <v>LL.32</v>
      </c>
      <c r="CI7639" s="275" t="s">
        <v>9169</v>
      </c>
    </row>
    <row r="7640" spans="74:87" x14ac:dyDescent="0.3">
      <c r="BV7640" s="30"/>
      <c r="CH7640" s="139" t="str">
        <f t="shared" si="231"/>
        <v>LL.80</v>
      </c>
      <c r="CI7640" s="275" t="s">
        <v>9170</v>
      </c>
    </row>
    <row r="7641" spans="74:87" x14ac:dyDescent="0.3">
      <c r="BV7641" s="30"/>
      <c r="CH7641" s="139" t="str">
        <f t="shared" si="231"/>
        <v>LL.46</v>
      </c>
      <c r="CI7641" s="275" t="s">
        <v>9171</v>
      </c>
    </row>
    <row r="7642" spans="74:87" x14ac:dyDescent="0.3">
      <c r="BV7642" s="30"/>
      <c r="CH7642" s="139" t="str">
        <f t="shared" si="231"/>
        <v>LL.45</v>
      </c>
      <c r="CI7642" s="275" t="s">
        <v>9172</v>
      </c>
    </row>
    <row r="7643" spans="74:87" x14ac:dyDescent="0.3">
      <c r="BV7643" s="30"/>
      <c r="CH7643" s="139" t="str">
        <f t="shared" si="231"/>
        <v>LL.0C</v>
      </c>
      <c r="CI7643" s="275" t="s">
        <v>9173</v>
      </c>
    </row>
    <row r="7644" spans="74:87" x14ac:dyDescent="0.3">
      <c r="BV7644" s="30"/>
      <c r="CH7644" s="139" t="str">
        <f t="shared" si="231"/>
        <v>LL.87</v>
      </c>
      <c r="CI7644" s="275" t="s">
        <v>9174</v>
      </c>
    </row>
    <row r="7645" spans="74:87" x14ac:dyDescent="0.3">
      <c r="BV7645" s="30"/>
      <c r="CH7645" s="139" t="str">
        <f t="shared" si="231"/>
        <v>LL.CP</v>
      </c>
      <c r="CI7645" s="275" t="s">
        <v>9175</v>
      </c>
    </row>
    <row r="7646" spans="74:87" x14ac:dyDescent="0.3">
      <c r="BV7646" s="30"/>
      <c r="CH7646" s="139" t="str">
        <f t="shared" si="231"/>
        <v>LL.35</v>
      </c>
      <c r="CI7646" s="275" t="s">
        <v>9176</v>
      </c>
    </row>
    <row r="7647" spans="74:87" x14ac:dyDescent="0.3">
      <c r="BV7647" s="30"/>
      <c r="CH7647" s="139" t="str">
        <f t="shared" si="231"/>
        <v>LL.33</v>
      </c>
      <c r="CI7647" s="275" t="s">
        <v>9177</v>
      </c>
    </row>
    <row r="7648" spans="74:87" x14ac:dyDescent="0.3">
      <c r="BV7648" s="30"/>
      <c r="CH7648" s="139" t="str">
        <f t="shared" ref="CH7648:CH7711" si="232">CONCATENATE(LEFT(CI7648,2),".",RIGHT(CI7648,2))</f>
        <v>LL.54</v>
      </c>
      <c r="CI7648" s="275" t="s">
        <v>9178</v>
      </c>
    </row>
    <row r="7649" spans="74:87" x14ac:dyDescent="0.3">
      <c r="BV7649" s="30"/>
      <c r="CH7649" s="139" t="str">
        <f t="shared" si="232"/>
        <v>LL.JB</v>
      </c>
      <c r="CI7649" s="275" t="s">
        <v>9179</v>
      </c>
    </row>
    <row r="7650" spans="74:87" x14ac:dyDescent="0.3">
      <c r="BV7650" s="30"/>
      <c r="CH7650" s="139" t="str">
        <f t="shared" si="232"/>
        <v>LL.JW</v>
      </c>
      <c r="CI7650" s="275" t="s">
        <v>15300</v>
      </c>
    </row>
    <row r="7651" spans="74:87" x14ac:dyDescent="0.3">
      <c r="BV7651" s="30"/>
      <c r="CH7651" s="139" t="str">
        <f t="shared" si="232"/>
        <v>LL.51</v>
      </c>
      <c r="CI7651" s="275" t="s">
        <v>9180</v>
      </c>
    </row>
    <row r="7652" spans="74:87" x14ac:dyDescent="0.3">
      <c r="BV7652" s="30"/>
      <c r="CH7652" s="139" t="str">
        <f t="shared" si="232"/>
        <v>LL.NS</v>
      </c>
      <c r="CI7652" s="275" t="s">
        <v>9181</v>
      </c>
    </row>
    <row r="7653" spans="74:87" x14ac:dyDescent="0.3">
      <c r="BV7653" s="30"/>
      <c r="CH7653" s="139" t="str">
        <f t="shared" si="232"/>
        <v>LL.86</v>
      </c>
      <c r="CI7653" s="275" t="s">
        <v>9182</v>
      </c>
    </row>
    <row r="7654" spans="74:87" x14ac:dyDescent="0.3">
      <c r="BV7654" s="30"/>
      <c r="CH7654" s="139" t="str">
        <f t="shared" si="232"/>
        <v>LL.36</v>
      </c>
      <c r="CI7654" s="275" t="s">
        <v>9183</v>
      </c>
    </row>
    <row r="7655" spans="74:87" x14ac:dyDescent="0.3">
      <c r="BV7655" s="30"/>
      <c r="CH7655" s="139" t="str">
        <f t="shared" si="232"/>
        <v>LL.2F</v>
      </c>
      <c r="CI7655" s="275" t="s">
        <v>9184</v>
      </c>
    </row>
    <row r="7656" spans="74:87" x14ac:dyDescent="0.3">
      <c r="BV7656" s="30"/>
      <c r="CH7656" s="139" t="str">
        <f t="shared" si="232"/>
        <v>LL.90</v>
      </c>
      <c r="CI7656" s="275" t="s">
        <v>9185</v>
      </c>
    </row>
    <row r="7657" spans="74:87" x14ac:dyDescent="0.3">
      <c r="BV7657" s="30"/>
      <c r="CH7657" s="139" t="str">
        <f t="shared" si="232"/>
        <v>LL.27</v>
      </c>
      <c r="CI7657" s="275" t="s">
        <v>9186</v>
      </c>
    </row>
    <row r="7658" spans="74:87" x14ac:dyDescent="0.3">
      <c r="BV7658" s="30"/>
      <c r="CH7658" s="139" t="str">
        <f t="shared" si="232"/>
        <v>LL.61</v>
      </c>
      <c r="CI7658" s="275" t="s">
        <v>9187</v>
      </c>
    </row>
    <row r="7659" spans="74:87" x14ac:dyDescent="0.3">
      <c r="BV7659" s="30"/>
      <c r="CH7659" s="139" t="str">
        <f t="shared" si="232"/>
        <v>LL.81</v>
      </c>
      <c r="CI7659" s="275" t="s">
        <v>9188</v>
      </c>
    </row>
    <row r="7660" spans="74:87" x14ac:dyDescent="0.3">
      <c r="BV7660" s="30"/>
      <c r="CH7660" s="139" t="str">
        <f t="shared" si="232"/>
        <v>LL.SO</v>
      </c>
      <c r="CI7660" s="275" t="s">
        <v>9189</v>
      </c>
    </row>
    <row r="7661" spans="74:87" x14ac:dyDescent="0.3">
      <c r="BV7661" s="30"/>
      <c r="CH7661" s="139" t="str">
        <f t="shared" si="232"/>
        <v>LL.SP</v>
      </c>
      <c r="CI7661" s="275" t="s">
        <v>9190</v>
      </c>
    </row>
    <row r="7662" spans="74:87" x14ac:dyDescent="0.3">
      <c r="BV7662" s="30"/>
      <c r="CH7662" s="139" t="str">
        <f t="shared" si="232"/>
        <v>LL.1V</v>
      </c>
      <c r="CI7662" s="275" t="s">
        <v>9191</v>
      </c>
    </row>
    <row r="7663" spans="74:87" x14ac:dyDescent="0.3">
      <c r="BV7663" s="30"/>
      <c r="CH7663" s="139" t="str">
        <f t="shared" si="232"/>
        <v>LL.T5</v>
      </c>
      <c r="CI7663" s="275" t="s">
        <v>9192</v>
      </c>
    </row>
    <row r="7664" spans="74:87" x14ac:dyDescent="0.3">
      <c r="BV7664" s="30"/>
      <c r="CH7664" s="139" t="str">
        <f t="shared" si="232"/>
        <v>LL.0S</v>
      </c>
      <c r="CI7664" s="275" t="s">
        <v>9193</v>
      </c>
    </row>
    <row r="7665" spans="74:87" x14ac:dyDescent="0.3">
      <c r="BV7665" s="30"/>
      <c r="CH7665" s="139" t="str">
        <f t="shared" si="232"/>
        <v>LL.52</v>
      </c>
      <c r="CI7665" s="275" t="s">
        <v>9194</v>
      </c>
    </row>
    <row r="7666" spans="74:87" x14ac:dyDescent="0.3">
      <c r="BV7666" s="30"/>
      <c r="CH7666" s="139" t="str">
        <f t="shared" si="232"/>
        <v>LL.77</v>
      </c>
      <c r="CI7666" s="275" t="s">
        <v>9195</v>
      </c>
    </row>
    <row r="7667" spans="74:87" x14ac:dyDescent="0.3">
      <c r="BV7667" s="30"/>
      <c r="CH7667" s="139" t="str">
        <f t="shared" si="232"/>
        <v>LL.37</v>
      </c>
      <c r="CI7667" s="275" t="s">
        <v>9196</v>
      </c>
    </row>
    <row r="7668" spans="74:87" x14ac:dyDescent="0.3">
      <c r="BV7668" s="30"/>
      <c r="CH7668" s="139" t="str">
        <f t="shared" si="232"/>
        <v>LL.2A</v>
      </c>
      <c r="CI7668" s="275" t="s">
        <v>9197</v>
      </c>
    </row>
    <row r="7669" spans="74:87" x14ac:dyDescent="0.3">
      <c r="BV7669" s="30"/>
      <c r="CH7669" s="139" t="str">
        <f t="shared" si="232"/>
        <v>LL.T8</v>
      </c>
      <c r="CI7669" s="275" t="s">
        <v>9198</v>
      </c>
    </row>
    <row r="7670" spans="74:87" x14ac:dyDescent="0.3">
      <c r="BV7670" s="30"/>
      <c r="CH7670" s="139" t="str">
        <f t="shared" si="232"/>
        <v>LL.1Q</v>
      </c>
      <c r="CI7670" s="275" t="s">
        <v>9199</v>
      </c>
    </row>
    <row r="7671" spans="74:87" x14ac:dyDescent="0.3">
      <c r="BV7671" s="30"/>
      <c r="CH7671" s="139" t="str">
        <f t="shared" si="232"/>
        <v>LL.2Q</v>
      </c>
      <c r="CI7671" s="275" t="s">
        <v>9200</v>
      </c>
    </row>
    <row r="7672" spans="74:87" x14ac:dyDescent="0.3">
      <c r="BV7672" s="30"/>
      <c r="CH7672" s="139" t="str">
        <f t="shared" si="232"/>
        <v>LL.NM</v>
      </c>
      <c r="CI7672" s="275" t="s">
        <v>9201</v>
      </c>
    </row>
    <row r="7673" spans="74:87" x14ac:dyDescent="0.3">
      <c r="BV7673" s="30"/>
      <c r="CH7673" s="139" t="str">
        <f t="shared" si="232"/>
        <v>LL.0F</v>
      </c>
      <c r="CI7673" s="275" t="s">
        <v>9202</v>
      </c>
    </row>
    <row r="7674" spans="74:87" x14ac:dyDescent="0.3">
      <c r="BV7674" s="30"/>
      <c r="CH7674" s="139" t="str">
        <f t="shared" si="232"/>
        <v>LL.MC</v>
      </c>
      <c r="CI7674" s="275" t="s">
        <v>9203</v>
      </c>
    </row>
    <row r="7675" spans="74:87" x14ac:dyDescent="0.3">
      <c r="BV7675" s="30"/>
      <c r="CH7675" s="139" t="str">
        <f t="shared" si="232"/>
        <v>LL.0P</v>
      </c>
      <c r="CI7675" s="275" t="s">
        <v>9204</v>
      </c>
    </row>
    <row r="7676" spans="74:87" x14ac:dyDescent="0.3">
      <c r="BV7676" s="30"/>
      <c r="CH7676" s="139" t="str">
        <f t="shared" si="232"/>
        <v>LL.T9</v>
      </c>
      <c r="CI7676" s="275" t="s">
        <v>9205</v>
      </c>
    </row>
    <row r="7677" spans="74:87" x14ac:dyDescent="0.3">
      <c r="BV7677" s="30"/>
      <c r="CH7677" s="139" t="str">
        <f t="shared" si="232"/>
        <v>LL.AO</v>
      </c>
      <c r="CI7677" s="275" t="s">
        <v>9206</v>
      </c>
    </row>
    <row r="7678" spans="74:87" x14ac:dyDescent="0.3">
      <c r="BV7678" s="30"/>
      <c r="CH7678" s="139" t="str">
        <f t="shared" si="232"/>
        <v>LL.0G</v>
      </c>
      <c r="CI7678" s="275" t="s">
        <v>9207</v>
      </c>
    </row>
    <row r="7679" spans="74:87" x14ac:dyDescent="0.3">
      <c r="BV7679" s="30"/>
      <c r="CH7679" s="139" t="str">
        <f t="shared" si="232"/>
        <v>LL.BG</v>
      </c>
      <c r="CI7679" s="275" t="s">
        <v>9208</v>
      </c>
    </row>
    <row r="7680" spans="74:87" x14ac:dyDescent="0.3">
      <c r="BV7680" s="30"/>
      <c r="CH7680" s="139" t="str">
        <f t="shared" si="232"/>
        <v>LL.0R</v>
      </c>
      <c r="CI7680" s="275" t="s">
        <v>9209</v>
      </c>
    </row>
    <row r="7681" spans="74:87" x14ac:dyDescent="0.3">
      <c r="BV7681" s="30"/>
      <c r="CH7681" s="139" t="str">
        <f t="shared" si="232"/>
        <v>LL.89</v>
      </c>
      <c r="CI7681" s="275" t="s">
        <v>9210</v>
      </c>
    </row>
    <row r="7682" spans="74:87" x14ac:dyDescent="0.3">
      <c r="BV7682" s="30"/>
      <c r="CH7682" s="139" t="str">
        <f t="shared" si="232"/>
        <v>LL.2P</v>
      </c>
      <c r="CI7682" s="275" t="s">
        <v>15301</v>
      </c>
    </row>
    <row r="7683" spans="74:87" x14ac:dyDescent="0.3">
      <c r="BV7683" s="30"/>
      <c r="CH7683" s="139" t="str">
        <f t="shared" si="232"/>
        <v>LL.32</v>
      </c>
      <c r="CI7683" s="275" t="s">
        <v>9211</v>
      </c>
    </row>
    <row r="7684" spans="74:87" x14ac:dyDescent="0.3">
      <c r="BV7684" s="30"/>
      <c r="CH7684" s="139" t="str">
        <f t="shared" si="232"/>
        <v>LL.80</v>
      </c>
      <c r="CI7684" s="275" t="s">
        <v>9212</v>
      </c>
    </row>
    <row r="7685" spans="74:87" x14ac:dyDescent="0.3">
      <c r="BV7685" s="30"/>
      <c r="CH7685" s="139" t="str">
        <f t="shared" si="232"/>
        <v>LL.46</v>
      </c>
      <c r="CI7685" s="275" t="s">
        <v>9213</v>
      </c>
    </row>
    <row r="7686" spans="74:87" x14ac:dyDescent="0.3">
      <c r="BV7686" s="30"/>
      <c r="CH7686" s="139" t="str">
        <f t="shared" si="232"/>
        <v>LL.45</v>
      </c>
      <c r="CI7686" s="275" t="s">
        <v>9214</v>
      </c>
    </row>
    <row r="7687" spans="74:87" x14ac:dyDescent="0.3">
      <c r="BV7687" s="30"/>
      <c r="CH7687" s="139" t="str">
        <f t="shared" si="232"/>
        <v>LL.0C</v>
      </c>
      <c r="CI7687" s="275" t="s">
        <v>9215</v>
      </c>
    </row>
    <row r="7688" spans="74:87" x14ac:dyDescent="0.3">
      <c r="BV7688" s="30"/>
      <c r="CH7688" s="139" t="str">
        <f t="shared" si="232"/>
        <v>LL.87</v>
      </c>
      <c r="CI7688" s="275" t="s">
        <v>9216</v>
      </c>
    </row>
    <row r="7689" spans="74:87" x14ac:dyDescent="0.3">
      <c r="BV7689" s="30"/>
      <c r="CH7689" s="139" t="str">
        <f t="shared" si="232"/>
        <v>LL.CP</v>
      </c>
      <c r="CI7689" s="275" t="s">
        <v>9217</v>
      </c>
    </row>
    <row r="7690" spans="74:87" x14ac:dyDescent="0.3">
      <c r="BV7690" s="30"/>
      <c r="CH7690" s="139" t="str">
        <f t="shared" si="232"/>
        <v>LL.35</v>
      </c>
      <c r="CI7690" s="275" t="s">
        <v>9218</v>
      </c>
    </row>
    <row r="7691" spans="74:87" x14ac:dyDescent="0.3">
      <c r="BV7691" s="30"/>
      <c r="CH7691" s="139" t="str">
        <f t="shared" si="232"/>
        <v>LL.33</v>
      </c>
      <c r="CI7691" s="275" t="s">
        <v>9219</v>
      </c>
    </row>
    <row r="7692" spans="74:87" x14ac:dyDescent="0.3">
      <c r="BV7692" s="30"/>
      <c r="CH7692" s="139" t="str">
        <f t="shared" si="232"/>
        <v>LL.54</v>
      </c>
      <c r="CI7692" s="275" t="s">
        <v>9220</v>
      </c>
    </row>
    <row r="7693" spans="74:87" x14ac:dyDescent="0.3">
      <c r="BV7693" s="30"/>
      <c r="CH7693" s="139" t="str">
        <f t="shared" si="232"/>
        <v>LL.JB</v>
      </c>
      <c r="CI7693" s="275" t="s">
        <v>9221</v>
      </c>
    </row>
    <row r="7694" spans="74:87" x14ac:dyDescent="0.3">
      <c r="BV7694" s="30"/>
      <c r="CH7694" s="139" t="str">
        <f t="shared" si="232"/>
        <v>LL.JW</v>
      </c>
      <c r="CI7694" s="275" t="s">
        <v>15302</v>
      </c>
    </row>
    <row r="7695" spans="74:87" x14ac:dyDescent="0.3">
      <c r="BV7695" s="30"/>
      <c r="CH7695" s="139" t="str">
        <f t="shared" si="232"/>
        <v>LL.51</v>
      </c>
      <c r="CI7695" s="275" t="s">
        <v>9222</v>
      </c>
    </row>
    <row r="7696" spans="74:87" x14ac:dyDescent="0.3">
      <c r="BV7696" s="30"/>
      <c r="CH7696" s="139" t="str">
        <f t="shared" si="232"/>
        <v>LL.NS</v>
      </c>
      <c r="CI7696" s="275" t="s">
        <v>9223</v>
      </c>
    </row>
    <row r="7697" spans="74:87" x14ac:dyDescent="0.3">
      <c r="BV7697" s="30"/>
      <c r="CH7697" s="139" t="str">
        <f t="shared" si="232"/>
        <v>LL.86</v>
      </c>
      <c r="CI7697" s="275" t="s">
        <v>9224</v>
      </c>
    </row>
    <row r="7698" spans="74:87" x14ac:dyDescent="0.3">
      <c r="BV7698" s="30"/>
      <c r="CH7698" s="139" t="str">
        <f t="shared" si="232"/>
        <v>LL.36</v>
      </c>
      <c r="CI7698" s="275" t="s">
        <v>9225</v>
      </c>
    </row>
    <row r="7699" spans="74:87" x14ac:dyDescent="0.3">
      <c r="BV7699" s="30"/>
      <c r="CH7699" s="139" t="str">
        <f t="shared" si="232"/>
        <v>LL.2F</v>
      </c>
      <c r="CI7699" s="275" t="s">
        <v>9226</v>
      </c>
    </row>
    <row r="7700" spans="74:87" x14ac:dyDescent="0.3">
      <c r="BV7700" s="30"/>
      <c r="CH7700" s="139" t="str">
        <f t="shared" si="232"/>
        <v>LL.90</v>
      </c>
      <c r="CI7700" s="275" t="s">
        <v>9227</v>
      </c>
    </row>
    <row r="7701" spans="74:87" x14ac:dyDescent="0.3">
      <c r="BV7701" s="30"/>
      <c r="CH7701" s="139" t="str">
        <f t="shared" si="232"/>
        <v>LL.27</v>
      </c>
      <c r="CI7701" s="275" t="s">
        <v>9228</v>
      </c>
    </row>
    <row r="7702" spans="74:87" x14ac:dyDescent="0.3">
      <c r="BV7702" s="30"/>
      <c r="CH7702" s="139" t="str">
        <f t="shared" si="232"/>
        <v>LL.61</v>
      </c>
      <c r="CI7702" s="275" t="s">
        <v>9229</v>
      </c>
    </row>
    <row r="7703" spans="74:87" x14ac:dyDescent="0.3">
      <c r="BV7703" s="30"/>
      <c r="CH7703" s="139" t="str">
        <f t="shared" si="232"/>
        <v>LL.81</v>
      </c>
      <c r="CI7703" s="275" t="s">
        <v>9230</v>
      </c>
    </row>
    <row r="7704" spans="74:87" x14ac:dyDescent="0.3">
      <c r="BV7704" s="30"/>
      <c r="CH7704" s="139" t="str">
        <f t="shared" si="232"/>
        <v>LL.SO</v>
      </c>
      <c r="CI7704" s="275" t="s">
        <v>9231</v>
      </c>
    </row>
    <row r="7705" spans="74:87" x14ac:dyDescent="0.3">
      <c r="BV7705" s="30"/>
      <c r="CH7705" s="139" t="str">
        <f t="shared" si="232"/>
        <v>LL.SP</v>
      </c>
      <c r="CI7705" s="275" t="s">
        <v>9232</v>
      </c>
    </row>
    <row r="7706" spans="74:87" x14ac:dyDescent="0.3">
      <c r="BV7706" s="30"/>
      <c r="CH7706" s="139" t="str">
        <f t="shared" si="232"/>
        <v>LL.1V</v>
      </c>
      <c r="CI7706" s="275" t="s">
        <v>9233</v>
      </c>
    </row>
    <row r="7707" spans="74:87" x14ac:dyDescent="0.3">
      <c r="BV7707" s="30"/>
      <c r="CH7707" s="139" t="str">
        <f t="shared" si="232"/>
        <v>LL.T5</v>
      </c>
      <c r="CI7707" s="275" t="s">
        <v>9234</v>
      </c>
    </row>
    <row r="7708" spans="74:87" x14ac:dyDescent="0.3">
      <c r="BV7708" s="30"/>
      <c r="CH7708" s="139" t="str">
        <f t="shared" si="232"/>
        <v>LL.0S</v>
      </c>
      <c r="CI7708" s="275" t="s">
        <v>9235</v>
      </c>
    </row>
    <row r="7709" spans="74:87" x14ac:dyDescent="0.3">
      <c r="BV7709" s="30"/>
      <c r="CH7709" s="139" t="str">
        <f t="shared" si="232"/>
        <v>LL.52</v>
      </c>
      <c r="CI7709" s="275" t="s">
        <v>9236</v>
      </c>
    </row>
    <row r="7710" spans="74:87" x14ac:dyDescent="0.3">
      <c r="BV7710" s="30"/>
      <c r="CH7710" s="139" t="str">
        <f t="shared" si="232"/>
        <v>LL.77</v>
      </c>
      <c r="CI7710" s="275" t="s">
        <v>9237</v>
      </c>
    </row>
    <row r="7711" spans="74:87" x14ac:dyDescent="0.3">
      <c r="BV7711" s="30"/>
      <c r="CH7711" s="139" t="str">
        <f t="shared" si="232"/>
        <v>LL.37</v>
      </c>
      <c r="CI7711" s="275" t="s">
        <v>9238</v>
      </c>
    </row>
    <row r="7712" spans="74:87" x14ac:dyDescent="0.3">
      <c r="BV7712" s="30"/>
      <c r="CH7712" s="139" t="str">
        <f t="shared" ref="CH7712:CH7775" si="233">CONCATENATE(LEFT(CI7712,2),".",RIGHT(CI7712,2))</f>
        <v>LL.2A</v>
      </c>
      <c r="CI7712" s="275" t="s">
        <v>9239</v>
      </c>
    </row>
    <row r="7713" spans="74:87" x14ac:dyDescent="0.3">
      <c r="BV7713" s="30"/>
      <c r="CH7713" s="139" t="str">
        <f t="shared" si="233"/>
        <v>LL.T8</v>
      </c>
      <c r="CI7713" s="275" t="s">
        <v>9240</v>
      </c>
    </row>
    <row r="7714" spans="74:87" x14ac:dyDescent="0.3">
      <c r="BV7714" s="30"/>
      <c r="CH7714" s="139" t="str">
        <f t="shared" si="233"/>
        <v>LL.1Q</v>
      </c>
      <c r="CI7714" s="275" t="s">
        <v>9241</v>
      </c>
    </row>
    <row r="7715" spans="74:87" x14ac:dyDescent="0.3">
      <c r="BV7715" s="30"/>
      <c r="CH7715" s="139" t="str">
        <f t="shared" si="233"/>
        <v>LL.2Q</v>
      </c>
      <c r="CI7715" s="275" t="s">
        <v>9242</v>
      </c>
    </row>
    <row r="7716" spans="74:87" x14ac:dyDescent="0.3">
      <c r="BV7716" s="30"/>
      <c r="CH7716" s="139" t="str">
        <f t="shared" si="233"/>
        <v>LL.NM</v>
      </c>
      <c r="CI7716" s="275" t="s">
        <v>9243</v>
      </c>
    </row>
    <row r="7717" spans="74:87" x14ac:dyDescent="0.3">
      <c r="BV7717" s="30"/>
      <c r="CH7717" s="139" t="str">
        <f t="shared" si="233"/>
        <v>LL.0F</v>
      </c>
      <c r="CI7717" s="275" t="s">
        <v>9244</v>
      </c>
    </row>
    <row r="7718" spans="74:87" x14ac:dyDescent="0.3">
      <c r="BV7718" s="30"/>
      <c r="CH7718" s="139" t="str">
        <f t="shared" si="233"/>
        <v>LL.MC</v>
      </c>
      <c r="CI7718" s="275" t="s">
        <v>9245</v>
      </c>
    </row>
    <row r="7719" spans="74:87" x14ac:dyDescent="0.3">
      <c r="BV7719" s="30"/>
      <c r="CH7719" s="139" t="str">
        <f t="shared" si="233"/>
        <v>LL.0P</v>
      </c>
      <c r="CI7719" s="275" t="s">
        <v>9246</v>
      </c>
    </row>
    <row r="7720" spans="74:87" x14ac:dyDescent="0.3">
      <c r="BV7720" s="30"/>
      <c r="CH7720" s="139" t="str">
        <f t="shared" si="233"/>
        <v>LL.T9</v>
      </c>
      <c r="CI7720" s="275" t="s">
        <v>9247</v>
      </c>
    </row>
    <row r="7721" spans="74:87" x14ac:dyDescent="0.3">
      <c r="BV7721" s="30"/>
      <c r="CH7721" s="139" t="str">
        <f t="shared" si="233"/>
        <v>LL.AO</v>
      </c>
      <c r="CI7721" s="275" t="s">
        <v>9248</v>
      </c>
    </row>
    <row r="7722" spans="74:87" x14ac:dyDescent="0.3">
      <c r="BV7722" s="30"/>
      <c r="CH7722" s="139" t="str">
        <f t="shared" si="233"/>
        <v>LL.0G</v>
      </c>
      <c r="CI7722" s="275" t="s">
        <v>9249</v>
      </c>
    </row>
    <row r="7723" spans="74:87" x14ac:dyDescent="0.3">
      <c r="BV7723" s="30"/>
      <c r="CH7723" s="139" t="str">
        <f t="shared" si="233"/>
        <v>LL.BG</v>
      </c>
      <c r="CI7723" s="275" t="s">
        <v>9250</v>
      </c>
    </row>
    <row r="7724" spans="74:87" x14ac:dyDescent="0.3">
      <c r="BV7724" s="30"/>
      <c r="CH7724" s="139" t="str">
        <f t="shared" si="233"/>
        <v>LL.0R</v>
      </c>
      <c r="CI7724" s="275" t="s">
        <v>9251</v>
      </c>
    </row>
    <row r="7725" spans="74:87" x14ac:dyDescent="0.3">
      <c r="BV7725" s="30"/>
      <c r="CH7725" s="139" t="str">
        <f t="shared" si="233"/>
        <v>LL.89</v>
      </c>
      <c r="CI7725" s="275" t="s">
        <v>9252</v>
      </c>
    </row>
    <row r="7726" spans="74:87" x14ac:dyDescent="0.3">
      <c r="BV7726" s="30"/>
      <c r="CH7726" s="139" t="str">
        <f t="shared" si="233"/>
        <v>LL.2P</v>
      </c>
      <c r="CI7726" s="275" t="s">
        <v>15303</v>
      </c>
    </row>
    <row r="7727" spans="74:87" x14ac:dyDescent="0.3">
      <c r="BV7727" s="30"/>
      <c r="CH7727" s="139" t="str">
        <f t="shared" si="233"/>
        <v>LL.32</v>
      </c>
      <c r="CI7727" s="275" t="s">
        <v>9253</v>
      </c>
    </row>
    <row r="7728" spans="74:87" x14ac:dyDescent="0.3">
      <c r="BV7728" s="30"/>
      <c r="CH7728" s="139" t="str">
        <f t="shared" si="233"/>
        <v>LL.80</v>
      </c>
      <c r="CI7728" s="275" t="s">
        <v>9254</v>
      </c>
    </row>
    <row r="7729" spans="74:87" x14ac:dyDescent="0.3">
      <c r="BV7729" s="30"/>
      <c r="CH7729" s="139" t="str">
        <f t="shared" si="233"/>
        <v>LL.46</v>
      </c>
      <c r="CI7729" s="275" t="s">
        <v>9255</v>
      </c>
    </row>
    <row r="7730" spans="74:87" x14ac:dyDescent="0.3">
      <c r="BV7730" s="30"/>
      <c r="CH7730" s="139" t="str">
        <f t="shared" si="233"/>
        <v>LL.45</v>
      </c>
      <c r="CI7730" s="275" t="s">
        <v>9256</v>
      </c>
    </row>
    <row r="7731" spans="74:87" x14ac:dyDescent="0.3">
      <c r="BV7731" s="30"/>
      <c r="CH7731" s="139" t="str">
        <f t="shared" si="233"/>
        <v>LL.0C</v>
      </c>
      <c r="CI7731" s="275" t="s">
        <v>9257</v>
      </c>
    </row>
    <row r="7732" spans="74:87" x14ac:dyDescent="0.3">
      <c r="BV7732" s="30"/>
      <c r="CH7732" s="139" t="str">
        <f t="shared" si="233"/>
        <v>LL.87</v>
      </c>
      <c r="CI7732" s="275" t="s">
        <v>9258</v>
      </c>
    </row>
    <row r="7733" spans="74:87" x14ac:dyDescent="0.3">
      <c r="BV7733" s="30"/>
      <c r="CH7733" s="139" t="str">
        <f t="shared" si="233"/>
        <v>LL.CP</v>
      </c>
      <c r="CI7733" s="275" t="s">
        <v>9259</v>
      </c>
    </row>
    <row r="7734" spans="74:87" x14ac:dyDescent="0.3">
      <c r="BV7734" s="30"/>
      <c r="CH7734" s="139" t="str">
        <f t="shared" si="233"/>
        <v>LL.35</v>
      </c>
      <c r="CI7734" s="275" t="s">
        <v>9260</v>
      </c>
    </row>
    <row r="7735" spans="74:87" x14ac:dyDescent="0.3">
      <c r="BV7735" s="30"/>
      <c r="CH7735" s="139" t="str">
        <f t="shared" si="233"/>
        <v>LL.33</v>
      </c>
      <c r="CI7735" s="275" t="s">
        <v>9261</v>
      </c>
    </row>
    <row r="7736" spans="74:87" x14ac:dyDescent="0.3">
      <c r="BV7736" s="30"/>
      <c r="CH7736" s="139" t="str">
        <f t="shared" si="233"/>
        <v>LL.54</v>
      </c>
      <c r="CI7736" s="275" t="s">
        <v>9262</v>
      </c>
    </row>
    <row r="7737" spans="74:87" x14ac:dyDescent="0.3">
      <c r="BV7737" s="30"/>
      <c r="CH7737" s="139" t="str">
        <f t="shared" si="233"/>
        <v>LL.JB</v>
      </c>
      <c r="CI7737" s="275" t="s">
        <v>9263</v>
      </c>
    </row>
    <row r="7738" spans="74:87" x14ac:dyDescent="0.3">
      <c r="BV7738" s="30"/>
      <c r="CH7738" s="139" t="str">
        <f t="shared" si="233"/>
        <v>LL.JW</v>
      </c>
      <c r="CI7738" s="275" t="s">
        <v>15304</v>
      </c>
    </row>
    <row r="7739" spans="74:87" x14ac:dyDescent="0.3">
      <c r="BV7739" s="30"/>
      <c r="CH7739" s="139" t="str">
        <f t="shared" si="233"/>
        <v>LL.51</v>
      </c>
      <c r="CI7739" s="275" t="s">
        <v>9264</v>
      </c>
    </row>
    <row r="7740" spans="74:87" x14ac:dyDescent="0.3">
      <c r="BV7740" s="30"/>
      <c r="CH7740" s="139" t="str">
        <f t="shared" si="233"/>
        <v>LL.NS</v>
      </c>
      <c r="CI7740" s="275" t="s">
        <v>9265</v>
      </c>
    </row>
    <row r="7741" spans="74:87" x14ac:dyDescent="0.3">
      <c r="BV7741" s="30"/>
      <c r="CH7741" s="139" t="str">
        <f t="shared" si="233"/>
        <v>LL.86</v>
      </c>
      <c r="CI7741" s="275" t="s">
        <v>9266</v>
      </c>
    </row>
    <row r="7742" spans="74:87" x14ac:dyDescent="0.3">
      <c r="BV7742" s="30"/>
      <c r="CH7742" s="139" t="str">
        <f t="shared" si="233"/>
        <v>LL.36</v>
      </c>
      <c r="CI7742" s="275" t="s">
        <v>9267</v>
      </c>
    </row>
    <row r="7743" spans="74:87" x14ac:dyDescent="0.3">
      <c r="BV7743" s="30"/>
      <c r="CH7743" s="139" t="str">
        <f t="shared" si="233"/>
        <v>LL.2F</v>
      </c>
      <c r="CI7743" s="275" t="s">
        <v>9268</v>
      </c>
    </row>
    <row r="7744" spans="74:87" x14ac:dyDescent="0.3">
      <c r="BV7744" s="30"/>
      <c r="CH7744" s="139" t="str">
        <f t="shared" si="233"/>
        <v>LL.90</v>
      </c>
      <c r="CI7744" s="275" t="s">
        <v>9269</v>
      </c>
    </row>
    <row r="7745" spans="74:87" x14ac:dyDescent="0.3">
      <c r="BV7745" s="30"/>
      <c r="CH7745" s="139" t="str">
        <f t="shared" si="233"/>
        <v>LL.27</v>
      </c>
      <c r="CI7745" s="275" t="s">
        <v>9270</v>
      </c>
    </row>
    <row r="7746" spans="74:87" x14ac:dyDescent="0.3">
      <c r="BV7746" s="30"/>
      <c r="CH7746" s="139" t="str">
        <f t="shared" si="233"/>
        <v>LL.61</v>
      </c>
      <c r="CI7746" s="275" t="s">
        <v>9271</v>
      </c>
    </row>
    <row r="7747" spans="74:87" x14ac:dyDescent="0.3">
      <c r="BV7747" s="30"/>
      <c r="CH7747" s="139" t="str">
        <f t="shared" si="233"/>
        <v>LL.81</v>
      </c>
      <c r="CI7747" s="275" t="s">
        <v>9272</v>
      </c>
    </row>
    <row r="7748" spans="74:87" x14ac:dyDescent="0.3">
      <c r="BV7748" s="30"/>
      <c r="CH7748" s="139" t="str">
        <f t="shared" si="233"/>
        <v>LL.SO</v>
      </c>
      <c r="CI7748" s="275" t="s">
        <v>9273</v>
      </c>
    </row>
    <row r="7749" spans="74:87" x14ac:dyDescent="0.3">
      <c r="BV7749" s="30"/>
      <c r="CH7749" s="139" t="str">
        <f t="shared" si="233"/>
        <v>LL.SP</v>
      </c>
      <c r="CI7749" s="275" t="s">
        <v>9274</v>
      </c>
    </row>
    <row r="7750" spans="74:87" x14ac:dyDescent="0.3">
      <c r="BV7750" s="30"/>
      <c r="CH7750" s="139" t="str">
        <f t="shared" si="233"/>
        <v>LL.1V</v>
      </c>
      <c r="CI7750" s="275" t="s">
        <v>9275</v>
      </c>
    </row>
    <row r="7751" spans="74:87" x14ac:dyDescent="0.3">
      <c r="BV7751" s="30"/>
      <c r="CH7751" s="139" t="str">
        <f t="shared" si="233"/>
        <v>LL.T5</v>
      </c>
      <c r="CI7751" s="275" t="s">
        <v>9276</v>
      </c>
    </row>
    <row r="7752" spans="74:87" x14ac:dyDescent="0.3">
      <c r="BV7752" s="30"/>
      <c r="CH7752" s="139" t="str">
        <f t="shared" si="233"/>
        <v>LL.0S</v>
      </c>
      <c r="CI7752" s="275" t="s">
        <v>9277</v>
      </c>
    </row>
    <row r="7753" spans="74:87" x14ac:dyDescent="0.3">
      <c r="BV7753" s="30"/>
      <c r="CH7753" s="139" t="str">
        <f t="shared" si="233"/>
        <v>LL.52</v>
      </c>
      <c r="CI7753" s="275" t="s">
        <v>9278</v>
      </c>
    </row>
    <row r="7754" spans="74:87" x14ac:dyDescent="0.3">
      <c r="BV7754" s="30"/>
      <c r="CH7754" s="139" t="str">
        <f t="shared" si="233"/>
        <v>LL.77</v>
      </c>
      <c r="CI7754" s="275" t="s">
        <v>9279</v>
      </c>
    </row>
    <row r="7755" spans="74:87" x14ac:dyDescent="0.3">
      <c r="BV7755" s="30"/>
      <c r="CH7755" s="139" t="str">
        <f t="shared" si="233"/>
        <v>LL.37</v>
      </c>
      <c r="CI7755" s="275" t="s">
        <v>9280</v>
      </c>
    </row>
    <row r="7756" spans="74:87" x14ac:dyDescent="0.3">
      <c r="BV7756" s="30"/>
      <c r="CH7756" s="139" t="str">
        <f t="shared" si="233"/>
        <v>LL.2A</v>
      </c>
      <c r="CI7756" s="275" t="s">
        <v>9281</v>
      </c>
    </row>
    <row r="7757" spans="74:87" x14ac:dyDescent="0.3">
      <c r="BV7757" s="30"/>
      <c r="CH7757" s="139" t="str">
        <f t="shared" si="233"/>
        <v>LL.T8</v>
      </c>
      <c r="CI7757" s="275" t="s">
        <v>9282</v>
      </c>
    </row>
    <row r="7758" spans="74:87" x14ac:dyDescent="0.3">
      <c r="BV7758" s="30"/>
      <c r="CH7758" s="139" t="str">
        <f t="shared" si="233"/>
        <v>LL.1Q</v>
      </c>
      <c r="CI7758" s="275" t="s">
        <v>9283</v>
      </c>
    </row>
    <row r="7759" spans="74:87" x14ac:dyDescent="0.3">
      <c r="BV7759" s="30"/>
      <c r="CH7759" s="139" t="str">
        <f t="shared" si="233"/>
        <v>LL.2Q</v>
      </c>
      <c r="CI7759" s="275" t="s">
        <v>9284</v>
      </c>
    </row>
    <row r="7760" spans="74:87" x14ac:dyDescent="0.3">
      <c r="BV7760" s="30"/>
      <c r="CH7760" s="139" t="str">
        <f t="shared" si="233"/>
        <v>LL.NM</v>
      </c>
      <c r="CI7760" s="275" t="s">
        <v>9285</v>
      </c>
    </row>
    <row r="7761" spans="74:87" x14ac:dyDescent="0.3">
      <c r="BV7761" s="30"/>
      <c r="CH7761" s="139" t="str">
        <f t="shared" si="233"/>
        <v>LL.0F</v>
      </c>
      <c r="CI7761" s="275" t="s">
        <v>9286</v>
      </c>
    </row>
    <row r="7762" spans="74:87" x14ac:dyDescent="0.3">
      <c r="BV7762" s="30"/>
      <c r="CH7762" s="139" t="str">
        <f t="shared" si="233"/>
        <v>LL.MC</v>
      </c>
      <c r="CI7762" s="275" t="s">
        <v>9287</v>
      </c>
    </row>
    <row r="7763" spans="74:87" x14ac:dyDescent="0.3">
      <c r="BV7763" s="30"/>
      <c r="CH7763" s="139" t="str">
        <f t="shared" si="233"/>
        <v>LL.0P</v>
      </c>
      <c r="CI7763" s="275" t="s">
        <v>9288</v>
      </c>
    </row>
    <row r="7764" spans="74:87" x14ac:dyDescent="0.3">
      <c r="BV7764" s="30"/>
      <c r="CH7764" s="139" t="str">
        <f t="shared" si="233"/>
        <v>LL.T9</v>
      </c>
      <c r="CI7764" s="275" t="s">
        <v>9289</v>
      </c>
    </row>
    <row r="7765" spans="74:87" x14ac:dyDescent="0.3">
      <c r="BV7765" s="30"/>
      <c r="CH7765" s="139" t="str">
        <f t="shared" si="233"/>
        <v>LL.AO</v>
      </c>
      <c r="CI7765" s="275" t="s">
        <v>9290</v>
      </c>
    </row>
    <row r="7766" spans="74:87" x14ac:dyDescent="0.3">
      <c r="BV7766" s="30"/>
      <c r="CH7766" s="139" t="str">
        <f t="shared" si="233"/>
        <v>LL.0G</v>
      </c>
      <c r="CI7766" s="275" t="s">
        <v>9291</v>
      </c>
    </row>
    <row r="7767" spans="74:87" x14ac:dyDescent="0.3">
      <c r="BV7767" s="30"/>
      <c r="CH7767" s="139" t="str">
        <f t="shared" si="233"/>
        <v>LL.BG</v>
      </c>
      <c r="CI7767" s="275" t="s">
        <v>9292</v>
      </c>
    </row>
    <row r="7768" spans="74:87" x14ac:dyDescent="0.3">
      <c r="BV7768" s="30"/>
      <c r="CH7768" s="139" t="str">
        <f t="shared" si="233"/>
        <v>LL.0R</v>
      </c>
      <c r="CI7768" s="275" t="s">
        <v>9293</v>
      </c>
    </row>
    <row r="7769" spans="74:87" x14ac:dyDescent="0.3">
      <c r="BV7769" s="30"/>
      <c r="CH7769" s="139" t="str">
        <f t="shared" si="233"/>
        <v>LL.89</v>
      </c>
      <c r="CI7769" s="275" t="s">
        <v>9294</v>
      </c>
    </row>
    <row r="7770" spans="74:87" x14ac:dyDescent="0.3">
      <c r="BV7770" s="30"/>
      <c r="CH7770" s="139" t="str">
        <f t="shared" si="233"/>
        <v>LL.2P</v>
      </c>
      <c r="CI7770" s="275" t="s">
        <v>15305</v>
      </c>
    </row>
    <row r="7771" spans="74:87" x14ac:dyDescent="0.3">
      <c r="BV7771" s="30"/>
      <c r="CH7771" s="139" t="str">
        <f t="shared" si="233"/>
        <v>LL.32</v>
      </c>
      <c r="CI7771" s="275" t="s">
        <v>9295</v>
      </c>
    </row>
    <row r="7772" spans="74:87" x14ac:dyDescent="0.3">
      <c r="BV7772" s="30"/>
      <c r="CH7772" s="139" t="str">
        <f t="shared" si="233"/>
        <v>LL.80</v>
      </c>
      <c r="CI7772" s="275" t="s">
        <v>9296</v>
      </c>
    </row>
    <row r="7773" spans="74:87" x14ac:dyDescent="0.3">
      <c r="BV7773" s="30"/>
      <c r="CH7773" s="139" t="str">
        <f t="shared" si="233"/>
        <v>LL.46</v>
      </c>
      <c r="CI7773" s="275" t="s">
        <v>9297</v>
      </c>
    </row>
    <row r="7774" spans="74:87" x14ac:dyDescent="0.3">
      <c r="BV7774" s="30"/>
      <c r="CH7774" s="139" t="str">
        <f t="shared" si="233"/>
        <v>LL.45</v>
      </c>
      <c r="CI7774" s="275" t="s">
        <v>9298</v>
      </c>
    </row>
    <row r="7775" spans="74:87" x14ac:dyDescent="0.3">
      <c r="BV7775" s="30"/>
      <c r="CH7775" s="139" t="str">
        <f t="shared" si="233"/>
        <v>LL.0C</v>
      </c>
      <c r="CI7775" s="275" t="s">
        <v>9299</v>
      </c>
    </row>
    <row r="7776" spans="74:87" x14ac:dyDescent="0.3">
      <c r="BV7776" s="30"/>
      <c r="CH7776" s="139" t="str">
        <f t="shared" ref="CH7776:CH7839" si="234">CONCATENATE(LEFT(CI7776,2),".",RIGHT(CI7776,2))</f>
        <v>LL.87</v>
      </c>
      <c r="CI7776" s="275" t="s">
        <v>9300</v>
      </c>
    </row>
    <row r="7777" spans="74:87" x14ac:dyDescent="0.3">
      <c r="BV7777" s="30"/>
      <c r="CH7777" s="139" t="str">
        <f t="shared" si="234"/>
        <v>LL.CP</v>
      </c>
      <c r="CI7777" s="275" t="s">
        <v>9301</v>
      </c>
    </row>
    <row r="7778" spans="74:87" x14ac:dyDescent="0.3">
      <c r="BV7778" s="30"/>
      <c r="CH7778" s="139" t="str">
        <f t="shared" si="234"/>
        <v>LL.35</v>
      </c>
      <c r="CI7778" s="275" t="s">
        <v>9302</v>
      </c>
    </row>
    <row r="7779" spans="74:87" x14ac:dyDescent="0.3">
      <c r="BV7779" s="30"/>
      <c r="CH7779" s="139" t="str">
        <f t="shared" si="234"/>
        <v>LL.33</v>
      </c>
      <c r="CI7779" s="275" t="s">
        <v>9303</v>
      </c>
    </row>
    <row r="7780" spans="74:87" x14ac:dyDescent="0.3">
      <c r="BV7780" s="30"/>
      <c r="CH7780" s="139" t="str">
        <f t="shared" si="234"/>
        <v>LL.54</v>
      </c>
      <c r="CI7780" s="275" t="s">
        <v>9304</v>
      </c>
    </row>
    <row r="7781" spans="74:87" x14ac:dyDescent="0.3">
      <c r="BV7781" s="30"/>
      <c r="CH7781" s="139" t="str">
        <f t="shared" si="234"/>
        <v>LL.JB</v>
      </c>
      <c r="CI7781" s="275" t="s">
        <v>9305</v>
      </c>
    </row>
    <row r="7782" spans="74:87" x14ac:dyDescent="0.3">
      <c r="BV7782" s="30"/>
      <c r="CH7782" s="139" t="str">
        <f t="shared" si="234"/>
        <v>LL.JW</v>
      </c>
      <c r="CI7782" s="275" t="s">
        <v>15306</v>
      </c>
    </row>
    <row r="7783" spans="74:87" x14ac:dyDescent="0.3">
      <c r="BV7783" s="30"/>
      <c r="CH7783" s="139" t="str">
        <f t="shared" si="234"/>
        <v>LL.51</v>
      </c>
      <c r="CI7783" s="275" t="s">
        <v>9306</v>
      </c>
    </row>
    <row r="7784" spans="74:87" x14ac:dyDescent="0.3">
      <c r="BV7784" s="30"/>
      <c r="CH7784" s="139" t="str">
        <f t="shared" si="234"/>
        <v>LL.NS</v>
      </c>
      <c r="CI7784" s="275" t="s">
        <v>9307</v>
      </c>
    </row>
    <row r="7785" spans="74:87" x14ac:dyDescent="0.3">
      <c r="BV7785" s="30"/>
      <c r="CH7785" s="139" t="str">
        <f t="shared" si="234"/>
        <v>LL.86</v>
      </c>
      <c r="CI7785" s="275" t="s">
        <v>9308</v>
      </c>
    </row>
    <row r="7786" spans="74:87" x14ac:dyDescent="0.3">
      <c r="BV7786" s="30"/>
      <c r="CH7786" s="139" t="str">
        <f t="shared" si="234"/>
        <v>LL.36</v>
      </c>
      <c r="CI7786" s="275" t="s">
        <v>9309</v>
      </c>
    </row>
    <row r="7787" spans="74:87" x14ac:dyDescent="0.3">
      <c r="BV7787" s="30"/>
      <c r="CH7787" s="139" t="str">
        <f t="shared" si="234"/>
        <v>LL.2F</v>
      </c>
      <c r="CI7787" s="275" t="s">
        <v>9310</v>
      </c>
    </row>
    <row r="7788" spans="74:87" x14ac:dyDescent="0.3">
      <c r="BV7788" s="30"/>
      <c r="CH7788" s="139" t="str">
        <f t="shared" si="234"/>
        <v>LL.90</v>
      </c>
      <c r="CI7788" s="275" t="s">
        <v>9311</v>
      </c>
    </row>
    <row r="7789" spans="74:87" x14ac:dyDescent="0.3">
      <c r="BV7789" s="30"/>
      <c r="CH7789" s="139" t="str">
        <f t="shared" si="234"/>
        <v>LL.27</v>
      </c>
      <c r="CI7789" s="275" t="s">
        <v>9312</v>
      </c>
    </row>
    <row r="7790" spans="74:87" x14ac:dyDescent="0.3">
      <c r="BV7790" s="30"/>
      <c r="CH7790" s="139" t="str">
        <f t="shared" si="234"/>
        <v>LL.61</v>
      </c>
      <c r="CI7790" s="275" t="s">
        <v>9313</v>
      </c>
    </row>
    <row r="7791" spans="74:87" x14ac:dyDescent="0.3">
      <c r="BV7791" s="30"/>
      <c r="CH7791" s="139" t="str">
        <f t="shared" si="234"/>
        <v>LL.81</v>
      </c>
      <c r="CI7791" s="275" t="s">
        <v>9314</v>
      </c>
    </row>
    <row r="7792" spans="74:87" x14ac:dyDescent="0.3">
      <c r="BV7792" s="30"/>
      <c r="CH7792" s="139" t="str">
        <f t="shared" si="234"/>
        <v>LL.SO</v>
      </c>
      <c r="CI7792" s="275" t="s">
        <v>9315</v>
      </c>
    </row>
    <row r="7793" spans="74:87" x14ac:dyDescent="0.3">
      <c r="BV7793" s="30"/>
      <c r="CH7793" s="139" t="str">
        <f t="shared" si="234"/>
        <v>LL.SP</v>
      </c>
      <c r="CI7793" s="275" t="s">
        <v>9316</v>
      </c>
    </row>
    <row r="7794" spans="74:87" x14ac:dyDescent="0.3">
      <c r="BV7794" s="30"/>
      <c r="CH7794" s="139" t="str">
        <f t="shared" si="234"/>
        <v>LL.1V</v>
      </c>
      <c r="CI7794" s="275" t="s">
        <v>9317</v>
      </c>
    </row>
    <row r="7795" spans="74:87" x14ac:dyDescent="0.3">
      <c r="BV7795" s="30"/>
      <c r="CH7795" s="139" t="str">
        <f t="shared" si="234"/>
        <v>LL.T5</v>
      </c>
      <c r="CI7795" s="275" t="s">
        <v>9318</v>
      </c>
    </row>
    <row r="7796" spans="74:87" x14ac:dyDescent="0.3">
      <c r="BV7796" s="30"/>
      <c r="CH7796" s="139" t="str">
        <f t="shared" si="234"/>
        <v>LL.0S</v>
      </c>
      <c r="CI7796" s="275" t="s">
        <v>9319</v>
      </c>
    </row>
    <row r="7797" spans="74:87" x14ac:dyDescent="0.3">
      <c r="BV7797" s="30"/>
      <c r="CH7797" s="139" t="str">
        <f t="shared" si="234"/>
        <v>LL.52</v>
      </c>
      <c r="CI7797" s="275" t="s">
        <v>9320</v>
      </c>
    </row>
    <row r="7798" spans="74:87" x14ac:dyDescent="0.3">
      <c r="BV7798" s="30"/>
      <c r="CH7798" s="139" t="str">
        <f t="shared" si="234"/>
        <v>LL.77</v>
      </c>
      <c r="CI7798" s="275" t="s">
        <v>9321</v>
      </c>
    </row>
    <row r="7799" spans="74:87" x14ac:dyDescent="0.3">
      <c r="BV7799" s="30"/>
      <c r="CH7799" s="139" t="str">
        <f t="shared" si="234"/>
        <v>LL.37</v>
      </c>
      <c r="CI7799" s="275" t="s">
        <v>9322</v>
      </c>
    </row>
    <row r="7800" spans="74:87" x14ac:dyDescent="0.3">
      <c r="BV7800" s="30"/>
      <c r="CH7800" s="139" t="str">
        <f t="shared" si="234"/>
        <v>LL.2A</v>
      </c>
      <c r="CI7800" s="275" t="s">
        <v>9323</v>
      </c>
    </row>
    <row r="7801" spans="74:87" x14ac:dyDescent="0.3">
      <c r="BV7801" s="30"/>
      <c r="CH7801" s="139" t="str">
        <f t="shared" si="234"/>
        <v>LL.T8</v>
      </c>
      <c r="CI7801" s="275" t="s">
        <v>9324</v>
      </c>
    </row>
    <row r="7802" spans="74:87" x14ac:dyDescent="0.3">
      <c r="BV7802" s="30"/>
      <c r="CH7802" s="139" t="str">
        <f t="shared" si="234"/>
        <v>LL.1Q</v>
      </c>
      <c r="CI7802" s="275" t="s">
        <v>9325</v>
      </c>
    </row>
    <row r="7803" spans="74:87" x14ac:dyDescent="0.3">
      <c r="BV7803" s="30"/>
      <c r="CH7803" s="139" t="str">
        <f t="shared" si="234"/>
        <v>LL.2Q</v>
      </c>
      <c r="CI7803" s="275" t="s">
        <v>9326</v>
      </c>
    </row>
    <row r="7804" spans="74:87" x14ac:dyDescent="0.3">
      <c r="BV7804" s="30"/>
      <c r="CH7804" s="139" t="str">
        <f t="shared" si="234"/>
        <v>LL.NM</v>
      </c>
      <c r="CI7804" s="275" t="s">
        <v>9327</v>
      </c>
    </row>
    <row r="7805" spans="74:87" x14ac:dyDescent="0.3">
      <c r="BV7805" s="30"/>
      <c r="CH7805" s="139" t="str">
        <f t="shared" si="234"/>
        <v>LL.0F</v>
      </c>
      <c r="CI7805" s="275" t="s">
        <v>9328</v>
      </c>
    </row>
    <row r="7806" spans="74:87" x14ac:dyDescent="0.3">
      <c r="BV7806" s="30"/>
      <c r="CH7806" s="139" t="str">
        <f t="shared" si="234"/>
        <v>LL.MC</v>
      </c>
      <c r="CI7806" s="275" t="s">
        <v>9329</v>
      </c>
    </row>
    <row r="7807" spans="74:87" x14ac:dyDescent="0.3">
      <c r="BV7807" s="30"/>
      <c r="CH7807" s="139" t="str">
        <f t="shared" si="234"/>
        <v>LL.0P</v>
      </c>
      <c r="CI7807" s="275" t="s">
        <v>9330</v>
      </c>
    </row>
    <row r="7808" spans="74:87" x14ac:dyDescent="0.3">
      <c r="BV7808" s="30"/>
      <c r="CH7808" s="139" t="str">
        <f t="shared" si="234"/>
        <v>LL.T9</v>
      </c>
      <c r="CI7808" s="275" t="s">
        <v>9331</v>
      </c>
    </row>
    <row r="7809" spans="74:87" x14ac:dyDescent="0.3">
      <c r="BV7809" s="30"/>
      <c r="CH7809" s="139" t="str">
        <f t="shared" si="234"/>
        <v>LL.AO</v>
      </c>
      <c r="CI7809" s="275" t="s">
        <v>9332</v>
      </c>
    </row>
    <row r="7810" spans="74:87" x14ac:dyDescent="0.3">
      <c r="BV7810" s="30"/>
      <c r="CH7810" s="139" t="str">
        <f t="shared" si="234"/>
        <v>LL.0G</v>
      </c>
      <c r="CI7810" s="275" t="s">
        <v>9333</v>
      </c>
    </row>
    <row r="7811" spans="74:87" x14ac:dyDescent="0.3">
      <c r="BV7811" s="30"/>
      <c r="CH7811" s="139" t="str">
        <f t="shared" si="234"/>
        <v>LL.BG</v>
      </c>
      <c r="CI7811" s="275" t="s">
        <v>9334</v>
      </c>
    </row>
    <row r="7812" spans="74:87" x14ac:dyDescent="0.3">
      <c r="BV7812" s="30"/>
      <c r="CH7812" s="139" t="str">
        <f t="shared" si="234"/>
        <v>LL.0R</v>
      </c>
      <c r="CI7812" s="275" t="s">
        <v>9335</v>
      </c>
    </row>
    <row r="7813" spans="74:87" x14ac:dyDescent="0.3">
      <c r="BV7813" s="30"/>
      <c r="CH7813" s="139" t="str">
        <f t="shared" si="234"/>
        <v>LL.89</v>
      </c>
      <c r="CI7813" s="275" t="s">
        <v>9336</v>
      </c>
    </row>
    <row r="7814" spans="74:87" x14ac:dyDescent="0.3">
      <c r="BV7814" s="30"/>
      <c r="CH7814" s="139" t="str">
        <f t="shared" si="234"/>
        <v>LL.2P</v>
      </c>
      <c r="CI7814" s="275" t="s">
        <v>15307</v>
      </c>
    </row>
    <row r="7815" spans="74:87" x14ac:dyDescent="0.3">
      <c r="BV7815" s="30"/>
      <c r="CH7815" s="139" t="str">
        <f t="shared" si="234"/>
        <v>LL.32</v>
      </c>
      <c r="CI7815" s="275" t="s">
        <v>9337</v>
      </c>
    </row>
    <row r="7816" spans="74:87" x14ac:dyDescent="0.3">
      <c r="BV7816" s="30"/>
      <c r="CH7816" s="139" t="str">
        <f t="shared" si="234"/>
        <v>LL.80</v>
      </c>
      <c r="CI7816" s="275" t="s">
        <v>9338</v>
      </c>
    </row>
    <row r="7817" spans="74:87" x14ac:dyDescent="0.3">
      <c r="BV7817" s="30"/>
      <c r="CH7817" s="139" t="str">
        <f t="shared" si="234"/>
        <v>LL.46</v>
      </c>
      <c r="CI7817" s="275" t="s">
        <v>9339</v>
      </c>
    </row>
    <row r="7818" spans="74:87" x14ac:dyDescent="0.3">
      <c r="BV7818" s="30"/>
      <c r="CH7818" s="139" t="str">
        <f t="shared" si="234"/>
        <v>LL.45</v>
      </c>
      <c r="CI7818" s="275" t="s">
        <v>9340</v>
      </c>
    </row>
    <row r="7819" spans="74:87" x14ac:dyDescent="0.3">
      <c r="BV7819" s="30"/>
      <c r="CH7819" s="139" t="str">
        <f t="shared" si="234"/>
        <v>LL.0C</v>
      </c>
      <c r="CI7819" s="275" t="s">
        <v>9341</v>
      </c>
    </row>
    <row r="7820" spans="74:87" x14ac:dyDescent="0.3">
      <c r="BV7820" s="30"/>
      <c r="CH7820" s="139" t="str">
        <f t="shared" si="234"/>
        <v>LL.87</v>
      </c>
      <c r="CI7820" s="275" t="s">
        <v>9342</v>
      </c>
    </row>
    <row r="7821" spans="74:87" x14ac:dyDescent="0.3">
      <c r="BV7821" s="30"/>
      <c r="CH7821" s="139" t="str">
        <f t="shared" si="234"/>
        <v>LL.CP</v>
      </c>
      <c r="CI7821" s="275" t="s">
        <v>9343</v>
      </c>
    </row>
    <row r="7822" spans="74:87" x14ac:dyDescent="0.3">
      <c r="BV7822" s="30"/>
      <c r="CH7822" s="139" t="str">
        <f t="shared" si="234"/>
        <v>LL.35</v>
      </c>
      <c r="CI7822" s="275" t="s">
        <v>9344</v>
      </c>
    </row>
    <row r="7823" spans="74:87" x14ac:dyDescent="0.3">
      <c r="BV7823" s="30"/>
      <c r="CH7823" s="139" t="str">
        <f t="shared" si="234"/>
        <v>LL.33</v>
      </c>
      <c r="CI7823" s="275" t="s">
        <v>9345</v>
      </c>
    </row>
    <row r="7824" spans="74:87" x14ac:dyDescent="0.3">
      <c r="BV7824" s="30"/>
      <c r="CH7824" s="139" t="str">
        <f t="shared" si="234"/>
        <v>LL.54</v>
      </c>
      <c r="CI7824" s="275" t="s">
        <v>9346</v>
      </c>
    </row>
    <row r="7825" spans="74:87" x14ac:dyDescent="0.3">
      <c r="BV7825" s="30"/>
      <c r="CH7825" s="139" t="str">
        <f t="shared" si="234"/>
        <v>LL.JB</v>
      </c>
      <c r="CI7825" s="275" t="s">
        <v>9347</v>
      </c>
    </row>
    <row r="7826" spans="74:87" x14ac:dyDescent="0.3">
      <c r="BV7826" s="30"/>
      <c r="CH7826" s="139" t="str">
        <f t="shared" si="234"/>
        <v>LL.JW</v>
      </c>
      <c r="CI7826" s="275" t="s">
        <v>15308</v>
      </c>
    </row>
    <row r="7827" spans="74:87" x14ac:dyDescent="0.3">
      <c r="BV7827" s="30"/>
      <c r="CH7827" s="139" t="str">
        <f t="shared" si="234"/>
        <v>LL.51</v>
      </c>
      <c r="CI7827" s="275" t="s">
        <v>9348</v>
      </c>
    </row>
    <row r="7828" spans="74:87" x14ac:dyDescent="0.3">
      <c r="BV7828" s="30"/>
      <c r="CH7828" s="139" t="str">
        <f t="shared" si="234"/>
        <v>LL.NS</v>
      </c>
      <c r="CI7828" s="275" t="s">
        <v>9349</v>
      </c>
    </row>
    <row r="7829" spans="74:87" x14ac:dyDescent="0.3">
      <c r="BV7829" s="30"/>
      <c r="CH7829" s="139" t="str">
        <f t="shared" si="234"/>
        <v>LL.86</v>
      </c>
      <c r="CI7829" s="275" t="s">
        <v>9350</v>
      </c>
    </row>
    <row r="7830" spans="74:87" x14ac:dyDescent="0.3">
      <c r="BV7830" s="30"/>
      <c r="CH7830" s="139" t="str">
        <f t="shared" si="234"/>
        <v>LL.36</v>
      </c>
      <c r="CI7830" s="275" t="s">
        <v>9351</v>
      </c>
    </row>
    <row r="7831" spans="74:87" x14ac:dyDescent="0.3">
      <c r="BV7831" s="30"/>
      <c r="CH7831" s="139" t="str">
        <f t="shared" si="234"/>
        <v>LL.2F</v>
      </c>
      <c r="CI7831" s="275" t="s">
        <v>9352</v>
      </c>
    </row>
    <row r="7832" spans="74:87" x14ac:dyDescent="0.3">
      <c r="BV7832" s="30"/>
      <c r="CH7832" s="139" t="str">
        <f t="shared" si="234"/>
        <v>LL.90</v>
      </c>
      <c r="CI7832" s="275" t="s">
        <v>9353</v>
      </c>
    </row>
    <row r="7833" spans="74:87" x14ac:dyDescent="0.3">
      <c r="BV7833" s="30"/>
      <c r="CH7833" s="139" t="str">
        <f t="shared" si="234"/>
        <v>LL.27</v>
      </c>
      <c r="CI7833" s="275" t="s">
        <v>9354</v>
      </c>
    </row>
    <row r="7834" spans="74:87" x14ac:dyDescent="0.3">
      <c r="BV7834" s="30"/>
      <c r="CH7834" s="139" t="str">
        <f t="shared" si="234"/>
        <v>LL.61</v>
      </c>
      <c r="CI7834" s="275" t="s">
        <v>9355</v>
      </c>
    </row>
    <row r="7835" spans="74:87" x14ac:dyDescent="0.3">
      <c r="BV7835" s="30"/>
      <c r="CH7835" s="139" t="str">
        <f t="shared" si="234"/>
        <v>LL.81</v>
      </c>
      <c r="CI7835" s="275" t="s">
        <v>9356</v>
      </c>
    </row>
    <row r="7836" spans="74:87" x14ac:dyDescent="0.3">
      <c r="BV7836" s="30"/>
      <c r="CH7836" s="139" t="str">
        <f t="shared" si="234"/>
        <v>LL.SO</v>
      </c>
      <c r="CI7836" s="275" t="s">
        <v>9357</v>
      </c>
    </row>
    <row r="7837" spans="74:87" x14ac:dyDescent="0.3">
      <c r="BV7837" s="30"/>
      <c r="CH7837" s="139" t="str">
        <f t="shared" si="234"/>
        <v>LL.SP</v>
      </c>
      <c r="CI7837" s="275" t="s">
        <v>9358</v>
      </c>
    </row>
    <row r="7838" spans="74:87" x14ac:dyDescent="0.3">
      <c r="BV7838" s="30"/>
      <c r="CH7838" s="139" t="str">
        <f t="shared" si="234"/>
        <v>LL.1V</v>
      </c>
      <c r="CI7838" s="275" t="s">
        <v>9359</v>
      </c>
    </row>
    <row r="7839" spans="74:87" x14ac:dyDescent="0.3">
      <c r="BV7839" s="30"/>
      <c r="CH7839" s="139" t="str">
        <f t="shared" si="234"/>
        <v>LL.T5</v>
      </c>
      <c r="CI7839" s="275" t="s">
        <v>9360</v>
      </c>
    </row>
    <row r="7840" spans="74:87" x14ac:dyDescent="0.3">
      <c r="BV7840" s="30"/>
      <c r="CH7840" s="139" t="str">
        <f t="shared" ref="CH7840:CH7903" si="235">CONCATENATE(LEFT(CI7840,2),".",RIGHT(CI7840,2))</f>
        <v>LL.0S</v>
      </c>
      <c r="CI7840" s="275" t="s">
        <v>9361</v>
      </c>
    </row>
    <row r="7841" spans="74:87" x14ac:dyDescent="0.3">
      <c r="BV7841" s="30"/>
      <c r="CH7841" s="139" t="str">
        <f t="shared" si="235"/>
        <v>LL.52</v>
      </c>
      <c r="CI7841" s="275" t="s">
        <v>9362</v>
      </c>
    </row>
    <row r="7842" spans="74:87" x14ac:dyDescent="0.3">
      <c r="BV7842" s="30"/>
      <c r="CH7842" s="139" t="str">
        <f t="shared" si="235"/>
        <v>LL.77</v>
      </c>
      <c r="CI7842" s="275" t="s">
        <v>9363</v>
      </c>
    </row>
    <row r="7843" spans="74:87" x14ac:dyDescent="0.3">
      <c r="BV7843" s="30"/>
      <c r="CH7843" s="139" t="str">
        <f t="shared" si="235"/>
        <v>LL.37</v>
      </c>
      <c r="CI7843" s="275" t="s">
        <v>9364</v>
      </c>
    </row>
    <row r="7844" spans="74:87" x14ac:dyDescent="0.3">
      <c r="BV7844" s="30"/>
      <c r="CH7844" s="139" t="str">
        <f t="shared" si="235"/>
        <v>LL.2A</v>
      </c>
      <c r="CI7844" s="275" t="s">
        <v>9365</v>
      </c>
    </row>
    <row r="7845" spans="74:87" x14ac:dyDescent="0.3">
      <c r="BV7845" s="30"/>
      <c r="CH7845" s="139" t="str">
        <f t="shared" si="235"/>
        <v>LL.T8</v>
      </c>
      <c r="CI7845" s="275" t="s">
        <v>9366</v>
      </c>
    </row>
    <row r="7846" spans="74:87" x14ac:dyDescent="0.3">
      <c r="BV7846" s="30"/>
      <c r="CH7846" s="139" t="str">
        <f t="shared" si="235"/>
        <v>LL.1Q</v>
      </c>
      <c r="CI7846" s="275" t="s">
        <v>9367</v>
      </c>
    </row>
    <row r="7847" spans="74:87" x14ac:dyDescent="0.3">
      <c r="BV7847" s="30"/>
      <c r="CH7847" s="139" t="str">
        <f t="shared" si="235"/>
        <v>LL.2Q</v>
      </c>
      <c r="CI7847" s="275" t="s">
        <v>9368</v>
      </c>
    </row>
    <row r="7848" spans="74:87" x14ac:dyDescent="0.3">
      <c r="BV7848" s="30"/>
      <c r="CH7848" s="139" t="str">
        <f t="shared" si="235"/>
        <v>LL.NM</v>
      </c>
      <c r="CI7848" s="275" t="s">
        <v>9369</v>
      </c>
    </row>
    <row r="7849" spans="74:87" x14ac:dyDescent="0.3">
      <c r="BV7849" s="30"/>
      <c r="CH7849" s="139" t="str">
        <f t="shared" si="235"/>
        <v>LL.0F</v>
      </c>
      <c r="CI7849" s="275" t="s">
        <v>9370</v>
      </c>
    </row>
    <row r="7850" spans="74:87" x14ac:dyDescent="0.3">
      <c r="BV7850" s="30"/>
      <c r="CH7850" s="139" t="str">
        <f t="shared" si="235"/>
        <v>LL.MC</v>
      </c>
      <c r="CI7850" s="275" t="s">
        <v>9371</v>
      </c>
    </row>
    <row r="7851" spans="74:87" x14ac:dyDescent="0.3">
      <c r="BV7851" s="30"/>
      <c r="CH7851" s="139" t="str">
        <f t="shared" si="235"/>
        <v>LL.0P</v>
      </c>
      <c r="CI7851" s="275" t="s">
        <v>9372</v>
      </c>
    </row>
    <row r="7852" spans="74:87" x14ac:dyDescent="0.3">
      <c r="BV7852" s="30"/>
      <c r="CH7852" s="139" t="str">
        <f t="shared" si="235"/>
        <v>LL.T9</v>
      </c>
      <c r="CI7852" s="275" t="s">
        <v>9373</v>
      </c>
    </row>
    <row r="7853" spans="74:87" x14ac:dyDescent="0.3">
      <c r="BV7853" s="30"/>
      <c r="CH7853" s="139" t="str">
        <f t="shared" si="235"/>
        <v>LL.AO</v>
      </c>
      <c r="CI7853" s="275" t="s">
        <v>9374</v>
      </c>
    </row>
    <row r="7854" spans="74:87" x14ac:dyDescent="0.3">
      <c r="BV7854" s="30"/>
      <c r="CH7854" s="139" t="str">
        <f t="shared" si="235"/>
        <v>LL.0G</v>
      </c>
      <c r="CI7854" s="275" t="s">
        <v>9375</v>
      </c>
    </row>
    <row r="7855" spans="74:87" x14ac:dyDescent="0.3">
      <c r="BV7855" s="30"/>
      <c r="CH7855" s="139" t="str">
        <f t="shared" si="235"/>
        <v>LL.BG</v>
      </c>
      <c r="CI7855" s="275" t="s">
        <v>9376</v>
      </c>
    </row>
    <row r="7856" spans="74:87" x14ac:dyDescent="0.3">
      <c r="BV7856" s="30"/>
      <c r="CH7856" s="139" t="str">
        <f t="shared" si="235"/>
        <v>LL.0R</v>
      </c>
      <c r="CI7856" s="275" t="s">
        <v>9377</v>
      </c>
    </row>
    <row r="7857" spans="74:87" x14ac:dyDescent="0.3">
      <c r="BV7857" s="30"/>
      <c r="CH7857" s="139" t="str">
        <f t="shared" si="235"/>
        <v>LL.89</v>
      </c>
      <c r="CI7857" s="275" t="s">
        <v>9378</v>
      </c>
    </row>
    <row r="7858" spans="74:87" x14ac:dyDescent="0.3">
      <c r="BV7858" s="30"/>
      <c r="CH7858" s="139" t="str">
        <f t="shared" si="235"/>
        <v>LL.2P</v>
      </c>
      <c r="CI7858" s="275" t="s">
        <v>15309</v>
      </c>
    </row>
    <row r="7859" spans="74:87" x14ac:dyDescent="0.3">
      <c r="BV7859" s="30"/>
      <c r="CH7859" s="139" t="str">
        <f t="shared" si="235"/>
        <v>LL.32</v>
      </c>
      <c r="CI7859" s="275" t="s">
        <v>9379</v>
      </c>
    </row>
    <row r="7860" spans="74:87" x14ac:dyDescent="0.3">
      <c r="BV7860" s="30"/>
      <c r="CH7860" s="139" t="str">
        <f t="shared" si="235"/>
        <v>LL.80</v>
      </c>
      <c r="CI7860" s="275" t="s">
        <v>9380</v>
      </c>
    </row>
    <row r="7861" spans="74:87" x14ac:dyDescent="0.3">
      <c r="BV7861" s="30"/>
      <c r="CH7861" s="139" t="str">
        <f t="shared" si="235"/>
        <v>LL.46</v>
      </c>
      <c r="CI7861" s="275" t="s">
        <v>9381</v>
      </c>
    </row>
    <row r="7862" spans="74:87" x14ac:dyDescent="0.3">
      <c r="BV7862" s="30"/>
      <c r="CH7862" s="139" t="str">
        <f t="shared" si="235"/>
        <v>LL.45</v>
      </c>
      <c r="CI7862" s="275" t="s">
        <v>9382</v>
      </c>
    </row>
    <row r="7863" spans="74:87" x14ac:dyDescent="0.3">
      <c r="BV7863" s="30"/>
      <c r="CH7863" s="139" t="str">
        <f t="shared" si="235"/>
        <v>LL.0C</v>
      </c>
      <c r="CI7863" s="275" t="s">
        <v>9383</v>
      </c>
    </row>
    <row r="7864" spans="74:87" x14ac:dyDescent="0.3">
      <c r="BV7864" s="30"/>
      <c r="CH7864" s="139" t="str">
        <f t="shared" si="235"/>
        <v>LL.87</v>
      </c>
      <c r="CI7864" s="275" t="s">
        <v>9384</v>
      </c>
    </row>
    <row r="7865" spans="74:87" x14ac:dyDescent="0.3">
      <c r="BV7865" s="30"/>
      <c r="CH7865" s="139" t="str">
        <f t="shared" si="235"/>
        <v>LL.CP</v>
      </c>
      <c r="CI7865" s="275" t="s">
        <v>9385</v>
      </c>
    </row>
    <row r="7866" spans="74:87" x14ac:dyDescent="0.3">
      <c r="BV7866" s="30"/>
      <c r="CH7866" s="139" t="str">
        <f t="shared" si="235"/>
        <v>LL.35</v>
      </c>
      <c r="CI7866" s="275" t="s">
        <v>9386</v>
      </c>
    </row>
    <row r="7867" spans="74:87" x14ac:dyDescent="0.3">
      <c r="BV7867" s="30"/>
      <c r="CH7867" s="139" t="str">
        <f t="shared" si="235"/>
        <v>LL.33</v>
      </c>
      <c r="CI7867" s="275" t="s">
        <v>9387</v>
      </c>
    </row>
    <row r="7868" spans="74:87" x14ac:dyDescent="0.3">
      <c r="BV7868" s="30"/>
      <c r="CH7868" s="139" t="str">
        <f t="shared" si="235"/>
        <v>LL.54</v>
      </c>
      <c r="CI7868" s="275" t="s">
        <v>9388</v>
      </c>
    </row>
    <row r="7869" spans="74:87" x14ac:dyDescent="0.3">
      <c r="BV7869" s="30"/>
      <c r="CH7869" s="139" t="str">
        <f t="shared" si="235"/>
        <v>LL.JB</v>
      </c>
      <c r="CI7869" s="275" t="s">
        <v>9389</v>
      </c>
    </row>
    <row r="7870" spans="74:87" x14ac:dyDescent="0.3">
      <c r="BV7870" s="30"/>
      <c r="CH7870" s="139" t="str">
        <f t="shared" si="235"/>
        <v>LL.JW</v>
      </c>
      <c r="CI7870" s="275" t="s">
        <v>15310</v>
      </c>
    </row>
    <row r="7871" spans="74:87" x14ac:dyDescent="0.3">
      <c r="BV7871" s="30"/>
      <c r="CH7871" s="139" t="str">
        <f t="shared" si="235"/>
        <v>LL.51</v>
      </c>
      <c r="CI7871" s="275" t="s">
        <v>9390</v>
      </c>
    </row>
    <row r="7872" spans="74:87" x14ac:dyDescent="0.3">
      <c r="BV7872" s="30"/>
      <c r="CH7872" s="139" t="str">
        <f t="shared" si="235"/>
        <v>LL.NS</v>
      </c>
      <c r="CI7872" s="275" t="s">
        <v>9391</v>
      </c>
    </row>
    <row r="7873" spans="74:87" x14ac:dyDescent="0.3">
      <c r="BV7873" s="30"/>
      <c r="CH7873" s="139" t="str">
        <f t="shared" si="235"/>
        <v>LL.86</v>
      </c>
      <c r="CI7873" s="275" t="s">
        <v>9392</v>
      </c>
    </row>
    <row r="7874" spans="74:87" x14ac:dyDescent="0.3">
      <c r="BV7874" s="30"/>
      <c r="CH7874" s="139" t="str">
        <f t="shared" si="235"/>
        <v>LL.36</v>
      </c>
      <c r="CI7874" s="275" t="s">
        <v>9393</v>
      </c>
    </row>
    <row r="7875" spans="74:87" x14ac:dyDescent="0.3">
      <c r="BV7875" s="30"/>
      <c r="CH7875" s="139" t="str">
        <f t="shared" si="235"/>
        <v>LL.2F</v>
      </c>
      <c r="CI7875" s="275" t="s">
        <v>9394</v>
      </c>
    </row>
    <row r="7876" spans="74:87" x14ac:dyDescent="0.3">
      <c r="BV7876" s="30"/>
      <c r="CH7876" s="139" t="str">
        <f t="shared" si="235"/>
        <v>LL.90</v>
      </c>
      <c r="CI7876" s="275" t="s">
        <v>9395</v>
      </c>
    </row>
    <row r="7877" spans="74:87" x14ac:dyDescent="0.3">
      <c r="BV7877" s="30"/>
      <c r="CH7877" s="139" t="str">
        <f t="shared" si="235"/>
        <v>LL.27</v>
      </c>
      <c r="CI7877" s="275" t="s">
        <v>9396</v>
      </c>
    </row>
    <row r="7878" spans="74:87" x14ac:dyDescent="0.3">
      <c r="BV7878" s="30"/>
      <c r="CH7878" s="139" t="str">
        <f t="shared" si="235"/>
        <v>LL.61</v>
      </c>
      <c r="CI7878" s="275" t="s">
        <v>9397</v>
      </c>
    </row>
    <row r="7879" spans="74:87" x14ac:dyDescent="0.3">
      <c r="BV7879" s="30"/>
      <c r="CH7879" s="139" t="str">
        <f t="shared" si="235"/>
        <v>LL.81</v>
      </c>
      <c r="CI7879" s="275" t="s">
        <v>9398</v>
      </c>
    </row>
    <row r="7880" spans="74:87" x14ac:dyDescent="0.3">
      <c r="BV7880" s="30"/>
      <c r="CH7880" s="139" t="str">
        <f t="shared" si="235"/>
        <v>LL.SO</v>
      </c>
      <c r="CI7880" s="275" t="s">
        <v>9399</v>
      </c>
    </row>
    <row r="7881" spans="74:87" x14ac:dyDescent="0.3">
      <c r="BV7881" s="30"/>
      <c r="CH7881" s="139" t="str">
        <f t="shared" si="235"/>
        <v>LL.SP</v>
      </c>
      <c r="CI7881" s="275" t="s">
        <v>9400</v>
      </c>
    </row>
    <row r="7882" spans="74:87" x14ac:dyDescent="0.3">
      <c r="BV7882" s="30"/>
      <c r="CH7882" s="139" t="str">
        <f t="shared" si="235"/>
        <v>LL.1V</v>
      </c>
      <c r="CI7882" s="275" t="s">
        <v>9401</v>
      </c>
    </row>
    <row r="7883" spans="74:87" x14ac:dyDescent="0.3">
      <c r="BV7883" s="30"/>
      <c r="CH7883" s="139" t="str">
        <f t="shared" si="235"/>
        <v>LL.T5</v>
      </c>
      <c r="CI7883" s="275" t="s">
        <v>9402</v>
      </c>
    </row>
    <row r="7884" spans="74:87" x14ac:dyDescent="0.3">
      <c r="BV7884" s="30"/>
      <c r="CH7884" s="139" t="str">
        <f t="shared" si="235"/>
        <v>LL.0S</v>
      </c>
      <c r="CI7884" s="275" t="s">
        <v>9403</v>
      </c>
    </row>
    <row r="7885" spans="74:87" x14ac:dyDescent="0.3">
      <c r="BV7885" s="30"/>
      <c r="CH7885" s="139" t="str">
        <f t="shared" si="235"/>
        <v>LL.52</v>
      </c>
      <c r="CI7885" s="275" t="s">
        <v>9404</v>
      </c>
    </row>
    <row r="7886" spans="74:87" x14ac:dyDescent="0.3">
      <c r="BV7886" s="30"/>
      <c r="CH7886" s="139" t="str">
        <f t="shared" si="235"/>
        <v>LL.77</v>
      </c>
      <c r="CI7886" s="275" t="s">
        <v>9405</v>
      </c>
    </row>
    <row r="7887" spans="74:87" x14ac:dyDescent="0.3">
      <c r="BV7887" s="30"/>
      <c r="CH7887" s="139" t="str">
        <f t="shared" si="235"/>
        <v>LL.37</v>
      </c>
      <c r="CI7887" s="275" t="s">
        <v>9406</v>
      </c>
    </row>
    <row r="7888" spans="74:87" x14ac:dyDescent="0.3">
      <c r="BV7888" s="30"/>
      <c r="CH7888" s="139" t="str">
        <f t="shared" si="235"/>
        <v>LL.2A</v>
      </c>
      <c r="CI7888" s="275" t="s">
        <v>9407</v>
      </c>
    </row>
    <row r="7889" spans="74:87" x14ac:dyDescent="0.3">
      <c r="BV7889" s="30"/>
      <c r="CH7889" s="139" t="str">
        <f t="shared" si="235"/>
        <v>LL.T8</v>
      </c>
      <c r="CI7889" s="275" t="s">
        <v>9408</v>
      </c>
    </row>
    <row r="7890" spans="74:87" x14ac:dyDescent="0.3">
      <c r="BV7890" s="30"/>
      <c r="CH7890" s="139" t="str">
        <f t="shared" si="235"/>
        <v>LL.1Q</v>
      </c>
      <c r="CI7890" s="275" t="s">
        <v>9409</v>
      </c>
    </row>
    <row r="7891" spans="74:87" x14ac:dyDescent="0.3">
      <c r="BV7891" s="30"/>
      <c r="CH7891" s="139" t="str">
        <f t="shared" si="235"/>
        <v>LL.2Q</v>
      </c>
      <c r="CI7891" s="275" t="s">
        <v>9410</v>
      </c>
    </row>
    <row r="7892" spans="74:87" x14ac:dyDescent="0.3">
      <c r="BV7892" s="30"/>
      <c r="CH7892" s="139" t="str">
        <f t="shared" si="235"/>
        <v>LL.NM</v>
      </c>
      <c r="CI7892" s="275" t="s">
        <v>9411</v>
      </c>
    </row>
    <row r="7893" spans="74:87" x14ac:dyDescent="0.3">
      <c r="BV7893" s="30"/>
      <c r="CH7893" s="139" t="str">
        <f t="shared" si="235"/>
        <v>LL.0F</v>
      </c>
      <c r="CI7893" s="275" t="s">
        <v>9412</v>
      </c>
    </row>
    <row r="7894" spans="74:87" x14ac:dyDescent="0.3">
      <c r="BV7894" s="30"/>
      <c r="CH7894" s="139" t="str">
        <f t="shared" si="235"/>
        <v>LL.MC</v>
      </c>
      <c r="CI7894" s="275" t="s">
        <v>9413</v>
      </c>
    </row>
    <row r="7895" spans="74:87" x14ac:dyDescent="0.3">
      <c r="BV7895" s="30"/>
      <c r="CH7895" s="139" t="str">
        <f t="shared" si="235"/>
        <v>LL.0P</v>
      </c>
      <c r="CI7895" s="275" t="s">
        <v>9414</v>
      </c>
    </row>
    <row r="7896" spans="74:87" x14ac:dyDescent="0.3">
      <c r="BV7896" s="30"/>
      <c r="CH7896" s="139" t="str">
        <f t="shared" si="235"/>
        <v>LL.T9</v>
      </c>
      <c r="CI7896" s="275" t="s">
        <v>9415</v>
      </c>
    </row>
    <row r="7897" spans="74:87" x14ac:dyDescent="0.3">
      <c r="BV7897" s="30"/>
      <c r="CH7897" s="139" t="str">
        <f t="shared" si="235"/>
        <v>LL.AO</v>
      </c>
      <c r="CI7897" s="275" t="s">
        <v>9416</v>
      </c>
    </row>
    <row r="7898" spans="74:87" x14ac:dyDescent="0.3">
      <c r="BV7898" s="30"/>
      <c r="CH7898" s="139" t="str">
        <f t="shared" si="235"/>
        <v>LL.0G</v>
      </c>
      <c r="CI7898" s="275" t="s">
        <v>9417</v>
      </c>
    </row>
    <row r="7899" spans="74:87" x14ac:dyDescent="0.3">
      <c r="BV7899" s="30"/>
      <c r="CH7899" s="139" t="str">
        <f t="shared" si="235"/>
        <v>LL.BG</v>
      </c>
      <c r="CI7899" s="275" t="s">
        <v>9418</v>
      </c>
    </row>
    <row r="7900" spans="74:87" x14ac:dyDescent="0.3">
      <c r="BV7900" s="30"/>
      <c r="CH7900" s="139" t="str">
        <f t="shared" si="235"/>
        <v>LL.0R</v>
      </c>
      <c r="CI7900" s="275" t="s">
        <v>9419</v>
      </c>
    </row>
    <row r="7901" spans="74:87" x14ac:dyDescent="0.3">
      <c r="BV7901" s="30"/>
      <c r="CH7901" s="139" t="str">
        <f t="shared" si="235"/>
        <v>LL.89</v>
      </c>
      <c r="CI7901" s="275" t="s">
        <v>9420</v>
      </c>
    </row>
    <row r="7902" spans="74:87" x14ac:dyDescent="0.3">
      <c r="BV7902" s="30"/>
      <c r="CH7902" s="139" t="str">
        <f t="shared" si="235"/>
        <v>LL.2P</v>
      </c>
      <c r="CI7902" s="275" t="s">
        <v>15311</v>
      </c>
    </row>
    <row r="7903" spans="74:87" x14ac:dyDescent="0.3">
      <c r="BV7903" s="30"/>
      <c r="CH7903" s="139" t="str">
        <f t="shared" si="235"/>
        <v>LL.32</v>
      </c>
      <c r="CI7903" s="275" t="s">
        <v>9421</v>
      </c>
    </row>
    <row r="7904" spans="74:87" x14ac:dyDescent="0.3">
      <c r="BV7904" s="30"/>
      <c r="CH7904" s="139" t="str">
        <f t="shared" ref="CH7904:CH7967" si="236">CONCATENATE(LEFT(CI7904,2),".",RIGHT(CI7904,2))</f>
        <v>LL.80</v>
      </c>
      <c r="CI7904" s="275" t="s">
        <v>9422</v>
      </c>
    </row>
    <row r="7905" spans="74:87" x14ac:dyDescent="0.3">
      <c r="BV7905" s="30"/>
      <c r="CH7905" s="139" t="str">
        <f t="shared" si="236"/>
        <v>LL.46</v>
      </c>
      <c r="CI7905" s="275" t="s">
        <v>9423</v>
      </c>
    </row>
    <row r="7906" spans="74:87" x14ac:dyDescent="0.3">
      <c r="BV7906" s="30"/>
      <c r="CH7906" s="139" t="str">
        <f t="shared" si="236"/>
        <v>LL.45</v>
      </c>
      <c r="CI7906" s="275" t="s">
        <v>9424</v>
      </c>
    </row>
    <row r="7907" spans="74:87" x14ac:dyDescent="0.3">
      <c r="BV7907" s="30"/>
      <c r="CH7907" s="139" t="str">
        <f t="shared" si="236"/>
        <v>LL.0C</v>
      </c>
      <c r="CI7907" s="275" t="s">
        <v>9425</v>
      </c>
    </row>
    <row r="7908" spans="74:87" x14ac:dyDescent="0.3">
      <c r="BV7908" s="30"/>
      <c r="CH7908" s="139" t="str">
        <f t="shared" si="236"/>
        <v>LL.87</v>
      </c>
      <c r="CI7908" s="275" t="s">
        <v>9426</v>
      </c>
    </row>
    <row r="7909" spans="74:87" x14ac:dyDescent="0.3">
      <c r="BV7909" s="30"/>
      <c r="CH7909" s="139" t="str">
        <f t="shared" si="236"/>
        <v>LL.CP</v>
      </c>
      <c r="CI7909" s="275" t="s">
        <v>9427</v>
      </c>
    </row>
    <row r="7910" spans="74:87" x14ac:dyDescent="0.3">
      <c r="BV7910" s="30"/>
      <c r="CH7910" s="139" t="str">
        <f t="shared" si="236"/>
        <v>LL.35</v>
      </c>
      <c r="CI7910" s="275" t="s">
        <v>9428</v>
      </c>
    </row>
    <row r="7911" spans="74:87" x14ac:dyDescent="0.3">
      <c r="BV7911" s="30"/>
      <c r="CH7911" s="139" t="str">
        <f t="shared" si="236"/>
        <v>LL.33</v>
      </c>
      <c r="CI7911" s="275" t="s">
        <v>9429</v>
      </c>
    </row>
    <row r="7912" spans="74:87" x14ac:dyDescent="0.3">
      <c r="BV7912" s="30"/>
      <c r="CH7912" s="139" t="str">
        <f t="shared" si="236"/>
        <v>LL.54</v>
      </c>
      <c r="CI7912" s="275" t="s">
        <v>9430</v>
      </c>
    </row>
    <row r="7913" spans="74:87" x14ac:dyDescent="0.3">
      <c r="BV7913" s="30"/>
      <c r="CH7913" s="139" t="str">
        <f t="shared" si="236"/>
        <v>LL.JB</v>
      </c>
      <c r="CI7913" s="275" t="s">
        <v>9431</v>
      </c>
    </row>
    <row r="7914" spans="74:87" x14ac:dyDescent="0.3">
      <c r="BV7914" s="30"/>
      <c r="CH7914" s="139" t="str">
        <f t="shared" si="236"/>
        <v>LL.JW</v>
      </c>
      <c r="CI7914" s="275" t="s">
        <v>15312</v>
      </c>
    </row>
    <row r="7915" spans="74:87" x14ac:dyDescent="0.3">
      <c r="BV7915" s="30"/>
      <c r="CH7915" s="139" t="str">
        <f t="shared" si="236"/>
        <v>LL.51</v>
      </c>
      <c r="CI7915" s="275" t="s">
        <v>9432</v>
      </c>
    </row>
    <row r="7916" spans="74:87" x14ac:dyDescent="0.3">
      <c r="BV7916" s="30"/>
      <c r="CH7916" s="139" t="str">
        <f t="shared" si="236"/>
        <v>LL.NS</v>
      </c>
      <c r="CI7916" s="275" t="s">
        <v>9433</v>
      </c>
    </row>
    <row r="7917" spans="74:87" x14ac:dyDescent="0.3">
      <c r="BV7917" s="30"/>
      <c r="CH7917" s="139" t="str">
        <f t="shared" si="236"/>
        <v>LL.86</v>
      </c>
      <c r="CI7917" s="275" t="s">
        <v>9434</v>
      </c>
    </row>
    <row r="7918" spans="74:87" x14ac:dyDescent="0.3">
      <c r="BV7918" s="30"/>
      <c r="CH7918" s="139" t="str">
        <f t="shared" si="236"/>
        <v>LL.36</v>
      </c>
      <c r="CI7918" s="275" t="s">
        <v>9435</v>
      </c>
    </row>
    <row r="7919" spans="74:87" x14ac:dyDescent="0.3">
      <c r="BV7919" s="30"/>
      <c r="CH7919" s="139" t="str">
        <f t="shared" si="236"/>
        <v>LL.2F</v>
      </c>
      <c r="CI7919" s="275" t="s">
        <v>9436</v>
      </c>
    </row>
    <row r="7920" spans="74:87" x14ac:dyDescent="0.3">
      <c r="BV7920" s="30"/>
      <c r="CH7920" s="139" t="str">
        <f t="shared" si="236"/>
        <v>LL.90</v>
      </c>
      <c r="CI7920" s="275" t="s">
        <v>9437</v>
      </c>
    </row>
    <row r="7921" spans="74:87" x14ac:dyDescent="0.3">
      <c r="BV7921" s="30"/>
      <c r="CH7921" s="139" t="str">
        <f t="shared" si="236"/>
        <v>LL.27</v>
      </c>
      <c r="CI7921" s="275" t="s">
        <v>9438</v>
      </c>
    </row>
    <row r="7922" spans="74:87" x14ac:dyDescent="0.3">
      <c r="BV7922" s="30"/>
      <c r="CH7922" s="139" t="str">
        <f t="shared" si="236"/>
        <v>LL.61</v>
      </c>
      <c r="CI7922" s="275" t="s">
        <v>9439</v>
      </c>
    </row>
    <row r="7923" spans="74:87" x14ac:dyDescent="0.3">
      <c r="BV7923" s="30"/>
      <c r="CH7923" s="139" t="str">
        <f t="shared" si="236"/>
        <v>LL.81</v>
      </c>
      <c r="CI7923" s="275" t="s">
        <v>9440</v>
      </c>
    </row>
    <row r="7924" spans="74:87" x14ac:dyDescent="0.3">
      <c r="BV7924" s="30"/>
      <c r="CH7924" s="139" t="str">
        <f t="shared" si="236"/>
        <v>LL.SO</v>
      </c>
      <c r="CI7924" s="275" t="s">
        <v>9441</v>
      </c>
    </row>
    <row r="7925" spans="74:87" x14ac:dyDescent="0.3">
      <c r="BV7925" s="30"/>
      <c r="CH7925" s="139" t="str">
        <f t="shared" si="236"/>
        <v>LL.SP</v>
      </c>
      <c r="CI7925" s="275" t="s">
        <v>9442</v>
      </c>
    </row>
    <row r="7926" spans="74:87" x14ac:dyDescent="0.3">
      <c r="BV7926" s="30"/>
      <c r="CH7926" s="139" t="str">
        <f t="shared" si="236"/>
        <v>LL.1V</v>
      </c>
      <c r="CI7926" s="275" t="s">
        <v>9443</v>
      </c>
    </row>
    <row r="7927" spans="74:87" x14ac:dyDescent="0.3">
      <c r="BV7927" s="30"/>
      <c r="CH7927" s="139" t="str">
        <f t="shared" si="236"/>
        <v>LL.T5</v>
      </c>
      <c r="CI7927" s="275" t="s">
        <v>9444</v>
      </c>
    </row>
    <row r="7928" spans="74:87" x14ac:dyDescent="0.3">
      <c r="BV7928" s="30"/>
      <c r="CH7928" s="139" t="str">
        <f t="shared" si="236"/>
        <v>LL.0S</v>
      </c>
      <c r="CI7928" s="275" t="s">
        <v>9445</v>
      </c>
    </row>
    <row r="7929" spans="74:87" x14ac:dyDescent="0.3">
      <c r="BV7929" s="30"/>
      <c r="CH7929" s="139" t="str">
        <f t="shared" si="236"/>
        <v>LL.52</v>
      </c>
      <c r="CI7929" s="275" t="s">
        <v>9446</v>
      </c>
    </row>
    <row r="7930" spans="74:87" x14ac:dyDescent="0.3">
      <c r="BV7930" s="30"/>
      <c r="CH7930" s="139" t="str">
        <f t="shared" si="236"/>
        <v>LL.77</v>
      </c>
      <c r="CI7930" s="275" t="s">
        <v>9447</v>
      </c>
    </row>
    <row r="7931" spans="74:87" x14ac:dyDescent="0.3">
      <c r="BV7931" s="30"/>
      <c r="CH7931" s="139" t="str">
        <f t="shared" si="236"/>
        <v>LL.37</v>
      </c>
      <c r="CI7931" s="275" t="s">
        <v>9448</v>
      </c>
    </row>
    <row r="7932" spans="74:87" x14ac:dyDescent="0.3">
      <c r="BV7932" s="30"/>
      <c r="CH7932" s="139" t="str">
        <f t="shared" si="236"/>
        <v>LL.2A</v>
      </c>
      <c r="CI7932" s="275" t="s">
        <v>9449</v>
      </c>
    </row>
    <row r="7933" spans="74:87" x14ac:dyDescent="0.3">
      <c r="BV7933" s="30"/>
      <c r="CH7933" s="139" t="str">
        <f t="shared" si="236"/>
        <v>LL.T8</v>
      </c>
      <c r="CI7933" s="275" t="s">
        <v>9450</v>
      </c>
    </row>
    <row r="7934" spans="74:87" x14ac:dyDescent="0.3">
      <c r="BV7934" s="30"/>
      <c r="CH7934" s="139" t="str">
        <f t="shared" si="236"/>
        <v>LL.1Q</v>
      </c>
      <c r="CI7934" s="275" t="s">
        <v>9451</v>
      </c>
    </row>
    <row r="7935" spans="74:87" x14ac:dyDescent="0.3">
      <c r="BV7935" s="30"/>
      <c r="CH7935" s="139" t="str">
        <f t="shared" si="236"/>
        <v>LL.2Q</v>
      </c>
      <c r="CI7935" s="275" t="s">
        <v>9452</v>
      </c>
    </row>
    <row r="7936" spans="74:87" x14ac:dyDescent="0.3">
      <c r="BV7936" s="30"/>
      <c r="CH7936" s="139" t="str">
        <f t="shared" si="236"/>
        <v>LL.NM</v>
      </c>
      <c r="CI7936" s="275" t="s">
        <v>9453</v>
      </c>
    </row>
    <row r="7937" spans="74:87" x14ac:dyDescent="0.3">
      <c r="BV7937" s="30"/>
      <c r="CH7937" s="139" t="str">
        <f t="shared" si="236"/>
        <v>LL.0F</v>
      </c>
      <c r="CI7937" s="275" t="s">
        <v>9454</v>
      </c>
    </row>
    <row r="7938" spans="74:87" x14ac:dyDescent="0.3">
      <c r="BV7938" s="30"/>
      <c r="CH7938" s="139" t="str">
        <f t="shared" si="236"/>
        <v>LL.MC</v>
      </c>
      <c r="CI7938" s="275" t="s">
        <v>9455</v>
      </c>
    </row>
    <row r="7939" spans="74:87" x14ac:dyDescent="0.3">
      <c r="BV7939" s="30"/>
      <c r="CH7939" s="139" t="str">
        <f t="shared" si="236"/>
        <v>LL.0P</v>
      </c>
      <c r="CI7939" s="275" t="s">
        <v>9456</v>
      </c>
    </row>
    <row r="7940" spans="74:87" x14ac:dyDescent="0.3">
      <c r="BV7940" s="30"/>
      <c r="CH7940" s="139" t="str">
        <f t="shared" si="236"/>
        <v>LL.T9</v>
      </c>
      <c r="CI7940" s="275" t="s">
        <v>9457</v>
      </c>
    </row>
    <row r="7941" spans="74:87" x14ac:dyDescent="0.3">
      <c r="BV7941" s="30"/>
      <c r="CH7941" s="139" t="str">
        <f t="shared" si="236"/>
        <v>LL.AO</v>
      </c>
      <c r="CI7941" s="275" t="s">
        <v>9458</v>
      </c>
    </row>
    <row r="7942" spans="74:87" x14ac:dyDescent="0.3">
      <c r="BV7942" s="30"/>
      <c r="CH7942" s="139" t="str">
        <f t="shared" si="236"/>
        <v>LL.0G</v>
      </c>
      <c r="CI7942" s="275" t="s">
        <v>9459</v>
      </c>
    </row>
    <row r="7943" spans="74:87" x14ac:dyDescent="0.3">
      <c r="BV7943" s="30"/>
      <c r="CH7943" s="139" t="str">
        <f t="shared" si="236"/>
        <v>LL.BG</v>
      </c>
      <c r="CI7943" s="275" t="s">
        <v>9460</v>
      </c>
    </row>
    <row r="7944" spans="74:87" x14ac:dyDescent="0.3">
      <c r="BV7944" s="30"/>
      <c r="CH7944" s="139" t="str">
        <f t="shared" si="236"/>
        <v>LL.0R</v>
      </c>
      <c r="CI7944" s="275" t="s">
        <v>9461</v>
      </c>
    </row>
    <row r="7945" spans="74:87" x14ac:dyDescent="0.3">
      <c r="BV7945" s="30"/>
      <c r="CH7945" s="139" t="str">
        <f t="shared" si="236"/>
        <v>LL.89</v>
      </c>
      <c r="CI7945" s="275" t="s">
        <v>9462</v>
      </c>
    </row>
    <row r="7946" spans="74:87" x14ac:dyDescent="0.3">
      <c r="BV7946" s="30"/>
      <c r="CH7946" s="139" t="str">
        <f t="shared" si="236"/>
        <v>LL.2P</v>
      </c>
      <c r="CI7946" s="275" t="s">
        <v>15313</v>
      </c>
    </row>
    <row r="7947" spans="74:87" x14ac:dyDescent="0.3">
      <c r="BV7947" s="30"/>
      <c r="CH7947" s="139" t="str">
        <f t="shared" si="236"/>
        <v>LL.32</v>
      </c>
      <c r="CI7947" s="275" t="s">
        <v>9463</v>
      </c>
    </row>
    <row r="7948" spans="74:87" x14ac:dyDescent="0.3">
      <c r="BV7948" s="30"/>
      <c r="CH7948" s="139" t="str">
        <f t="shared" si="236"/>
        <v>LL.80</v>
      </c>
      <c r="CI7948" s="275" t="s">
        <v>9464</v>
      </c>
    </row>
    <row r="7949" spans="74:87" x14ac:dyDescent="0.3">
      <c r="BV7949" s="30"/>
      <c r="CH7949" s="139" t="str">
        <f t="shared" si="236"/>
        <v>LL.46</v>
      </c>
      <c r="CI7949" s="275" t="s">
        <v>9465</v>
      </c>
    </row>
    <row r="7950" spans="74:87" x14ac:dyDescent="0.3">
      <c r="BV7950" s="30"/>
      <c r="CH7950" s="139" t="str">
        <f t="shared" si="236"/>
        <v>LL.45</v>
      </c>
      <c r="CI7950" s="275" t="s">
        <v>9466</v>
      </c>
    </row>
    <row r="7951" spans="74:87" x14ac:dyDescent="0.3">
      <c r="BV7951" s="30"/>
      <c r="CH7951" s="139" t="str">
        <f t="shared" si="236"/>
        <v>LL.0C</v>
      </c>
      <c r="CI7951" s="275" t="s">
        <v>9467</v>
      </c>
    </row>
    <row r="7952" spans="74:87" x14ac:dyDescent="0.3">
      <c r="BV7952" s="30"/>
      <c r="CH7952" s="139" t="str">
        <f t="shared" si="236"/>
        <v>LL.87</v>
      </c>
      <c r="CI7952" s="275" t="s">
        <v>9468</v>
      </c>
    </row>
    <row r="7953" spans="74:87" x14ac:dyDescent="0.3">
      <c r="BV7953" s="30"/>
      <c r="CH7953" s="139" t="str">
        <f t="shared" si="236"/>
        <v>LL.CP</v>
      </c>
      <c r="CI7953" s="275" t="s">
        <v>9469</v>
      </c>
    </row>
    <row r="7954" spans="74:87" x14ac:dyDescent="0.3">
      <c r="BV7954" s="30"/>
      <c r="CH7954" s="139" t="str">
        <f t="shared" si="236"/>
        <v>LL.35</v>
      </c>
      <c r="CI7954" s="275" t="s">
        <v>9470</v>
      </c>
    </row>
    <row r="7955" spans="74:87" x14ac:dyDescent="0.3">
      <c r="BV7955" s="30"/>
      <c r="CH7955" s="139" t="str">
        <f t="shared" si="236"/>
        <v>LL.33</v>
      </c>
      <c r="CI7955" s="275" t="s">
        <v>9471</v>
      </c>
    </row>
    <row r="7956" spans="74:87" x14ac:dyDescent="0.3">
      <c r="BV7956" s="30"/>
      <c r="CH7956" s="139" t="str">
        <f t="shared" si="236"/>
        <v>LL.54</v>
      </c>
      <c r="CI7956" s="275" t="s">
        <v>9472</v>
      </c>
    </row>
    <row r="7957" spans="74:87" x14ac:dyDescent="0.3">
      <c r="BV7957" s="30"/>
      <c r="CH7957" s="139" t="str">
        <f t="shared" si="236"/>
        <v>LL.JB</v>
      </c>
      <c r="CI7957" s="275" t="s">
        <v>9473</v>
      </c>
    </row>
    <row r="7958" spans="74:87" x14ac:dyDescent="0.3">
      <c r="BV7958" s="30"/>
      <c r="CH7958" s="139" t="str">
        <f t="shared" si="236"/>
        <v>LL.JW</v>
      </c>
      <c r="CI7958" s="275" t="s">
        <v>15314</v>
      </c>
    </row>
    <row r="7959" spans="74:87" x14ac:dyDescent="0.3">
      <c r="BV7959" s="30"/>
      <c r="CH7959" s="139" t="str">
        <f t="shared" si="236"/>
        <v>LL.51</v>
      </c>
      <c r="CI7959" s="275" t="s">
        <v>9474</v>
      </c>
    </row>
    <row r="7960" spans="74:87" x14ac:dyDescent="0.3">
      <c r="BV7960" s="30"/>
      <c r="CH7960" s="139" t="str">
        <f t="shared" si="236"/>
        <v>LL.NS</v>
      </c>
      <c r="CI7960" s="275" t="s">
        <v>9475</v>
      </c>
    </row>
    <row r="7961" spans="74:87" x14ac:dyDescent="0.3">
      <c r="BV7961" s="30"/>
      <c r="CH7961" s="139" t="str">
        <f t="shared" si="236"/>
        <v>LL.86</v>
      </c>
      <c r="CI7961" s="275" t="s">
        <v>9476</v>
      </c>
    </row>
    <row r="7962" spans="74:87" x14ac:dyDescent="0.3">
      <c r="BV7962" s="30"/>
      <c r="CH7962" s="139" t="str">
        <f t="shared" si="236"/>
        <v>LL.36</v>
      </c>
      <c r="CI7962" s="275" t="s">
        <v>9477</v>
      </c>
    </row>
    <row r="7963" spans="74:87" x14ac:dyDescent="0.3">
      <c r="BV7963" s="30"/>
      <c r="CH7963" s="139" t="str">
        <f t="shared" si="236"/>
        <v>LL.2F</v>
      </c>
      <c r="CI7963" s="275" t="s">
        <v>9478</v>
      </c>
    </row>
    <row r="7964" spans="74:87" x14ac:dyDescent="0.3">
      <c r="BV7964" s="30"/>
      <c r="CH7964" s="139" t="str">
        <f t="shared" si="236"/>
        <v>LL.90</v>
      </c>
      <c r="CI7964" s="275" t="s">
        <v>9479</v>
      </c>
    </row>
    <row r="7965" spans="74:87" x14ac:dyDescent="0.3">
      <c r="BV7965" s="30"/>
      <c r="CH7965" s="139" t="str">
        <f t="shared" si="236"/>
        <v>LL.27</v>
      </c>
      <c r="CI7965" s="275" t="s">
        <v>9480</v>
      </c>
    </row>
    <row r="7966" spans="74:87" x14ac:dyDescent="0.3">
      <c r="BV7966" s="30"/>
      <c r="CH7966" s="139" t="str">
        <f t="shared" si="236"/>
        <v>LL.61</v>
      </c>
      <c r="CI7966" s="275" t="s">
        <v>9481</v>
      </c>
    </row>
    <row r="7967" spans="74:87" x14ac:dyDescent="0.3">
      <c r="BV7967" s="30"/>
      <c r="CH7967" s="139" t="str">
        <f t="shared" si="236"/>
        <v>LL.81</v>
      </c>
      <c r="CI7967" s="275" t="s">
        <v>9482</v>
      </c>
    </row>
    <row r="7968" spans="74:87" x14ac:dyDescent="0.3">
      <c r="BV7968" s="30"/>
      <c r="CH7968" s="139" t="str">
        <f t="shared" ref="CH7968:CH8031" si="237">CONCATENATE(LEFT(CI7968,2),".",RIGHT(CI7968,2))</f>
        <v>LL.SO</v>
      </c>
      <c r="CI7968" s="275" t="s">
        <v>9483</v>
      </c>
    </row>
    <row r="7969" spans="74:87" x14ac:dyDescent="0.3">
      <c r="BV7969" s="30"/>
      <c r="CH7969" s="139" t="str">
        <f t="shared" si="237"/>
        <v>LL.SP</v>
      </c>
      <c r="CI7969" s="275" t="s">
        <v>9484</v>
      </c>
    </row>
    <row r="7970" spans="74:87" x14ac:dyDescent="0.3">
      <c r="BV7970" s="30"/>
      <c r="CH7970" s="139" t="str">
        <f t="shared" si="237"/>
        <v>LL.1V</v>
      </c>
      <c r="CI7970" s="275" t="s">
        <v>9485</v>
      </c>
    </row>
    <row r="7971" spans="74:87" x14ac:dyDescent="0.3">
      <c r="BV7971" s="30"/>
      <c r="CH7971" s="139" t="str">
        <f t="shared" si="237"/>
        <v>LL.T5</v>
      </c>
      <c r="CI7971" s="275" t="s">
        <v>9486</v>
      </c>
    </row>
    <row r="7972" spans="74:87" x14ac:dyDescent="0.3">
      <c r="BV7972" s="30"/>
      <c r="CH7972" s="139" t="str">
        <f t="shared" si="237"/>
        <v>LL.0S</v>
      </c>
      <c r="CI7972" s="275" t="s">
        <v>9487</v>
      </c>
    </row>
    <row r="7973" spans="74:87" x14ac:dyDescent="0.3">
      <c r="BV7973" s="30"/>
      <c r="CH7973" s="139" t="str">
        <f t="shared" si="237"/>
        <v>LL.52</v>
      </c>
      <c r="CI7973" s="275" t="s">
        <v>9488</v>
      </c>
    </row>
    <row r="7974" spans="74:87" x14ac:dyDescent="0.3">
      <c r="BV7974" s="30"/>
      <c r="CH7974" s="139" t="str">
        <f t="shared" si="237"/>
        <v>LL.77</v>
      </c>
      <c r="CI7974" s="275" t="s">
        <v>9489</v>
      </c>
    </row>
    <row r="7975" spans="74:87" x14ac:dyDescent="0.3">
      <c r="BV7975" s="30"/>
      <c r="CH7975" s="139" t="str">
        <f t="shared" si="237"/>
        <v>LL.37</v>
      </c>
      <c r="CI7975" s="275" t="s">
        <v>9490</v>
      </c>
    </row>
    <row r="7976" spans="74:87" x14ac:dyDescent="0.3">
      <c r="BV7976" s="30"/>
      <c r="CH7976" s="139" t="str">
        <f t="shared" si="237"/>
        <v>LL.2A</v>
      </c>
      <c r="CI7976" s="275" t="s">
        <v>9491</v>
      </c>
    </row>
    <row r="7977" spans="74:87" x14ac:dyDescent="0.3">
      <c r="BV7977" s="30"/>
      <c r="CH7977" s="139" t="str">
        <f t="shared" si="237"/>
        <v>LL.T8</v>
      </c>
      <c r="CI7977" s="275" t="s">
        <v>9492</v>
      </c>
    </row>
    <row r="7978" spans="74:87" x14ac:dyDescent="0.3">
      <c r="BV7978" s="30"/>
      <c r="CH7978" s="139" t="str">
        <f t="shared" si="237"/>
        <v>LL.1Q</v>
      </c>
      <c r="CI7978" s="275" t="s">
        <v>9493</v>
      </c>
    </row>
    <row r="7979" spans="74:87" x14ac:dyDescent="0.3">
      <c r="BV7979" s="30"/>
      <c r="CH7979" s="139" t="str">
        <f t="shared" si="237"/>
        <v>LL.2Q</v>
      </c>
      <c r="CI7979" s="275" t="s">
        <v>9494</v>
      </c>
    </row>
    <row r="7980" spans="74:87" x14ac:dyDescent="0.3">
      <c r="BV7980" s="30"/>
      <c r="CH7980" s="139" t="str">
        <f t="shared" si="237"/>
        <v>LL.NM</v>
      </c>
      <c r="CI7980" s="275" t="s">
        <v>9495</v>
      </c>
    </row>
    <row r="7981" spans="74:87" x14ac:dyDescent="0.3">
      <c r="BV7981" s="30"/>
      <c r="CH7981" s="139" t="str">
        <f t="shared" si="237"/>
        <v>LL.0F</v>
      </c>
      <c r="CI7981" s="275" t="s">
        <v>9496</v>
      </c>
    </row>
    <row r="7982" spans="74:87" x14ac:dyDescent="0.3">
      <c r="BV7982" s="30"/>
      <c r="CH7982" s="139" t="str">
        <f t="shared" si="237"/>
        <v>LL.MC</v>
      </c>
      <c r="CI7982" s="275" t="s">
        <v>9497</v>
      </c>
    </row>
    <row r="7983" spans="74:87" x14ac:dyDescent="0.3">
      <c r="BV7983" s="30"/>
      <c r="CH7983" s="139" t="str">
        <f t="shared" si="237"/>
        <v>LL.0P</v>
      </c>
      <c r="CI7983" s="275" t="s">
        <v>9498</v>
      </c>
    </row>
    <row r="7984" spans="74:87" x14ac:dyDescent="0.3">
      <c r="BV7984" s="30"/>
      <c r="CH7984" s="139" t="str">
        <f t="shared" si="237"/>
        <v>LL.T9</v>
      </c>
      <c r="CI7984" s="275" t="s">
        <v>9499</v>
      </c>
    </row>
    <row r="7985" spans="74:87" x14ac:dyDescent="0.3">
      <c r="BV7985" s="30"/>
      <c r="CH7985" s="139" t="str">
        <f t="shared" si="237"/>
        <v>LL.AO</v>
      </c>
      <c r="CI7985" s="275" t="s">
        <v>9500</v>
      </c>
    </row>
    <row r="7986" spans="74:87" x14ac:dyDescent="0.3">
      <c r="BV7986" s="30"/>
      <c r="CH7986" s="139" t="str">
        <f t="shared" si="237"/>
        <v>LL.0G</v>
      </c>
      <c r="CI7986" s="275" t="s">
        <v>9501</v>
      </c>
    </row>
    <row r="7987" spans="74:87" x14ac:dyDescent="0.3">
      <c r="BV7987" s="30"/>
      <c r="CH7987" s="139" t="str">
        <f t="shared" si="237"/>
        <v>LL.BG</v>
      </c>
      <c r="CI7987" s="275" t="s">
        <v>9502</v>
      </c>
    </row>
    <row r="7988" spans="74:87" x14ac:dyDescent="0.3">
      <c r="BV7988" s="30"/>
      <c r="CH7988" s="139" t="str">
        <f t="shared" si="237"/>
        <v>LL.0R</v>
      </c>
      <c r="CI7988" s="275" t="s">
        <v>9503</v>
      </c>
    </row>
    <row r="7989" spans="74:87" x14ac:dyDescent="0.3">
      <c r="BV7989" s="30"/>
      <c r="CH7989" s="139" t="str">
        <f t="shared" si="237"/>
        <v>LL.89</v>
      </c>
      <c r="CI7989" s="275" t="s">
        <v>9504</v>
      </c>
    </row>
    <row r="7990" spans="74:87" x14ac:dyDescent="0.3">
      <c r="BV7990" s="30"/>
      <c r="CH7990" s="139" t="str">
        <f t="shared" si="237"/>
        <v>LL.2P</v>
      </c>
      <c r="CI7990" s="275" t="s">
        <v>15315</v>
      </c>
    </row>
    <row r="7991" spans="74:87" x14ac:dyDescent="0.3">
      <c r="BV7991" s="30"/>
      <c r="CH7991" s="139" t="str">
        <f t="shared" si="237"/>
        <v>LL.32</v>
      </c>
      <c r="CI7991" s="275" t="s">
        <v>9505</v>
      </c>
    </row>
    <row r="7992" spans="74:87" x14ac:dyDescent="0.3">
      <c r="BV7992" s="30"/>
      <c r="CH7992" s="139" t="str">
        <f t="shared" si="237"/>
        <v>LL.80</v>
      </c>
      <c r="CI7992" s="275" t="s">
        <v>9506</v>
      </c>
    </row>
    <row r="7993" spans="74:87" x14ac:dyDescent="0.3">
      <c r="BV7993" s="30"/>
      <c r="CH7993" s="139" t="str">
        <f t="shared" si="237"/>
        <v>LL.46</v>
      </c>
      <c r="CI7993" s="275" t="s">
        <v>9507</v>
      </c>
    </row>
    <row r="7994" spans="74:87" x14ac:dyDescent="0.3">
      <c r="BV7994" s="30"/>
      <c r="CH7994" s="139" t="str">
        <f t="shared" si="237"/>
        <v>LL.45</v>
      </c>
      <c r="CI7994" s="275" t="s">
        <v>9508</v>
      </c>
    </row>
    <row r="7995" spans="74:87" x14ac:dyDescent="0.3">
      <c r="BV7995" s="30"/>
      <c r="CH7995" s="139" t="str">
        <f t="shared" si="237"/>
        <v>LL.0C</v>
      </c>
      <c r="CI7995" s="275" t="s">
        <v>9509</v>
      </c>
    </row>
    <row r="7996" spans="74:87" x14ac:dyDescent="0.3">
      <c r="BV7996" s="30"/>
      <c r="CH7996" s="139" t="str">
        <f t="shared" si="237"/>
        <v>LL.87</v>
      </c>
      <c r="CI7996" s="275" t="s">
        <v>9510</v>
      </c>
    </row>
    <row r="7997" spans="74:87" x14ac:dyDescent="0.3">
      <c r="BV7997" s="30"/>
      <c r="CH7997" s="139" t="str">
        <f t="shared" si="237"/>
        <v>LL.CP</v>
      </c>
      <c r="CI7997" s="275" t="s">
        <v>9511</v>
      </c>
    </row>
    <row r="7998" spans="74:87" x14ac:dyDescent="0.3">
      <c r="BV7998" s="30"/>
      <c r="CH7998" s="139" t="str">
        <f t="shared" si="237"/>
        <v>LL.35</v>
      </c>
      <c r="CI7998" s="275" t="s">
        <v>9512</v>
      </c>
    </row>
    <row r="7999" spans="74:87" x14ac:dyDescent="0.3">
      <c r="BV7999" s="30"/>
      <c r="CH7999" s="139" t="str">
        <f t="shared" si="237"/>
        <v>LL.33</v>
      </c>
      <c r="CI7999" s="275" t="s">
        <v>9513</v>
      </c>
    </row>
    <row r="8000" spans="74:87" x14ac:dyDescent="0.3">
      <c r="BV8000" s="30"/>
      <c r="CH8000" s="139" t="str">
        <f t="shared" si="237"/>
        <v>LL.54</v>
      </c>
      <c r="CI8000" s="275" t="s">
        <v>9514</v>
      </c>
    </row>
    <row r="8001" spans="74:87" x14ac:dyDescent="0.3">
      <c r="BV8001" s="30"/>
      <c r="CH8001" s="139" t="str">
        <f t="shared" si="237"/>
        <v>LL.JB</v>
      </c>
      <c r="CI8001" s="275" t="s">
        <v>9515</v>
      </c>
    </row>
    <row r="8002" spans="74:87" x14ac:dyDescent="0.3">
      <c r="BV8002" s="30"/>
      <c r="CH8002" s="139" t="str">
        <f t="shared" si="237"/>
        <v>LL.JW</v>
      </c>
      <c r="CI8002" s="275" t="s">
        <v>15316</v>
      </c>
    </row>
    <row r="8003" spans="74:87" x14ac:dyDescent="0.3">
      <c r="BV8003" s="30"/>
      <c r="CH8003" s="139" t="str">
        <f t="shared" si="237"/>
        <v>LL.51</v>
      </c>
      <c r="CI8003" s="275" t="s">
        <v>9516</v>
      </c>
    </row>
    <row r="8004" spans="74:87" x14ac:dyDescent="0.3">
      <c r="BV8004" s="30"/>
      <c r="CH8004" s="139" t="str">
        <f t="shared" si="237"/>
        <v>LL.NS</v>
      </c>
      <c r="CI8004" s="275" t="s">
        <v>9517</v>
      </c>
    </row>
    <row r="8005" spans="74:87" x14ac:dyDescent="0.3">
      <c r="BV8005" s="30"/>
      <c r="CH8005" s="139" t="str">
        <f t="shared" si="237"/>
        <v>LL.86</v>
      </c>
      <c r="CI8005" s="275" t="s">
        <v>9518</v>
      </c>
    </row>
    <row r="8006" spans="74:87" x14ac:dyDescent="0.3">
      <c r="BV8006" s="30"/>
      <c r="CH8006" s="139" t="str">
        <f t="shared" si="237"/>
        <v>LL.36</v>
      </c>
      <c r="CI8006" s="275" t="s">
        <v>9519</v>
      </c>
    </row>
    <row r="8007" spans="74:87" x14ac:dyDescent="0.3">
      <c r="BV8007" s="30"/>
      <c r="CH8007" s="139" t="str">
        <f t="shared" si="237"/>
        <v>LL.2F</v>
      </c>
      <c r="CI8007" s="275" t="s">
        <v>9520</v>
      </c>
    </row>
    <row r="8008" spans="74:87" x14ac:dyDescent="0.3">
      <c r="BV8008" s="30"/>
      <c r="CH8008" s="139" t="str">
        <f t="shared" si="237"/>
        <v>LL.90</v>
      </c>
      <c r="CI8008" s="275" t="s">
        <v>9521</v>
      </c>
    </row>
    <row r="8009" spans="74:87" x14ac:dyDescent="0.3">
      <c r="BV8009" s="30"/>
      <c r="CH8009" s="139" t="str">
        <f t="shared" si="237"/>
        <v>LL.27</v>
      </c>
      <c r="CI8009" s="275" t="s">
        <v>9522</v>
      </c>
    </row>
    <row r="8010" spans="74:87" x14ac:dyDescent="0.3">
      <c r="BV8010" s="30"/>
      <c r="CH8010" s="139" t="str">
        <f t="shared" si="237"/>
        <v>LL.61</v>
      </c>
      <c r="CI8010" s="275" t="s">
        <v>9523</v>
      </c>
    </row>
    <row r="8011" spans="74:87" x14ac:dyDescent="0.3">
      <c r="BV8011" s="30"/>
      <c r="CH8011" s="139" t="str">
        <f t="shared" si="237"/>
        <v>LL.81</v>
      </c>
      <c r="CI8011" s="275" t="s">
        <v>9524</v>
      </c>
    </row>
    <row r="8012" spans="74:87" x14ac:dyDescent="0.3">
      <c r="BV8012" s="30"/>
      <c r="CH8012" s="139" t="str">
        <f t="shared" si="237"/>
        <v>LL.SO</v>
      </c>
      <c r="CI8012" s="275" t="s">
        <v>9525</v>
      </c>
    </row>
    <row r="8013" spans="74:87" x14ac:dyDescent="0.3">
      <c r="BV8013" s="30"/>
      <c r="CH8013" s="139" t="str">
        <f t="shared" si="237"/>
        <v>LL.SP</v>
      </c>
      <c r="CI8013" s="275" t="s">
        <v>9526</v>
      </c>
    </row>
    <row r="8014" spans="74:87" x14ac:dyDescent="0.3">
      <c r="BV8014" s="30"/>
      <c r="CH8014" s="139" t="str">
        <f t="shared" si="237"/>
        <v>LL.1V</v>
      </c>
      <c r="CI8014" s="275" t="s">
        <v>9527</v>
      </c>
    </row>
    <row r="8015" spans="74:87" x14ac:dyDescent="0.3">
      <c r="BV8015" s="30"/>
      <c r="CH8015" s="139" t="str">
        <f t="shared" si="237"/>
        <v>LL.T5</v>
      </c>
      <c r="CI8015" s="275" t="s">
        <v>9528</v>
      </c>
    </row>
    <row r="8016" spans="74:87" x14ac:dyDescent="0.3">
      <c r="BV8016" s="30"/>
      <c r="CH8016" s="139" t="str">
        <f t="shared" si="237"/>
        <v>LL.0S</v>
      </c>
      <c r="CI8016" s="275" t="s">
        <v>9529</v>
      </c>
    </row>
    <row r="8017" spans="74:87" x14ac:dyDescent="0.3">
      <c r="BV8017" s="30"/>
      <c r="CH8017" s="139" t="str">
        <f t="shared" si="237"/>
        <v>LL.52</v>
      </c>
      <c r="CI8017" s="275" t="s">
        <v>9530</v>
      </c>
    </row>
    <row r="8018" spans="74:87" x14ac:dyDescent="0.3">
      <c r="BV8018" s="30"/>
      <c r="CH8018" s="139" t="str">
        <f t="shared" si="237"/>
        <v>LL.77</v>
      </c>
      <c r="CI8018" s="275" t="s">
        <v>9531</v>
      </c>
    </row>
    <row r="8019" spans="74:87" x14ac:dyDescent="0.3">
      <c r="BV8019" s="30"/>
      <c r="CH8019" s="139" t="str">
        <f t="shared" si="237"/>
        <v>LL.37</v>
      </c>
      <c r="CI8019" s="275" t="s">
        <v>9532</v>
      </c>
    </row>
    <row r="8020" spans="74:87" x14ac:dyDescent="0.3">
      <c r="BV8020" s="30"/>
      <c r="CH8020" s="139" t="str">
        <f t="shared" si="237"/>
        <v>LL.2A</v>
      </c>
      <c r="CI8020" s="275" t="s">
        <v>9533</v>
      </c>
    </row>
    <row r="8021" spans="74:87" x14ac:dyDescent="0.3">
      <c r="BV8021" s="30"/>
      <c r="CH8021" s="139" t="str">
        <f t="shared" si="237"/>
        <v>LL.T8</v>
      </c>
      <c r="CI8021" s="275" t="s">
        <v>9534</v>
      </c>
    </row>
    <row r="8022" spans="74:87" x14ac:dyDescent="0.3">
      <c r="BV8022" s="30"/>
      <c r="CH8022" s="139" t="str">
        <f t="shared" si="237"/>
        <v>LL.1Q</v>
      </c>
      <c r="CI8022" s="275" t="s">
        <v>9535</v>
      </c>
    </row>
    <row r="8023" spans="74:87" x14ac:dyDescent="0.3">
      <c r="BV8023" s="30"/>
      <c r="CH8023" s="139" t="str">
        <f t="shared" si="237"/>
        <v>LL.2Q</v>
      </c>
      <c r="CI8023" s="275" t="s">
        <v>9536</v>
      </c>
    </row>
    <row r="8024" spans="74:87" x14ac:dyDescent="0.3">
      <c r="BV8024" s="30"/>
      <c r="CH8024" s="139" t="str">
        <f t="shared" si="237"/>
        <v>LL.NM</v>
      </c>
      <c r="CI8024" s="275" t="s">
        <v>9537</v>
      </c>
    </row>
    <row r="8025" spans="74:87" x14ac:dyDescent="0.3">
      <c r="BV8025" s="30"/>
      <c r="CH8025" s="139" t="str">
        <f t="shared" si="237"/>
        <v>LL.0F</v>
      </c>
      <c r="CI8025" s="275" t="s">
        <v>9538</v>
      </c>
    </row>
    <row r="8026" spans="74:87" x14ac:dyDescent="0.3">
      <c r="BV8026" s="30"/>
      <c r="CH8026" s="139" t="str">
        <f t="shared" si="237"/>
        <v>LL.MC</v>
      </c>
      <c r="CI8026" s="275" t="s">
        <v>9539</v>
      </c>
    </row>
    <row r="8027" spans="74:87" x14ac:dyDescent="0.3">
      <c r="BV8027" s="30"/>
      <c r="CH8027" s="139" t="str">
        <f t="shared" si="237"/>
        <v>LL.0P</v>
      </c>
      <c r="CI8027" s="275" t="s">
        <v>9540</v>
      </c>
    </row>
    <row r="8028" spans="74:87" x14ac:dyDescent="0.3">
      <c r="BV8028" s="30"/>
      <c r="CH8028" s="139" t="str">
        <f t="shared" si="237"/>
        <v>LL.T9</v>
      </c>
      <c r="CI8028" s="275" t="s">
        <v>9541</v>
      </c>
    </row>
    <row r="8029" spans="74:87" x14ac:dyDescent="0.3">
      <c r="BV8029" s="30"/>
      <c r="CH8029" s="139" t="str">
        <f t="shared" si="237"/>
        <v>LL.AO</v>
      </c>
      <c r="CI8029" s="275" t="s">
        <v>9542</v>
      </c>
    </row>
    <row r="8030" spans="74:87" x14ac:dyDescent="0.3">
      <c r="BV8030" s="30"/>
      <c r="CH8030" s="139" t="str">
        <f t="shared" si="237"/>
        <v>LL.0G</v>
      </c>
      <c r="CI8030" s="275" t="s">
        <v>9543</v>
      </c>
    </row>
    <row r="8031" spans="74:87" x14ac:dyDescent="0.3">
      <c r="BV8031" s="30"/>
      <c r="CH8031" s="139" t="str">
        <f t="shared" si="237"/>
        <v>LL.BG</v>
      </c>
      <c r="CI8031" s="275" t="s">
        <v>9544</v>
      </c>
    </row>
    <row r="8032" spans="74:87" x14ac:dyDescent="0.3">
      <c r="BV8032" s="30"/>
      <c r="CH8032" s="139" t="str">
        <f t="shared" ref="CH8032:CH8095" si="238">CONCATENATE(LEFT(CI8032,2),".",RIGHT(CI8032,2))</f>
        <v>LL.0R</v>
      </c>
      <c r="CI8032" s="275" t="s">
        <v>9545</v>
      </c>
    </row>
    <row r="8033" spans="74:87" x14ac:dyDescent="0.3">
      <c r="BV8033" s="30"/>
      <c r="CH8033" s="139" t="str">
        <f t="shared" si="238"/>
        <v>LL.89</v>
      </c>
      <c r="CI8033" s="275" t="s">
        <v>9546</v>
      </c>
    </row>
    <row r="8034" spans="74:87" x14ac:dyDescent="0.3">
      <c r="BV8034" s="30"/>
      <c r="CH8034" s="139" t="str">
        <f t="shared" si="238"/>
        <v>LL.2P</v>
      </c>
      <c r="CI8034" s="275" t="s">
        <v>15317</v>
      </c>
    </row>
    <row r="8035" spans="74:87" x14ac:dyDescent="0.3">
      <c r="BV8035" s="30"/>
      <c r="CH8035" s="139" t="str">
        <f t="shared" si="238"/>
        <v>LL.32</v>
      </c>
      <c r="CI8035" s="275" t="s">
        <v>9547</v>
      </c>
    </row>
    <row r="8036" spans="74:87" x14ac:dyDescent="0.3">
      <c r="BV8036" s="30"/>
      <c r="CH8036" s="139" t="str">
        <f t="shared" si="238"/>
        <v>LL.80</v>
      </c>
      <c r="CI8036" s="275" t="s">
        <v>9548</v>
      </c>
    </row>
    <row r="8037" spans="74:87" x14ac:dyDescent="0.3">
      <c r="BV8037" s="30"/>
      <c r="CH8037" s="139" t="str">
        <f t="shared" si="238"/>
        <v>LL.46</v>
      </c>
      <c r="CI8037" s="275" t="s">
        <v>9549</v>
      </c>
    </row>
    <row r="8038" spans="74:87" x14ac:dyDescent="0.3">
      <c r="BV8038" s="30"/>
      <c r="CH8038" s="139" t="str">
        <f t="shared" si="238"/>
        <v>LL.45</v>
      </c>
      <c r="CI8038" s="275" t="s">
        <v>9550</v>
      </c>
    </row>
    <row r="8039" spans="74:87" x14ac:dyDescent="0.3">
      <c r="BV8039" s="30"/>
      <c r="CH8039" s="139" t="str">
        <f t="shared" si="238"/>
        <v>LL.0C</v>
      </c>
      <c r="CI8039" s="275" t="s">
        <v>9551</v>
      </c>
    </row>
    <row r="8040" spans="74:87" x14ac:dyDescent="0.3">
      <c r="BV8040" s="30"/>
      <c r="CH8040" s="139" t="str">
        <f t="shared" si="238"/>
        <v>LL.87</v>
      </c>
      <c r="CI8040" s="275" t="s">
        <v>9552</v>
      </c>
    </row>
    <row r="8041" spans="74:87" x14ac:dyDescent="0.3">
      <c r="BV8041" s="30"/>
      <c r="CH8041" s="139" t="str">
        <f t="shared" si="238"/>
        <v>LL.CP</v>
      </c>
      <c r="CI8041" s="275" t="s">
        <v>9553</v>
      </c>
    </row>
    <row r="8042" spans="74:87" x14ac:dyDescent="0.3">
      <c r="BV8042" s="30"/>
      <c r="CH8042" s="139" t="str">
        <f t="shared" si="238"/>
        <v>LL.35</v>
      </c>
      <c r="CI8042" s="275" t="s">
        <v>9554</v>
      </c>
    </row>
    <row r="8043" spans="74:87" x14ac:dyDescent="0.3">
      <c r="BV8043" s="30"/>
      <c r="CH8043" s="139" t="str">
        <f t="shared" si="238"/>
        <v>LL.33</v>
      </c>
      <c r="CI8043" s="275" t="s">
        <v>9555</v>
      </c>
    </row>
    <row r="8044" spans="74:87" x14ac:dyDescent="0.3">
      <c r="BV8044" s="30"/>
      <c r="CH8044" s="139" t="str">
        <f t="shared" si="238"/>
        <v>LL.54</v>
      </c>
      <c r="CI8044" s="275" t="s">
        <v>9556</v>
      </c>
    </row>
    <row r="8045" spans="74:87" x14ac:dyDescent="0.3">
      <c r="BV8045" s="30"/>
      <c r="CH8045" s="139" t="str">
        <f t="shared" si="238"/>
        <v>LL.JB</v>
      </c>
      <c r="CI8045" s="275" t="s">
        <v>9557</v>
      </c>
    </row>
    <row r="8046" spans="74:87" x14ac:dyDescent="0.3">
      <c r="BV8046" s="30"/>
      <c r="CH8046" s="139" t="str">
        <f t="shared" si="238"/>
        <v>LL.JW</v>
      </c>
      <c r="CI8046" s="275" t="s">
        <v>15318</v>
      </c>
    </row>
    <row r="8047" spans="74:87" x14ac:dyDescent="0.3">
      <c r="BV8047" s="30"/>
      <c r="CH8047" s="139" t="str">
        <f t="shared" si="238"/>
        <v>LL.51</v>
      </c>
      <c r="CI8047" s="275" t="s">
        <v>9558</v>
      </c>
    </row>
    <row r="8048" spans="74:87" x14ac:dyDescent="0.3">
      <c r="BV8048" s="30"/>
      <c r="CH8048" s="139" t="str">
        <f t="shared" si="238"/>
        <v>LL.NS</v>
      </c>
      <c r="CI8048" s="275" t="s">
        <v>9559</v>
      </c>
    </row>
    <row r="8049" spans="74:87" x14ac:dyDescent="0.3">
      <c r="BV8049" s="30"/>
      <c r="CH8049" s="139" t="str">
        <f t="shared" si="238"/>
        <v>LL.86</v>
      </c>
      <c r="CI8049" s="275" t="s">
        <v>9560</v>
      </c>
    </row>
    <row r="8050" spans="74:87" x14ac:dyDescent="0.3">
      <c r="BV8050" s="30"/>
      <c r="CH8050" s="139" t="str">
        <f t="shared" si="238"/>
        <v>LL.36</v>
      </c>
      <c r="CI8050" s="275" t="s">
        <v>9561</v>
      </c>
    </row>
    <row r="8051" spans="74:87" x14ac:dyDescent="0.3">
      <c r="BV8051" s="30"/>
      <c r="CH8051" s="139" t="str">
        <f t="shared" si="238"/>
        <v>LL.2F</v>
      </c>
      <c r="CI8051" s="275" t="s">
        <v>9562</v>
      </c>
    </row>
    <row r="8052" spans="74:87" x14ac:dyDescent="0.3">
      <c r="BV8052" s="30"/>
      <c r="CH8052" s="139" t="str">
        <f t="shared" si="238"/>
        <v>LL.90</v>
      </c>
      <c r="CI8052" s="275" t="s">
        <v>9563</v>
      </c>
    </row>
    <row r="8053" spans="74:87" x14ac:dyDescent="0.3">
      <c r="BV8053" s="30"/>
      <c r="CH8053" s="139" t="str">
        <f t="shared" si="238"/>
        <v>LL.27</v>
      </c>
      <c r="CI8053" s="275" t="s">
        <v>9564</v>
      </c>
    </row>
    <row r="8054" spans="74:87" x14ac:dyDescent="0.3">
      <c r="BV8054" s="30"/>
      <c r="CH8054" s="139" t="str">
        <f t="shared" si="238"/>
        <v>LL.61</v>
      </c>
      <c r="CI8054" s="275" t="s">
        <v>9565</v>
      </c>
    </row>
    <row r="8055" spans="74:87" x14ac:dyDescent="0.3">
      <c r="BV8055" s="30"/>
      <c r="CH8055" s="139" t="str">
        <f t="shared" si="238"/>
        <v>LL.81</v>
      </c>
      <c r="CI8055" s="275" t="s">
        <v>9566</v>
      </c>
    </row>
    <row r="8056" spans="74:87" x14ac:dyDescent="0.3">
      <c r="BV8056" s="30"/>
      <c r="CH8056" s="139" t="str">
        <f t="shared" si="238"/>
        <v>LL.SO</v>
      </c>
      <c r="CI8056" s="275" t="s">
        <v>9567</v>
      </c>
    </row>
    <row r="8057" spans="74:87" x14ac:dyDescent="0.3">
      <c r="BV8057" s="30"/>
      <c r="CH8057" s="139" t="str">
        <f t="shared" si="238"/>
        <v>LL.SP</v>
      </c>
      <c r="CI8057" s="275" t="s">
        <v>9568</v>
      </c>
    </row>
    <row r="8058" spans="74:87" x14ac:dyDescent="0.3">
      <c r="BV8058" s="30"/>
      <c r="CH8058" s="139" t="str">
        <f t="shared" si="238"/>
        <v>LL.1V</v>
      </c>
      <c r="CI8058" s="275" t="s">
        <v>9569</v>
      </c>
    </row>
    <row r="8059" spans="74:87" x14ac:dyDescent="0.3">
      <c r="BV8059" s="30"/>
      <c r="CH8059" s="139" t="str">
        <f t="shared" si="238"/>
        <v>LL.T5</v>
      </c>
      <c r="CI8059" s="275" t="s">
        <v>9570</v>
      </c>
    </row>
    <row r="8060" spans="74:87" x14ac:dyDescent="0.3">
      <c r="BV8060" s="30"/>
      <c r="CH8060" s="139" t="str">
        <f t="shared" si="238"/>
        <v>LL.0S</v>
      </c>
      <c r="CI8060" s="275" t="s">
        <v>9571</v>
      </c>
    </row>
    <row r="8061" spans="74:87" x14ac:dyDescent="0.3">
      <c r="BV8061" s="30"/>
      <c r="CH8061" s="139" t="str">
        <f t="shared" si="238"/>
        <v>LL.52</v>
      </c>
      <c r="CI8061" s="275" t="s">
        <v>9572</v>
      </c>
    </row>
    <row r="8062" spans="74:87" x14ac:dyDescent="0.3">
      <c r="BV8062" s="30"/>
      <c r="CH8062" s="139" t="str">
        <f t="shared" si="238"/>
        <v>LL.77</v>
      </c>
      <c r="CI8062" s="275" t="s">
        <v>9573</v>
      </c>
    </row>
    <row r="8063" spans="74:87" x14ac:dyDescent="0.3">
      <c r="BV8063" s="30"/>
      <c r="CH8063" s="139" t="str">
        <f t="shared" si="238"/>
        <v>LL.37</v>
      </c>
      <c r="CI8063" s="275" t="s">
        <v>9574</v>
      </c>
    </row>
    <row r="8064" spans="74:87" x14ac:dyDescent="0.3">
      <c r="BV8064" s="30"/>
      <c r="CH8064" s="139" t="str">
        <f t="shared" si="238"/>
        <v>LL.2A</v>
      </c>
      <c r="CI8064" s="275" t="s">
        <v>9575</v>
      </c>
    </row>
    <row r="8065" spans="74:87" x14ac:dyDescent="0.3">
      <c r="BV8065" s="30"/>
      <c r="CH8065" s="139" t="str">
        <f t="shared" si="238"/>
        <v>LL.T8</v>
      </c>
      <c r="CI8065" s="275" t="s">
        <v>9576</v>
      </c>
    </row>
    <row r="8066" spans="74:87" x14ac:dyDescent="0.3">
      <c r="BV8066" s="30"/>
      <c r="CH8066" s="139" t="str">
        <f t="shared" si="238"/>
        <v>LL.1Q</v>
      </c>
      <c r="CI8066" s="275" t="s">
        <v>9577</v>
      </c>
    </row>
    <row r="8067" spans="74:87" x14ac:dyDescent="0.3">
      <c r="BV8067" s="30"/>
      <c r="CH8067" s="139" t="str">
        <f t="shared" si="238"/>
        <v>LL.2Q</v>
      </c>
      <c r="CI8067" s="275" t="s">
        <v>9578</v>
      </c>
    </row>
    <row r="8068" spans="74:87" x14ac:dyDescent="0.3">
      <c r="BV8068" s="30"/>
      <c r="CH8068" s="139" t="str">
        <f t="shared" si="238"/>
        <v>LL.NM</v>
      </c>
      <c r="CI8068" s="275" t="s">
        <v>9579</v>
      </c>
    </row>
    <row r="8069" spans="74:87" x14ac:dyDescent="0.3">
      <c r="BV8069" s="30"/>
      <c r="CH8069" s="139" t="str">
        <f t="shared" si="238"/>
        <v>LL.0F</v>
      </c>
      <c r="CI8069" s="275" t="s">
        <v>9580</v>
      </c>
    </row>
    <row r="8070" spans="74:87" x14ac:dyDescent="0.3">
      <c r="BV8070" s="30"/>
      <c r="CH8070" s="139" t="str">
        <f t="shared" si="238"/>
        <v>LL.MC</v>
      </c>
      <c r="CI8070" s="275" t="s">
        <v>9581</v>
      </c>
    </row>
    <row r="8071" spans="74:87" x14ac:dyDescent="0.3">
      <c r="BV8071" s="30"/>
      <c r="CH8071" s="139" t="str">
        <f t="shared" si="238"/>
        <v>LL.0P</v>
      </c>
      <c r="CI8071" s="275" t="s">
        <v>9582</v>
      </c>
    </row>
    <row r="8072" spans="74:87" x14ac:dyDescent="0.3">
      <c r="BV8072" s="30"/>
      <c r="CH8072" s="139" t="str">
        <f t="shared" si="238"/>
        <v>LL.T9</v>
      </c>
      <c r="CI8072" s="275" t="s">
        <v>9583</v>
      </c>
    </row>
    <row r="8073" spans="74:87" x14ac:dyDescent="0.3">
      <c r="BV8073" s="30"/>
      <c r="CH8073" s="139" t="str">
        <f t="shared" si="238"/>
        <v>LL.AO</v>
      </c>
      <c r="CI8073" s="275" t="s">
        <v>9584</v>
      </c>
    </row>
    <row r="8074" spans="74:87" x14ac:dyDescent="0.3">
      <c r="BV8074" s="30"/>
      <c r="CH8074" s="139" t="str">
        <f t="shared" si="238"/>
        <v>LL.0G</v>
      </c>
      <c r="CI8074" s="275" t="s">
        <v>9585</v>
      </c>
    </row>
    <row r="8075" spans="74:87" x14ac:dyDescent="0.3">
      <c r="BV8075" s="30"/>
      <c r="CH8075" s="139" t="str">
        <f t="shared" si="238"/>
        <v>LL.BG</v>
      </c>
      <c r="CI8075" s="275" t="s">
        <v>9586</v>
      </c>
    </row>
    <row r="8076" spans="74:87" x14ac:dyDescent="0.3">
      <c r="BV8076" s="30"/>
      <c r="CH8076" s="139" t="str">
        <f t="shared" si="238"/>
        <v>LL.0R</v>
      </c>
      <c r="CI8076" s="275" t="s">
        <v>9587</v>
      </c>
    </row>
    <row r="8077" spans="74:87" x14ac:dyDescent="0.3">
      <c r="BV8077" s="30"/>
      <c r="CH8077" s="139" t="str">
        <f t="shared" si="238"/>
        <v>LL.89</v>
      </c>
      <c r="CI8077" s="275" t="s">
        <v>9588</v>
      </c>
    </row>
    <row r="8078" spans="74:87" x14ac:dyDescent="0.3">
      <c r="BV8078" s="30"/>
      <c r="CH8078" s="139" t="str">
        <f t="shared" si="238"/>
        <v>LL.2P</v>
      </c>
      <c r="CI8078" s="275" t="s">
        <v>15319</v>
      </c>
    </row>
    <row r="8079" spans="74:87" x14ac:dyDescent="0.3">
      <c r="BV8079" s="30"/>
      <c r="CH8079" s="139" t="str">
        <f t="shared" si="238"/>
        <v>LL.32</v>
      </c>
      <c r="CI8079" s="275" t="s">
        <v>9589</v>
      </c>
    </row>
    <row r="8080" spans="74:87" x14ac:dyDescent="0.3">
      <c r="BV8080" s="30"/>
      <c r="CH8080" s="139" t="str">
        <f t="shared" si="238"/>
        <v>LL.80</v>
      </c>
      <c r="CI8080" s="275" t="s">
        <v>9590</v>
      </c>
    </row>
    <row r="8081" spans="74:87" x14ac:dyDescent="0.3">
      <c r="BV8081" s="30"/>
      <c r="CH8081" s="139" t="str">
        <f t="shared" si="238"/>
        <v>LL.46</v>
      </c>
      <c r="CI8081" s="275" t="s">
        <v>9591</v>
      </c>
    </row>
    <row r="8082" spans="74:87" x14ac:dyDescent="0.3">
      <c r="BV8082" s="30"/>
      <c r="CH8082" s="139" t="str">
        <f t="shared" si="238"/>
        <v>LL.45</v>
      </c>
      <c r="CI8082" s="275" t="s">
        <v>9592</v>
      </c>
    </row>
    <row r="8083" spans="74:87" x14ac:dyDescent="0.3">
      <c r="BV8083" s="30"/>
      <c r="CH8083" s="139" t="str">
        <f t="shared" si="238"/>
        <v>LL.0C</v>
      </c>
      <c r="CI8083" s="275" t="s">
        <v>9593</v>
      </c>
    </row>
    <row r="8084" spans="74:87" x14ac:dyDescent="0.3">
      <c r="BV8084" s="30"/>
      <c r="CH8084" s="139" t="str">
        <f t="shared" si="238"/>
        <v>LL.87</v>
      </c>
      <c r="CI8084" s="275" t="s">
        <v>9594</v>
      </c>
    </row>
    <row r="8085" spans="74:87" x14ac:dyDescent="0.3">
      <c r="BV8085" s="30"/>
      <c r="CH8085" s="139" t="str">
        <f t="shared" si="238"/>
        <v>LL.CP</v>
      </c>
      <c r="CI8085" s="275" t="s">
        <v>9595</v>
      </c>
    </row>
    <row r="8086" spans="74:87" x14ac:dyDescent="0.3">
      <c r="BV8086" s="30"/>
      <c r="CH8086" s="139" t="str">
        <f t="shared" si="238"/>
        <v>LL.35</v>
      </c>
      <c r="CI8086" s="275" t="s">
        <v>9596</v>
      </c>
    </row>
    <row r="8087" spans="74:87" x14ac:dyDescent="0.3">
      <c r="BV8087" s="30"/>
      <c r="CH8087" s="139" t="str">
        <f t="shared" si="238"/>
        <v>LL.33</v>
      </c>
      <c r="CI8087" s="275" t="s">
        <v>9597</v>
      </c>
    </row>
    <row r="8088" spans="74:87" x14ac:dyDescent="0.3">
      <c r="BV8088" s="30"/>
      <c r="CH8088" s="139" t="str">
        <f t="shared" si="238"/>
        <v>LL.54</v>
      </c>
      <c r="CI8088" s="275" t="s">
        <v>9598</v>
      </c>
    </row>
    <row r="8089" spans="74:87" x14ac:dyDescent="0.3">
      <c r="BV8089" s="30"/>
      <c r="CH8089" s="139" t="str">
        <f t="shared" si="238"/>
        <v>LL.JB</v>
      </c>
      <c r="CI8089" s="275" t="s">
        <v>9599</v>
      </c>
    </row>
    <row r="8090" spans="74:87" x14ac:dyDescent="0.3">
      <c r="BV8090" s="30"/>
      <c r="CH8090" s="139" t="str">
        <f t="shared" si="238"/>
        <v>LL.JW</v>
      </c>
      <c r="CI8090" s="275" t="s">
        <v>15320</v>
      </c>
    </row>
    <row r="8091" spans="74:87" x14ac:dyDescent="0.3">
      <c r="BV8091" s="30"/>
      <c r="CH8091" s="139" t="str">
        <f t="shared" si="238"/>
        <v>LL.51</v>
      </c>
      <c r="CI8091" s="275" t="s">
        <v>9600</v>
      </c>
    </row>
    <row r="8092" spans="74:87" x14ac:dyDescent="0.3">
      <c r="BV8092" s="30"/>
      <c r="CH8092" s="139" t="str">
        <f t="shared" si="238"/>
        <v>LL.NS</v>
      </c>
      <c r="CI8092" s="275" t="s">
        <v>9601</v>
      </c>
    </row>
    <row r="8093" spans="74:87" x14ac:dyDescent="0.3">
      <c r="BV8093" s="30"/>
      <c r="CH8093" s="139" t="str">
        <f t="shared" si="238"/>
        <v>LL.86</v>
      </c>
      <c r="CI8093" s="275" t="s">
        <v>9602</v>
      </c>
    </row>
    <row r="8094" spans="74:87" x14ac:dyDescent="0.3">
      <c r="BV8094" s="30"/>
      <c r="CH8094" s="139" t="str">
        <f t="shared" si="238"/>
        <v>LL.36</v>
      </c>
      <c r="CI8094" s="275" t="s">
        <v>9603</v>
      </c>
    </row>
    <row r="8095" spans="74:87" x14ac:dyDescent="0.3">
      <c r="BV8095" s="30"/>
      <c r="CH8095" s="139" t="str">
        <f t="shared" si="238"/>
        <v>LL.2F</v>
      </c>
      <c r="CI8095" s="275" t="s">
        <v>9604</v>
      </c>
    </row>
    <row r="8096" spans="74:87" x14ac:dyDescent="0.3">
      <c r="BV8096" s="30"/>
      <c r="CH8096" s="139" t="str">
        <f t="shared" ref="CH8096:CH8159" si="239">CONCATENATE(LEFT(CI8096,2),".",RIGHT(CI8096,2))</f>
        <v>LL.90</v>
      </c>
      <c r="CI8096" s="275" t="s">
        <v>9605</v>
      </c>
    </row>
    <row r="8097" spans="74:87" x14ac:dyDescent="0.3">
      <c r="BV8097" s="30"/>
      <c r="CH8097" s="139" t="str">
        <f t="shared" si="239"/>
        <v>LL.27</v>
      </c>
      <c r="CI8097" s="275" t="s">
        <v>9606</v>
      </c>
    </row>
    <row r="8098" spans="74:87" x14ac:dyDescent="0.3">
      <c r="BV8098" s="30"/>
      <c r="CH8098" s="139" t="str">
        <f t="shared" si="239"/>
        <v>LL.61</v>
      </c>
      <c r="CI8098" s="275" t="s">
        <v>9607</v>
      </c>
    </row>
    <row r="8099" spans="74:87" x14ac:dyDescent="0.3">
      <c r="BV8099" s="30"/>
      <c r="CH8099" s="139" t="str">
        <f t="shared" si="239"/>
        <v>LL.81</v>
      </c>
      <c r="CI8099" s="275" t="s">
        <v>9608</v>
      </c>
    </row>
    <row r="8100" spans="74:87" x14ac:dyDescent="0.3">
      <c r="BV8100" s="30"/>
      <c r="CH8100" s="139" t="str">
        <f t="shared" si="239"/>
        <v>LL.SO</v>
      </c>
      <c r="CI8100" s="275" t="s">
        <v>9609</v>
      </c>
    </row>
    <row r="8101" spans="74:87" x14ac:dyDescent="0.3">
      <c r="BV8101" s="30"/>
      <c r="CH8101" s="139" t="str">
        <f t="shared" si="239"/>
        <v>LL.SP</v>
      </c>
      <c r="CI8101" s="275" t="s">
        <v>9610</v>
      </c>
    </row>
    <row r="8102" spans="74:87" x14ac:dyDescent="0.3">
      <c r="BV8102" s="30"/>
      <c r="CH8102" s="139" t="str">
        <f t="shared" si="239"/>
        <v>LL.1V</v>
      </c>
      <c r="CI8102" s="275" t="s">
        <v>9611</v>
      </c>
    </row>
    <row r="8103" spans="74:87" x14ac:dyDescent="0.3">
      <c r="BV8103" s="30"/>
      <c r="CH8103" s="139" t="str">
        <f t="shared" si="239"/>
        <v>LL.T5</v>
      </c>
      <c r="CI8103" s="275" t="s">
        <v>9612</v>
      </c>
    </row>
    <row r="8104" spans="74:87" x14ac:dyDescent="0.3">
      <c r="BV8104" s="30"/>
      <c r="CH8104" s="139" t="str">
        <f t="shared" si="239"/>
        <v>LL.0S</v>
      </c>
      <c r="CI8104" s="275" t="s">
        <v>9613</v>
      </c>
    </row>
    <row r="8105" spans="74:87" x14ac:dyDescent="0.3">
      <c r="BV8105" s="30"/>
      <c r="CH8105" s="139" t="str">
        <f t="shared" si="239"/>
        <v>LL.52</v>
      </c>
      <c r="CI8105" s="275" t="s">
        <v>9614</v>
      </c>
    </row>
    <row r="8106" spans="74:87" x14ac:dyDescent="0.3">
      <c r="BV8106" s="30"/>
      <c r="CH8106" s="139" t="str">
        <f t="shared" si="239"/>
        <v>LL.77</v>
      </c>
      <c r="CI8106" s="275" t="s">
        <v>9615</v>
      </c>
    </row>
    <row r="8107" spans="74:87" x14ac:dyDescent="0.3">
      <c r="BV8107" s="30"/>
      <c r="CH8107" s="139" t="str">
        <f t="shared" si="239"/>
        <v>LL.37</v>
      </c>
      <c r="CI8107" s="275" t="s">
        <v>9616</v>
      </c>
    </row>
    <row r="8108" spans="74:87" x14ac:dyDescent="0.3">
      <c r="BV8108" s="30"/>
      <c r="CH8108" s="139" t="str">
        <f t="shared" si="239"/>
        <v>LL.2A</v>
      </c>
      <c r="CI8108" s="275" t="s">
        <v>9617</v>
      </c>
    </row>
    <row r="8109" spans="74:87" x14ac:dyDescent="0.3">
      <c r="BV8109" s="30"/>
      <c r="CH8109" s="139" t="str">
        <f t="shared" si="239"/>
        <v>LL.T8</v>
      </c>
      <c r="CI8109" s="275" t="s">
        <v>9618</v>
      </c>
    </row>
    <row r="8110" spans="74:87" x14ac:dyDescent="0.3">
      <c r="BV8110" s="30"/>
      <c r="CH8110" s="139" t="str">
        <f t="shared" si="239"/>
        <v>LL.1Q</v>
      </c>
      <c r="CI8110" s="275" t="s">
        <v>9619</v>
      </c>
    </row>
    <row r="8111" spans="74:87" x14ac:dyDescent="0.3">
      <c r="BV8111" s="30"/>
      <c r="CH8111" s="139" t="str">
        <f t="shared" si="239"/>
        <v>LL.2Q</v>
      </c>
      <c r="CI8111" s="275" t="s">
        <v>9620</v>
      </c>
    </row>
    <row r="8112" spans="74:87" x14ac:dyDescent="0.3">
      <c r="BV8112" s="30"/>
      <c r="CH8112" s="139" t="str">
        <f t="shared" si="239"/>
        <v>LL.NM</v>
      </c>
      <c r="CI8112" s="275" t="s">
        <v>9621</v>
      </c>
    </row>
    <row r="8113" spans="74:87" x14ac:dyDescent="0.3">
      <c r="BV8113" s="30"/>
      <c r="CH8113" s="139" t="str">
        <f t="shared" si="239"/>
        <v>LL.0F</v>
      </c>
      <c r="CI8113" s="275" t="s">
        <v>9622</v>
      </c>
    </row>
    <row r="8114" spans="74:87" x14ac:dyDescent="0.3">
      <c r="BV8114" s="30"/>
      <c r="CH8114" s="139" t="str">
        <f t="shared" si="239"/>
        <v>LL.MC</v>
      </c>
      <c r="CI8114" s="275" t="s">
        <v>9623</v>
      </c>
    </row>
    <row r="8115" spans="74:87" x14ac:dyDescent="0.3">
      <c r="BV8115" s="30"/>
      <c r="CH8115" s="139" t="str">
        <f t="shared" si="239"/>
        <v>LL.0P</v>
      </c>
      <c r="CI8115" s="275" t="s">
        <v>9624</v>
      </c>
    </row>
    <row r="8116" spans="74:87" x14ac:dyDescent="0.3">
      <c r="BV8116" s="30"/>
      <c r="CH8116" s="139" t="str">
        <f t="shared" si="239"/>
        <v>LL.T9</v>
      </c>
      <c r="CI8116" s="275" t="s">
        <v>9625</v>
      </c>
    </row>
    <row r="8117" spans="74:87" x14ac:dyDescent="0.3">
      <c r="BV8117" s="30"/>
      <c r="CH8117" s="139" t="str">
        <f t="shared" si="239"/>
        <v>LL.AO</v>
      </c>
      <c r="CI8117" s="275" t="s">
        <v>9626</v>
      </c>
    </row>
    <row r="8118" spans="74:87" x14ac:dyDescent="0.3">
      <c r="BV8118" s="30"/>
      <c r="CH8118" s="139" t="str">
        <f t="shared" si="239"/>
        <v>LL.0G</v>
      </c>
      <c r="CI8118" s="275" t="s">
        <v>9627</v>
      </c>
    </row>
    <row r="8119" spans="74:87" x14ac:dyDescent="0.3">
      <c r="BV8119" s="30"/>
      <c r="CH8119" s="139" t="str">
        <f t="shared" si="239"/>
        <v>LL.BG</v>
      </c>
      <c r="CI8119" s="275" t="s">
        <v>9628</v>
      </c>
    </row>
    <row r="8120" spans="74:87" x14ac:dyDescent="0.3">
      <c r="BV8120" s="30"/>
      <c r="CH8120" s="139" t="str">
        <f t="shared" si="239"/>
        <v>LL.0R</v>
      </c>
      <c r="CI8120" s="275" t="s">
        <v>9629</v>
      </c>
    </row>
    <row r="8121" spans="74:87" x14ac:dyDescent="0.3">
      <c r="BV8121" s="30"/>
      <c r="CH8121" s="139" t="str">
        <f t="shared" si="239"/>
        <v>LL.89</v>
      </c>
      <c r="CI8121" s="275" t="s">
        <v>9630</v>
      </c>
    </row>
    <row r="8122" spans="74:87" x14ac:dyDescent="0.3">
      <c r="BV8122" s="30"/>
      <c r="CH8122" s="139" t="str">
        <f t="shared" si="239"/>
        <v>LL.2P</v>
      </c>
      <c r="CI8122" s="275" t="s">
        <v>15321</v>
      </c>
    </row>
    <row r="8123" spans="74:87" x14ac:dyDescent="0.3">
      <c r="BV8123" s="30"/>
      <c r="CH8123" s="139" t="str">
        <f t="shared" si="239"/>
        <v>LL.32</v>
      </c>
      <c r="CI8123" s="275" t="s">
        <v>9631</v>
      </c>
    </row>
    <row r="8124" spans="74:87" x14ac:dyDescent="0.3">
      <c r="BV8124" s="30"/>
      <c r="CH8124" s="139" t="str">
        <f t="shared" si="239"/>
        <v>LL.80</v>
      </c>
      <c r="CI8124" s="275" t="s">
        <v>9632</v>
      </c>
    </row>
    <row r="8125" spans="74:87" x14ac:dyDescent="0.3">
      <c r="BV8125" s="30"/>
      <c r="CH8125" s="139" t="str">
        <f t="shared" si="239"/>
        <v>LL.46</v>
      </c>
      <c r="CI8125" s="275" t="s">
        <v>9633</v>
      </c>
    </row>
    <row r="8126" spans="74:87" x14ac:dyDescent="0.3">
      <c r="BV8126" s="30"/>
      <c r="CH8126" s="139" t="str">
        <f t="shared" si="239"/>
        <v>LL.45</v>
      </c>
      <c r="CI8126" s="275" t="s">
        <v>9634</v>
      </c>
    </row>
    <row r="8127" spans="74:87" x14ac:dyDescent="0.3">
      <c r="BV8127" s="30"/>
      <c r="CH8127" s="139" t="str">
        <f t="shared" si="239"/>
        <v>LL.0C</v>
      </c>
      <c r="CI8127" s="275" t="s">
        <v>9635</v>
      </c>
    </row>
    <row r="8128" spans="74:87" x14ac:dyDescent="0.3">
      <c r="BV8128" s="30"/>
      <c r="CH8128" s="139" t="str">
        <f t="shared" si="239"/>
        <v>LL.87</v>
      </c>
      <c r="CI8128" s="275" t="s">
        <v>9636</v>
      </c>
    </row>
    <row r="8129" spans="74:87" x14ac:dyDescent="0.3">
      <c r="BV8129" s="30"/>
      <c r="CH8129" s="139" t="str">
        <f t="shared" si="239"/>
        <v>LL.CP</v>
      </c>
      <c r="CI8129" s="275" t="s">
        <v>9637</v>
      </c>
    </row>
    <row r="8130" spans="74:87" x14ac:dyDescent="0.3">
      <c r="BV8130" s="30"/>
      <c r="CH8130" s="139" t="str">
        <f t="shared" si="239"/>
        <v>LL.35</v>
      </c>
      <c r="CI8130" s="275" t="s">
        <v>9638</v>
      </c>
    </row>
    <row r="8131" spans="74:87" x14ac:dyDescent="0.3">
      <c r="BV8131" s="30"/>
      <c r="CH8131" s="139" t="str">
        <f t="shared" si="239"/>
        <v>LL.33</v>
      </c>
      <c r="CI8131" s="275" t="s">
        <v>9639</v>
      </c>
    </row>
    <row r="8132" spans="74:87" x14ac:dyDescent="0.3">
      <c r="BV8132" s="30"/>
      <c r="CH8132" s="139" t="str">
        <f t="shared" si="239"/>
        <v>LL.54</v>
      </c>
      <c r="CI8132" s="275" t="s">
        <v>9640</v>
      </c>
    </row>
    <row r="8133" spans="74:87" x14ac:dyDescent="0.3">
      <c r="BV8133" s="30"/>
      <c r="CH8133" s="139" t="str">
        <f t="shared" si="239"/>
        <v>LL.JB</v>
      </c>
      <c r="CI8133" s="275" t="s">
        <v>9641</v>
      </c>
    </row>
    <row r="8134" spans="74:87" x14ac:dyDescent="0.3">
      <c r="BV8134" s="30"/>
      <c r="CH8134" s="139" t="str">
        <f t="shared" si="239"/>
        <v>LL.JW</v>
      </c>
      <c r="CI8134" s="275" t="s">
        <v>15322</v>
      </c>
    </row>
    <row r="8135" spans="74:87" x14ac:dyDescent="0.3">
      <c r="BV8135" s="30"/>
      <c r="CH8135" s="139" t="str">
        <f t="shared" si="239"/>
        <v>LL.51</v>
      </c>
      <c r="CI8135" s="275" t="s">
        <v>9642</v>
      </c>
    </row>
    <row r="8136" spans="74:87" x14ac:dyDescent="0.3">
      <c r="BV8136" s="30"/>
      <c r="CH8136" s="139" t="str">
        <f t="shared" si="239"/>
        <v>LL.NS</v>
      </c>
      <c r="CI8136" s="275" t="s">
        <v>9643</v>
      </c>
    </row>
    <row r="8137" spans="74:87" x14ac:dyDescent="0.3">
      <c r="BV8137" s="30"/>
      <c r="CH8137" s="139" t="str">
        <f t="shared" si="239"/>
        <v>LL.86</v>
      </c>
      <c r="CI8137" s="275" t="s">
        <v>9644</v>
      </c>
    </row>
    <row r="8138" spans="74:87" x14ac:dyDescent="0.3">
      <c r="BV8138" s="30"/>
      <c r="CH8138" s="139" t="str">
        <f t="shared" si="239"/>
        <v>LL.36</v>
      </c>
      <c r="CI8138" s="275" t="s">
        <v>9645</v>
      </c>
    </row>
    <row r="8139" spans="74:87" x14ac:dyDescent="0.3">
      <c r="BV8139" s="30"/>
      <c r="CH8139" s="139" t="str">
        <f t="shared" si="239"/>
        <v>LL.2F</v>
      </c>
      <c r="CI8139" s="275" t="s">
        <v>9646</v>
      </c>
    </row>
    <row r="8140" spans="74:87" x14ac:dyDescent="0.3">
      <c r="BV8140" s="30"/>
      <c r="CH8140" s="139" t="str">
        <f t="shared" si="239"/>
        <v>LL.90</v>
      </c>
      <c r="CI8140" s="275" t="s">
        <v>9647</v>
      </c>
    </row>
    <row r="8141" spans="74:87" x14ac:dyDescent="0.3">
      <c r="BV8141" s="30"/>
      <c r="CH8141" s="139" t="str">
        <f t="shared" si="239"/>
        <v>LL.27</v>
      </c>
      <c r="CI8141" s="275" t="s">
        <v>9648</v>
      </c>
    </row>
    <row r="8142" spans="74:87" x14ac:dyDescent="0.3">
      <c r="BV8142" s="30"/>
      <c r="CH8142" s="139" t="str">
        <f t="shared" si="239"/>
        <v>LL.61</v>
      </c>
      <c r="CI8142" s="275" t="s">
        <v>9649</v>
      </c>
    </row>
    <row r="8143" spans="74:87" x14ac:dyDescent="0.3">
      <c r="BV8143" s="30"/>
      <c r="CH8143" s="139" t="str">
        <f t="shared" si="239"/>
        <v>LL.81</v>
      </c>
      <c r="CI8143" s="275" t="s">
        <v>9650</v>
      </c>
    </row>
    <row r="8144" spans="74:87" x14ac:dyDescent="0.3">
      <c r="BV8144" s="30"/>
      <c r="CH8144" s="139" t="str">
        <f t="shared" si="239"/>
        <v>LL.SO</v>
      </c>
      <c r="CI8144" s="275" t="s">
        <v>9651</v>
      </c>
    </row>
    <row r="8145" spans="74:87" x14ac:dyDescent="0.3">
      <c r="BV8145" s="30"/>
      <c r="CH8145" s="139" t="str">
        <f t="shared" si="239"/>
        <v>LL.SP</v>
      </c>
      <c r="CI8145" s="275" t="s">
        <v>9652</v>
      </c>
    </row>
    <row r="8146" spans="74:87" x14ac:dyDescent="0.3">
      <c r="BV8146" s="30"/>
      <c r="CH8146" s="139" t="str">
        <f t="shared" si="239"/>
        <v>LL.1V</v>
      </c>
      <c r="CI8146" s="275" t="s">
        <v>9653</v>
      </c>
    </row>
    <row r="8147" spans="74:87" x14ac:dyDescent="0.3">
      <c r="BV8147" s="30"/>
      <c r="CH8147" s="139" t="str">
        <f t="shared" si="239"/>
        <v>LL.T5</v>
      </c>
      <c r="CI8147" s="275" t="s">
        <v>9654</v>
      </c>
    </row>
    <row r="8148" spans="74:87" x14ac:dyDescent="0.3">
      <c r="BV8148" s="30"/>
      <c r="CH8148" s="139" t="str">
        <f t="shared" si="239"/>
        <v>LL.0S</v>
      </c>
      <c r="CI8148" s="275" t="s">
        <v>9655</v>
      </c>
    </row>
    <row r="8149" spans="74:87" x14ac:dyDescent="0.3">
      <c r="BV8149" s="30"/>
      <c r="CH8149" s="139" t="str">
        <f t="shared" si="239"/>
        <v>LL.52</v>
      </c>
      <c r="CI8149" s="275" t="s">
        <v>9656</v>
      </c>
    </row>
    <row r="8150" spans="74:87" x14ac:dyDescent="0.3">
      <c r="BV8150" s="30"/>
      <c r="CH8150" s="139" t="str">
        <f t="shared" si="239"/>
        <v>LL.77</v>
      </c>
      <c r="CI8150" s="275" t="s">
        <v>9657</v>
      </c>
    </row>
    <row r="8151" spans="74:87" x14ac:dyDescent="0.3">
      <c r="BV8151" s="30"/>
      <c r="CH8151" s="139" t="str">
        <f t="shared" si="239"/>
        <v>LL.37</v>
      </c>
      <c r="CI8151" s="275" t="s">
        <v>9658</v>
      </c>
    </row>
    <row r="8152" spans="74:87" x14ac:dyDescent="0.3">
      <c r="BV8152" s="30"/>
      <c r="CH8152" s="139" t="str">
        <f t="shared" si="239"/>
        <v>LL.2A</v>
      </c>
      <c r="CI8152" s="275" t="s">
        <v>9659</v>
      </c>
    </row>
    <row r="8153" spans="74:87" x14ac:dyDescent="0.3">
      <c r="BV8153" s="30"/>
      <c r="CH8153" s="139" t="str">
        <f t="shared" si="239"/>
        <v>LL.T8</v>
      </c>
      <c r="CI8153" s="275" t="s">
        <v>9660</v>
      </c>
    </row>
    <row r="8154" spans="74:87" x14ac:dyDescent="0.3">
      <c r="BV8154" s="30"/>
      <c r="CH8154" s="139" t="str">
        <f t="shared" si="239"/>
        <v>LL.1Q</v>
      </c>
      <c r="CI8154" s="275" t="s">
        <v>9661</v>
      </c>
    </row>
    <row r="8155" spans="74:87" x14ac:dyDescent="0.3">
      <c r="BV8155" s="30"/>
      <c r="CH8155" s="139" t="str">
        <f t="shared" si="239"/>
        <v>LL.2Q</v>
      </c>
      <c r="CI8155" s="275" t="s">
        <v>9662</v>
      </c>
    </row>
    <row r="8156" spans="74:87" x14ac:dyDescent="0.3">
      <c r="BV8156" s="30"/>
      <c r="CH8156" s="139" t="str">
        <f t="shared" si="239"/>
        <v>LL.NM</v>
      </c>
      <c r="CI8156" s="275" t="s">
        <v>9663</v>
      </c>
    </row>
    <row r="8157" spans="74:87" x14ac:dyDescent="0.3">
      <c r="BV8157" s="30"/>
      <c r="CH8157" s="139" t="str">
        <f t="shared" si="239"/>
        <v>LL.0F</v>
      </c>
      <c r="CI8157" s="275" t="s">
        <v>9664</v>
      </c>
    </row>
    <row r="8158" spans="74:87" x14ac:dyDescent="0.3">
      <c r="BV8158" s="30"/>
      <c r="CH8158" s="139" t="str">
        <f t="shared" si="239"/>
        <v>LL.MC</v>
      </c>
      <c r="CI8158" s="275" t="s">
        <v>9665</v>
      </c>
    </row>
    <row r="8159" spans="74:87" x14ac:dyDescent="0.3">
      <c r="BV8159" s="30"/>
      <c r="CH8159" s="139" t="str">
        <f t="shared" si="239"/>
        <v>LL.0P</v>
      </c>
      <c r="CI8159" s="275" t="s">
        <v>9666</v>
      </c>
    </row>
    <row r="8160" spans="74:87" x14ac:dyDescent="0.3">
      <c r="BV8160" s="30"/>
      <c r="CH8160" s="139" t="str">
        <f t="shared" ref="CH8160:CH8223" si="240">CONCATENATE(LEFT(CI8160,2),".",RIGHT(CI8160,2))</f>
        <v>LL.T9</v>
      </c>
      <c r="CI8160" s="275" t="s">
        <v>9667</v>
      </c>
    </row>
    <row r="8161" spans="74:87" x14ac:dyDescent="0.3">
      <c r="BV8161" s="30"/>
      <c r="CH8161" s="139" t="str">
        <f t="shared" si="240"/>
        <v>LL.AO</v>
      </c>
      <c r="CI8161" s="275" t="s">
        <v>9668</v>
      </c>
    </row>
    <row r="8162" spans="74:87" x14ac:dyDescent="0.3">
      <c r="BV8162" s="30"/>
      <c r="CH8162" s="139" t="str">
        <f t="shared" si="240"/>
        <v>LL.0G</v>
      </c>
      <c r="CI8162" s="275" t="s">
        <v>9669</v>
      </c>
    </row>
    <row r="8163" spans="74:87" x14ac:dyDescent="0.3">
      <c r="BV8163" s="30"/>
      <c r="CH8163" s="139" t="str">
        <f t="shared" si="240"/>
        <v>LL.BG</v>
      </c>
      <c r="CI8163" s="275" t="s">
        <v>9670</v>
      </c>
    </row>
    <row r="8164" spans="74:87" x14ac:dyDescent="0.3">
      <c r="BV8164" s="30"/>
      <c r="CH8164" s="139" t="str">
        <f t="shared" si="240"/>
        <v>LL.0R</v>
      </c>
      <c r="CI8164" s="275" t="s">
        <v>9671</v>
      </c>
    </row>
    <row r="8165" spans="74:87" x14ac:dyDescent="0.3">
      <c r="BV8165" s="30"/>
      <c r="CH8165" s="139" t="str">
        <f t="shared" si="240"/>
        <v>LL.89</v>
      </c>
      <c r="CI8165" s="275" t="s">
        <v>9672</v>
      </c>
    </row>
    <row r="8166" spans="74:87" x14ac:dyDescent="0.3">
      <c r="BV8166" s="30"/>
      <c r="CH8166" s="139" t="str">
        <f t="shared" si="240"/>
        <v>LL.2P</v>
      </c>
      <c r="CI8166" s="275" t="s">
        <v>15323</v>
      </c>
    </row>
    <row r="8167" spans="74:87" x14ac:dyDescent="0.3">
      <c r="BV8167" s="30"/>
      <c r="CH8167" s="139" t="str">
        <f t="shared" si="240"/>
        <v>LL.32</v>
      </c>
      <c r="CI8167" s="275" t="s">
        <v>9673</v>
      </c>
    </row>
    <row r="8168" spans="74:87" x14ac:dyDescent="0.3">
      <c r="BV8168" s="30"/>
      <c r="CH8168" s="139" t="str">
        <f t="shared" si="240"/>
        <v>LL.80</v>
      </c>
      <c r="CI8168" s="275" t="s">
        <v>9674</v>
      </c>
    </row>
    <row r="8169" spans="74:87" x14ac:dyDescent="0.3">
      <c r="BV8169" s="30"/>
      <c r="CH8169" s="139" t="str">
        <f t="shared" si="240"/>
        <v>LL.46</v>
      </c>
      <c r="CI8169" s="275" t="s">
        <v>9675</v>
      </c>
    </row>
    <row r="8170" spans="74:87" x14ac:dyDescent="0.3">
      <c r="BV8170" s="30"/>
      <c r="CH8170" s="139" t="str">
        <f t="shared" si="240"/>
        <v>LL.45</v>
      </c>
      <c r="CI8170" s="275" t="s">
        <v>9676</v>
      </c>
    </row>
    <row r="8171" spans="74:87" x14ac:dyDescent="0.3">
      <c r="BV8171" s="30"/>
      <c r="CH8171" s="139" t="str">
        <f t="shared" si="240"/>
        <v>LL.0C</v>
      </c>
      <c r="CI8171" s="275" t="s">
        <v>9677</v>
      </c>
    </row>
    <row r="8172" spans="74:87" x14ac:dyDescent="0.3">
      <c r="BV8172" s="30"/>
      <c r="CH8172" s="139" t="str">
        <f t="shared" si="240"/>
        <v>LL.87</v>
      </c>
      <c r="CI8172" s="275" t="s">
        <v>9678</v>
      </c>
    </row>
    <row r="8173" spans="74:87" x14ac:dyDescent="0.3">
      <c r="BV8173" s="30"/>
      <c r="CH8173" s="139" t="str">
        <f t="shared" si="240"/>
        <v>LL.CP</v>
      </c>
      <c r="CI8173" s="275" t="s">
        <v>9679</v>
      </c>
    </row>
    <row r="8174" spans="74:87" x14ac:dyDescent="0.3">
      <c r="BV8174" s="30"/>
      <c r="CH8174" s="139" t="str">
        <f t="shared" si="240"/>
        <v>LL.35</v>
      </c>
      <c r="CI8174" s="275" t="s">
        <v>9680</v>
      </c>
    </row>
    <row r="8175" spans="74:87" x14ac:dyDescent="0.3">
      <c r="BV8175" s="30"/>
      <c r="CH8175" s="139" t="str">
        <f t="shared" si="240"/>
        <v>LL.33</v>
      </c>
      <c r="CI8175" s="275" t="s">
        <v>9681</v>
      </c>
    </row>
    <row r="8176" spans="74:87" x14ac:dyDescent="0.3">
      <c r="BV8176" s="30"/>
      <c r="CH8176" s="139" t="str">
        <f t="shared" si="240"/>
        <v>LL.54</v>
      </c>
      <c r="CI8176" s="275" t="s">
        <v>9682</v>
      </c>
    </row>
    <row r="8177" spans="74:87" x14ac:dyDescent="0.3">
      <c r="BV8177" s="30"/>
      <c r="CH8177" s="139" t="str">
        <f t="shared" si="240"/>
        <v>LL.JB</v>
      </c>
      <c r="CI8177" s="275" t="s">
        <v>9683</v>
      </c>
    </row>
    <row r="8178" spans="74:87" x14ac:dyDescent="0.3">
      <c r="BV8178" s="30"/>
      <c r="CH8178" s="139" t="str">
        <f t="shared" si="240"/>
        <v>LL.JW</v>
      </c>
      <c r="CI8178" s="275" t="s">
        <v>15324</v>
      </c>
    </row>
    <row r="8179" spans="74:87" x14ac:dyDescent="0.3">
      <c r="BV8179" s="30"/>
      <c r="CH8179" s="139" t="str">
        <f t="shared" si="240"/>
        <v>LL.51</v>
      </c>
      <c r="CI8179" s="275" t="s">
        <v>9684</v>
      </c>
    </row>
    <row r="8180" spans="74:87" x14ac:dyDescent="0.3">
      <c r="BV8180" s="30"/>
      <c r="CH8180" s="139" t="str">
        <f t="shared" si="240"/>
        <v>LL.NS</v>
      </c>
      <c r="CI8180" s="275" t="s">
        <v>9685</v>
      </c>
    </row>
    <row r="8181" spans="74:87" x14ac:dyDescent="0.3">
      <c r="BV8181" s="30"/>
      <c r="CH8181" s="139" t="str">
        <f t="shared" si="240"/>
        <v>LL.86</v>
      </c>
      <c r="CI8181" s="275" t="s">
        <v>9686</v>
      </c>
    </row>
    <row r="8182" spans="74:87" x14ac:dyDescent="0.3">
      <c r="BV8182" s="30"/>
      <c r="CH8182" s="139" t="str">
        <f t="shared" si="240"/>
        <v>LL.36</v>
      </c>
      <c r="CI8182" s="275" t="s">
        <v>9687</v>
      </c>
    </row>
    <row r="8183" spans="74:87" x14ac:dyDescent="0.3">
      <c r="BV8183" s="30"/>
      <c r="CH8183" s="139" t="str">
        <f t="shared" si="240"/>
        <v>LL.2F</v>
      </c>
      <c r="CI8183" s="275" t="s">
        <v>9688</v>
      </c>
    </row>
    <row r="8184" spans="74:87" x14ac:dyDescent="0.3">
      <c r="BV8184" s="30"/>
      <c r="CH8184" s="139" t="str">
        <f t="shared" si="240"/>
        <v>LL.90</v>
      </c>
      <c r="CI8184" s="275" t="s">
        <v>9689</v>
      </c>
    </row>
    <row r="8185" spans="74:87" x14ac:dyDescent="0.3">
      <c r="BV8185" s="30"/>
      <c r="CH8185" s="139" t="str">
        <f t="shared" si="240"/>
        <v>LL.27</v>
      </c>
      <c r="CI8185" s="275" t="s">
        <v>9690</v>
      </c>
    </row>
    <row r="8186" spans="74:87" x14ac:dyDescent="0.3">
      <c r="BV8186" s="30"/>
      <c r="CH8186" s="139" t="str">
        <f t="shared" si="240"/>
        <v>LL.61</v>
      </c>
      <c r="CI8186" s="275" t="s">
        <v>9691</v>
      </c>
    </row>
    <row r="8187" spans="74:87" x14ac:dyDescent="0.3">
      <c r="BV8187" s="30"/>
      <c r="CH8187" s="139" t="str">
        <f t="shared" si="240"/>
        <v>LL.81</v>
      </c>
      <c r="CI8187" s="275" t="s">
        <v>9692</v>
      </c>
    </row>
    <row r="8188" spans="74:87" x14ac:dyDescent="0.3">
      <c r="BV8188" s="30"/>
      <c r="CH8188" s="139" t="str">
        <f t="shared" si="240"/>
        <v>LL.SO</v>
      </c>
      <c r="CI8188" s="275" t="s">
        <v>9693</v>
      </c>
    </row>
    <row r="8189" spans="74:87" x14ac:dyDescent="0.3">
      <c r="BV8189" s="30"/>
      <c r="CH8189" s="139" t="str">
        <f t="shared" si="240"/>
        <v>LL.SP</v>
      </c>
      <c r="CI8189" s="275" t="s">
        <v>9694</v>
      </c>
    </row>
    <row r="8190" spans="74:87" x14ac:dyDescent="0.3">
      <c r="BV8190" s="30"/>
      <c r="CH8190" s="139" t="str">
        <f t="shared" si="240"/>
        <v>LL.1V</v>
      </c>
      <c r="CI8190" s="275" t="s">
        <v>9695</v>
      </c>
    </row>
    <row r="8191" spans="74:87" x14ac:dyDescent="0.3">
      <c r="BV8191" s="30"/>
      <c r="CH8191" s="139" t="str">
        <f t="shared" si="240"/>
        <v>LL.T5</v>
      </c>
      <c r="CI8191" s="275" t="s">
        <v>9696</v>
      </c>
    </row>
    <row r="8192" spans="74:87" x14ac:dyDescent="0.3">
      <c r="BV8192" s="30"/>
      <c r="CH8192" s="139" t="str">
        <f t="shared" si="240"/>
        <v>LL.0S</v>
      </c>
      <c r="CI8192" s="275" t="s">
        <v>9697</v>
      </c>
    </row>
    <row r="8193" spans="74:87" x14ac:dyDescent="0.3">
      <c r="BV8193" s="30"/>
      <c r="CH8193" s="139" t="str">
        <f t="shared" si="240"/>
        <v>LL.52</v>
      </c>
      <c r="CI8193" s="275" t="s">
        <v>9698</v>
      </c>
    </row>
    <row r="8194" spans="74:87" x14ac:dyDescent="0.3">
      <c r="BV8194" s="30"/>
      <c r="CH8194" s="139" t="str">
        <f t="shared" si="240"/>
        <v>LL.77</v>
      </c>
      <c r="CI8194" s="275" t="s">
        <v>9699</v>
      </c>
    </row>
    <row r="8195" spans="74:87" x14ac:dyDescent="0.3">
      <c r="BV8195" s="30"/>
      <c r="CH8195" s="139" t="str">
        <f t="shared" si="240"/>
        <v>LL.37</v>
      </c>
      <c r="CI8195" s="275" t="s">
        <v>9700</v>
      </c>
    </row>
    <row r="8196" spans="74:87" x14ac:dyDescent="0.3">
      <c r="BV8196" s="30"/>
      <c r="CH8196" s="139" t="str">
        <f t="shared" si="240"/>
        <v>LL.2A</v>
      </c>
      <c r="CI8196" s="275" t="s">
        <v>9701</v>
      </c>
    </row>
    <row r="8197" spans="74:87" x14ac:dyDescent="0.3">
      <c r="BV8197" s="30"/>
      <c r="CH8197" s="139" t="str">
        <f t="shared" si="240"/>
        <v>LL.T8</v>
      </c>
      <c r="CI8197" s="275" t="s">
        <v>9702</v>
      </c>
    </row>
    <row r="8198" spans="74:87" x14ac:dyDescent="0.3">
      <c r="BV8198" s="30"/>
      <c r="CH8198" s="139" t="str">
        <f t="shared" si="240"/>
        <v>LL.1Q</v>
      </c>
      <c r="CI8198" s="275" t="s">
        <v>9703</v>
      </c>
    </row>
    <row r="8199" spans="74:87" x14ac:dyDescent="0.3">
      <c r="BV8199" s="30"/>
      <c r="CH8199" s="139" t="str">
        <f t="shared" si="240"/>
        <v>LL.2Q</v>
      </c>
      <c r="CI8199" s="275" t="s">
        <v>9704</v>
      </c>
    </row>
    <row r="8200" spans="74:87" x14ac:dyDescent="0.3">
      <c r="BV8200" s="30"/>
      <c r="CH8200" s="139" t="str">
        <f t="shared" si="240"/>
        <v>LL.NM</v>
      </c>
      <c r="CI8200" s="275" t="s">
        <v>9705</v>
      </c>
    </row>
    <row r="8201" spans="74:87" x14ac:dyDescent="0.3">
      <c r="BV8201" s="30"/>
      <c r="CH8201" s="139" t="str">
        <f t="shared" si="240"/>
        <v>LL.0F</v>
      </c>
      <c r="CI8201" s="275" t="s">
        <v>9706</v>
      </c>
    </row>
    <row r="8202" spans="74:87" x14ac:dyDescent="0.3">
      <c r="BV8202" s="30"/>
      <c r="CH8202" s="139" t="str">
        <f t="shared" si="240"/>
        <v>LL.MC</v>
      </c>
      <c r="CI8202" s="275" t="s">
        <v>9707</v>
      </c>
    </row>
    <row r="8203" spans="74:87" x14ac:dyDescent="0.3">
      <c r="BV8203" s="30"/>
      <c r="CH8203" s="139" t="str">
        <f t="shared" si="240"/>
        <v>LL.0P</v>
      </c>
      <c r="CI8203" s="275" t="s">
        <v>9708</v>
      </c>
    </row>
    <row r="8204" spans="74:87" x14ac:dyDescent="0.3">
      <c r="BV8204" s="30"/>
      <c r="CH8204" s="139" t="str">
        <f t="shared" si="240"/>
        <v>LL.T9</v>
      </c>
      <c r="CI8204" s="275" t="s">
        <v>9709</v>
      </c>
    </row>
    <row r="8205" spans="74:87" x14ac:dyDescent="0.3">
      <c r="BV8205" s="30"/>
      <c r="CH8205" s="139" t="str">
        <f t="shared" si="240"/>
        <v>LL.AO</v>
      </c>
      <c r="CI8205" s="275" t="s">
        <v>9710</v>
      </c>
    </row>
    <row r="8206" spans="74:87" x14ac:dyDescent="0.3">
      <c r="BV8206" s="30"/>
      <c r="CH8206" s="139" t="str">
        <f t="shared" si="240"/>
        <v>LL.0G</v>
      </c>
      <c r="CI8206" s="275" t="s">
        <v>9711</v>
      </c>
    </row>
    <row r="8207" spans="74:87" x14ac:dyDescent="0.3">
      <c r="BV8207" s="30"/>
      <c r="CH8207" s="139" t="str">
        <f t="shared" si="240"/>
        <v>LL.BG</v>
      </c>
      <c r="CI8207" s="275" t="s">
        <v>9712</v>
      </c>
    </row>
    <row r="8208" spans="74:87" x14ac:dyDescent="0.3">
      <c r="BV8208" s="30"/>
      <c r="CH8208" s="139" t="str">
        <f t="shared" si="240"/>
        <v>LL.0R</v>
      </c>
      <c r="CI8208" s="275" t="s">
        <v>9713</v>
      </c>
    </row>
    <row r="8209" spans="74:87" x14ac:dyDescent="0.3">
      <c r="BV8209" s="30"/>
      <c r="CH8209" s="139" t="str">
        <f t="shared" si="240"/>
        <v>LL.89</v>
      </c>
      <c r="CI8209" s="275" t="s">
        <v>9714</v>
      </c>
    </row>
    <row r="8210" spans="74:87" x14ac:dyDescent="0.3">
      <c r="BV8210" s="30"/>
      <c r="CH8210" s="139" t="str">
        <f t="shared" si="240"/>
        <v>LL.2P</v>
      </c>
      <c r="CI8210" s="275" t="s">
        <v>15325</v>
      </c>
    </row>
    <row r="8211" spans="74:87" x14ac:dyDescent="0.3">
      <c r="BV8211" s="30"/>
      <c r="CH8211" s="139" t="str">
        <f t="shared" si="240"/>
        <v>LL.32</v>
      </c>
      <c r="CI8211" s="275" t="s">
        <v>9715</v>
      </c>
    </row>
    <row r="8212" spans="74:87" x14ac:dyDescent="0.3">
      <c r="BV8212" s="30"/>
      <c r="CH8212" s="139" t="str">
        <f t="shared" si="240"/>
        <v>LL.80</v>
      </c>
      <c r="CI8212" s="275" t="s">
        <v>9716</v>
      </c>
    </row>
    <row r="8213" spans="74:87" x14ac:dyDescent="0.3">
      <c r="BV8213" s="30"/>
      <c r="CH8213" s="139" t="str">
        <f t="shared" si="240"/>
        <v>LL.46</v>
      </c>
      <c r="CI8213" s="275" t="s">
        <v>9717</v>
      </c>
    </row>
    <row r="8214" spans="74:87" x14ac:dyDescent="0.3">
      <c r="BV8214" s="30"/>
      <c r="CH8214" s="139" t="str">
        <f t="shared" si="240"/>
        <v>LL.45</v>
      </c>
      <c r="CI8214" s="275" t="s">
        <v>9718</v>
      </c>
    </row>
    <row r="8215" spans="74:87" x14ac:dyDescent="0.3">
      <c r="BV8215" s="30"/>
      <c r="CH8215" s="139" t="str">
        <f t="shared" si="240"/>
        <v>LL.0C</v>
      </c>
      <c r="CI8215" s="275" t="s">
        <v>9719</v>
      </c>
    </row>
    <row r="8216" spans="74:87" x14ac:dyDescent="0.3">
      <c r="BV8216" s="30"/>
      <c r="CH8216" s="139" t="str">
        <f t="shared" si="240"/>
        <v>LL.87</v>
      </c>
      <c r="CI8216" s="275" t="s">
        <v>9720</v>
      </c>
    </row>
    <row r="8217" spans="74:87" x14ac:dyDescent="0.3">
      <c r="BV8217" s="30"/>
      <c r="CH8217" s="139" t="str">
        <f t="shared" si="240"/>
        <v>LL.CP</v>
      </c>
      <c r="CI8217" s="275" t="s">
        <v>9721</v>
      </c>
    </row>
    <row r="8218" spans="74:87" x14ac:dyDescent="0.3">
      <c r="BV8218" s="30"/>
      <c r="CH8218" s="139" t="str">
        <f t="shared" si="240"/>
        <v>LL.35</v>
      </c>
      <c r="CI8218" s="275" t="s">
        <v>9722</v>
      </c>
    </row>
    <row r="8219" spans="74:87" x14ac:dyDescent="0.3">
      <c r="BV8219" s="30"/>
      <c r="CH8219" s="139" t="str">
        <f t="shared" si="240"/>
        <v>LL.33</v>
      </c>
      <c r="CI8219" s="275" t="s">
        <v>9723</v>
      </c>
    </row>
    <row r="8220" spans="74:87" x14ac:dyDescent="0.3">
      <c r="BV8220" s="30"/>
      <c r="CH8220" s="139" t="str">
        <f t="shared" si="240"/>
        <v>LL.54</v>
      </c>
      <c r="CI8220" s="275" t="s">
        <v>9724</v>
      </c>
    </row>
    <row r="8221" spans="74:87" x14ac:dyDescent="0.3">
      <c r="BV8221" s="30"/>
      <c r="CH8221" s="139" t="str">
        <f t="shared" si="240"/>
        <v>LL.JB</v>
      </c>
      <c r="CI8221" s="275" t="s">
        <v>9725</v>
      </c>
    </row>
    <row r="8222" spans="74:87" x14ac:dyDescent="0.3">
      <c r="BV8222" s="30"/>
      <c r="CH8222" s="139" t="str">
        <f t="shared" si="240"/>
        <v>LL.JW</v>
      </c>
      <c r="CI8222" s="275" t="s">
        <v>15326</v>
      </c>
    </row>
    <row r="8223" spans="74:87" x14ac:dyDescent="0.3">
      <c r="BV8223" s="30"/>
      <c r="CH8223" s="139" t="str">
        <f t="shared" si="240"/>
        <v>LL.51</v>
      </c>
      <c r="CI8223" s="275" t="s">
        <v>9726</v>
      </c>
    </row>
    <row r="8224" spans="74:87" x14ac:dyDescent="0.3">
      <c r="BV8224" s="30"/>
      <c r="CH8224" s="139" t="str">
        <f t="shared" ref="CH8224:CH8287" si="241">CONCATENATE(LEFT(CI8224,2),".",RIGHT(CI8224,2))</f>
        <v>LL.NS</v>
      </c>
      <c r="CI8224" s="275" t="s">
        <v>9727</v>
      </c>
    </row>
    <row r="8225" spans="74:87" x14ac:dyDescent="0.3">
      <c r="BV8225" s="30"/>
      <c r="CH8225" s="139" t="str">
        <f t="shared" si="241"/>
        <v>LL.86</v>
      </c>
      <c r="CI8225" s="275" t="s">
        <v>9728</v>
      </c>
    </row>
    <row r="8226" spans="74:87" x14ac:dyDescent="0.3">
      <c r="BV8226" s="30"/>
      <c r="CH8226" s="139" t="str">
        <f t="shared" si="241"/>
        <v>LL.36</v>
      </c>
      <c r="CI8226" s="275" t="s">
        <v>9729</v>
      </c>
    </row>
    <row r="8227" spans="74:87" x14ac:dyDescent="0.3">
      <c r="BV8227" s="30"/>
      <c r="CH8227" s="139" t="str">
        <f t="shared" si="241"/>
        <v>LL.2F</v>
      </c>
      <c r="CI8227" s="275" t="s">
        <v>9730</v>
      </c>
    </row>
    <row r="8228" spans="74:87" x14ac:dyDescent="0.3">
      <c r="BV8228" s="30"/>
      <c r="CH8228" s="139" t="str">
        <f t="shared" si="241"/>
        <v>LL.90</v>
      </c>
      <c r="CI8228" s="275" t="s">
        <v>9731</v>
      </c>
    </row>
    <row r="8229" spans="74:87" x14ac:dyDescent="0.3">
      <c r="BV8229" s="30"/>
      <c r="CH8229" s="139" t="str">
        <f t="shared" si="241"/>
        <v>LL.27</v>
      </c>
      <c r="CI8229" s="275" t="s">
        <v>9732</v>
      </c>
    </row>
    <row r="8230" spans="74:87" x14ac:dyDescent="0.3">
      <c r="BV8230" s="30"/>
      <c r="CH8230" s="139" t="str">
        <f t="shared" si="241"/>
        <v>LL.61</v>
      </c>
      <c r="CI8230" s="275" t="s">
        <v>9733</v>
      </c>
    </row>
    <row r="8231" spans="74:87" x14ac:dyDescent="0.3">
      <c r="BV8231" s="30"/>
      <c r="CH8231" s="139" t="str">
        <f t="shared" si="241"/>
        <v>LL.81</v>
      </c>
      <c r="CI8231" s="275" t="s">
        <v>9734</v>
      </c>
    </row>
    <row r="8232" spans="74:87" x14ac:dyDescent="0.3">
      <c r="BV8232" s="30"/>
      <c r="CH8232" s="139" t="str">
        <f t="shared" si="241"/>
        <v>LL.SO</v>
      </c>
      <c r="CI8232" s="275" t="s">
        <v>9735</v>
      </c>
    </row>
    <row r="8233" spans="74:87" x14ac:dyDescent="0.3">
      <c r="BV8233" s="30"/>
      <c r="CH8233" s="139" t="str">
        <f t="shared" si="241"/>
        <v>LL.SP</v>
      </c>
      <c r="CI8233" s="275" t="s">
        <v>9736</v>
      </c>
    </row>
    <row r="8234" spans="74:87" x14ac:dyDescent="0.3">
      <c r="BV8234" s="30"/>
      <c r="CH8234" s="139" t="str">
        <f t="shared" si="241"/>
        <v>LL.1V</v>
      </c>
      <c r="CI8234" s="275" t="s">
        <v>9737</v>
      </c>
    </row>
    <row r="8235" spans="74:87" x14ac:dyDescent="0.3">
      <c r="BV8235" s="30"/>
      <c r="CH8235" s="139" t="str">
        <f t="shared" si="241"/>
        <v>LL.T5</v>
      </c>
      <c r="CI8235" s="275" t="s">
        <v>9738</v>
      </c>
    </row>
    <row r="8236" spans="74:87" x14ac:dyDescent="0.3">
      <c r="BV8236" s="30"/>
      <c r="CH8236" s="139" t="str">
        <f t="shared" si="241"/>
        <v>LL.0S</v>
      </c>
      <c r="CI8236" s="275" t="s">
        <v>9739</v>
      </c>
    </row>
    <row r="8237" spans="74:87" x14ac:dyDescent="0.3">
      <c r="BV8237" s="30"/>
      <c r="CH8237" s="139" t="str">
        <f t="shared" si="241"/>
        <v>LL.52</v>
      </c>
      <c r="CI8237" s="275" t="s">
        <v>9740</v>
      </c>
    </row>
    <row r="8238" spans="74:87" x14ac:dyDescent="0.3">
      <c r="BV8238" s="30"/>
      <c r="CH8238" s="139" t="str">
        <f t="shared" si="241"/>
        <v>LL.77</v>
      </c>
      <c r="CI8238" s="275" t="s">
        <v>9741</v>
      </c>
    </row>
    <row r="8239" spans="74:87" x14ac:dyDescent="0.3">
      <c r="BV8239" s="30"/>
      <c r="CH8239" s="139" t="str">
        <f t="shared" si="241"/>
        <v>LL.37</v>
      </c>
      <c r="CI8239" s="275" t="s">
        <v>9742</v>
      </c>
    </row>
    <row r="8240" spans="74:87" x14ac:dyDescent="0.3">
      <c r="BV8240" s="30"/>
      <c r="CH8240" s="139" t="str">
        <f t="shared" si="241"/>
        <v>LL.2A</v>
      </c>
      <c r="CI8240" s="275" t="s">
        <v>9743</v>
      </c>
    </row>
    <row r="8241" spans="74:87" x14ac:dyDescent="0.3">
      <c r="BV8241" s="30"/>
      <c r="CH8241" s="139" t="str">
        <f t="shared" si="241"/>
        <v>LL.T8</v>
      </c>
      <c r="CI8241" s="275" t="s">
        <v>9744</v>
      </c>
    </row>
    <row r="8242" spans="74:87" x14ac:dyDescent="0.3">
      <c r="BV8242" s="30"/>
      <c r="CH8242" s="139" t="str">
        <f t="shared" si="241"/>
        <v>LL.1Q</v>
      </c>
      <c r="CI8242" s="275" t="s">
        <v>9745</v>
      </c>
    </row>
    <row r="8243" spans="74:87" x14ac:dyDescent="0.3">
      <c r="BV8243" s="30"/>
      <c r="CH8243" s="139" t="str">
        <f t="shared" si="241"/>
        <v>LL.2Q</v>
      </c>
      <c r="CI8243" s="275" t="s">
        <v>9746</v>
      </c>
    </row>
    <row r="8244" spans="74:87" x14ac:dyDescent="0.3">
      <c r="BV8244" s="30"/>
      <c r="CH8244" s="139" t="str">
        <f t="shared" si="241"/>
        <v>LL.NM</v>
      </c>
      <c r="CI8244" s="275" t="s">
        <v>9747</v>
      </c>
    </row>
    <row r="8245" spans="74:87" x14ac:dyDescent="0.3">
      <c r="BV8245" s="30"/>
      <c r="CH8245" s="139" t="str">
        <f t="shared" si="241"/>
        <v>LL.0F</v>
      </c>
      <c r="CI8245" s="275" t="s">
        <v>9748</v>
      </c>
    </row>
    <row r="8246" spans="74:87" x14ac:dyDescent="0.3">
      <c r="BV8246" s="30"/>
      <c r="CH8246" s="139" t="str">
        <f t="shared" si="241"/>
        <v>LL.MC</v>
      </c>
      <c r="CI8246" s="275" t="s">
        <v>9749</v>
      </c>
    </row>
    <row r="8247" spans="74:87" x14ac:dyDescent="0.3">
      <c r="BV8247" s="30"/>
      <c r="CH8247" s="139" t="str">
        <f t="shared" si="241"/>
        <v>LL.0P</v>
      </c>
      <c r="CI8247" s="275" t="s">
        <v>9750</v>
      </c>
    </row>
    <row r="8248" spans="74:87" x14ac:dyDescent="0.3">
      <c r="BV8248" s="30"/>
      <c r="CH8248" s="139" t="str">
        <f t="shared" si="241"/>
        <v>LL.T9</v>
      </c>
      <c r="CI8248" s="275" t="s">
        <v>9751</v>
      </c>
    </row>
    <row r="8249" spans="74:87" x14ac:dyDescent="0.3">
      <c r="BV8249" s="30"/>
      <c r="CH8249" s="139" t="str">
        <f t="shared" si="241"/>
        <v>LL.AO</v>
      </c>
      <c r="CI8249" s="275" t="s">
        <v>9752</v>
      </c>
    </row>
    <row r="8250" spans="74:87" x14ac:dyDescent="0.3">
      <c r="BV8250" s="30"/>
      <c r="CH8250" s="139" t="str">
        <f t="shared" si="241"/>
        <v>LL.0G</v>
      </c>
      <c r="CI8250" s="275" t="s">
        <v>9753</v>
      </c>
    </row>
    <row r="8251" spans="74:87" x14ac:dyDescent="0.3">
      <c r="BV8251" s="30"/>
      <c r="CH8251" s="139" t="str">
        <f t="shared" si="241"/>
        <v>LL.BG</v>
      </c>
      <c r="CI8251" s="275" t="s">
        <v>9754</v>
      </c>
    </row>
    <row r="8252" spans="74:87" x14ac:dyDescent="0.3">
      <c r="BV8252" s="30"/>
      <c r="CH8252" s="139" t="str">
        <f t="shared" si="241"/>
        <v>LL.0R</v>
      </c>
      <c r="CI8252" s="275" t="s">
        <v>9755</v>
      </c>
    </row>
    <row r="8253" spans="74:87" x14ac:dyDescent="0.3">
      <c r="BV8253" s="30"/>
      <c r="CH8253" s="139" t="str">
        <f t="shared" si="241"/>
        <v>LL.89</v>
      </c>
      <c r="CI8253" s="275" t="s">
        <v>9756</v>
      </c>
    </row>
    <row r="8254" spans="74:87" x14ac:dyDescent="0.3">
      <c r="BV8254" s="30"/>
      <c r="CH8254" s="139" t="str">
        <f t="shared" si="241"/>
        <v>LL.2P</v>
      </c>
      <c r="CI8254" s="275" t="s">
        <v>15327</v>
      </c>
    </row>
    <row r="8255" spans="74:87" x14ac:dyDescent="0.3">
      <c r="BV8255" s="30"/>
      <c r="CH8255" s="139" t="str">
        <f t="shared" si="241"/>
        <v>LL.32</v>
      </c>
      <c r="CI8255" s="275" t="s">
        <v>9757</v>
      </c>
    </row>
    <row r="8256" spans="74:87" x14ac:dyDescent="0.3">
      <c r="BV8256" s="30"/>
      <c r="CH8256" s="139" t="str">
        <f t="shared" si="241"/>
        <v>LL.80</v>
      </c>
      <c r="CI8256" s="275" t="s">
        <v>9758</v>
      </c>
    </row>
    <row r="8257" spans="74:87" x14ac:dyDescent="0.3">
      <c r="BV8257" s="30"/>
      <c r="CH8257" s="139" t="str">
        <f t="shared" si="241"/>
        <v>LL.46</v>
      </c>
      <c r="CI8257" s="275" t="s">
        <v>9759</v>
      </c>
    </row>
    <row r="8258" spans="74:87" x14ac:dyDescent="0.3">
      <c r="BV8258" s="30"/>
      <c r="CH8258" s="139" t="str">
        <f t="shared" si="241"/>
        <v>LL.45</v>
      </c>
      <c r="CI8258" s="275" t="s">
        <v>9760</v>
      </c>
    </row>
    <row r="8259" spans="74:87" x14ac:dyDescent="0.3">
      <c r="BV8259" s="30"/>
      <c r="CH8259" s="139" t="str">
        <f t="shared" si="241"/>
        <v>LL.0C</v>
      </c>
      <c r="CI8259" s="275" t="s">
        <v>9761</v>
      </c>
    </row>
    <row r="8260" spans="74:87" x14ac:dyDescent="0.3">
      <c r="BV8260" s="30"/>
      <c r="CH8260" s="139" t="str">
        <f t="shared" si="241"/>
        <v>LL.87</v>
      </c>
      <c r="CI8260" s="275" t="s">
        <v>9762</v>
      </c>
    </row>
    <row r="8261" spans="74:87" x14ac:dyDescent="0.3">
      <c r="BV8261" s="30"/>
      <c r="CH8261" s="139" t="str">
        <f t="shared" si="241"/>
        <v>LL.CP</v>
      </c>
      <c r="CI8261" s="275" t="s">
        <v>9763</v>
      </c>
    </row>
    <row r="8262" spans="74:87" x14ac:dyDescent="0.3">
      <c r="BV8262" s="30"/>
      <c r="CH8262" s="139" t="str">
        <f t="shared" si="241"/>
        <v>LL.35</v>
      </c>
      <c r="CI8262" s="275" t="s">
        <v>9764</v>
      </c>
    </row>
    <row r="8263" spans="74:87" x14ac:dyDescent="0.3">
      <c r="BV8263" s="30"/>
      <c r="CH8263" s="139" t="str">
        <f t="shared" si="241"/>
        <v>LL.33</v>
      </c>
      <c r="CI8263" s="275" t="s">
        <v>9765</v>
      </c>
    </row>
    <row r="8264" spans="74:87" x14ac:dyDescent="0.3">
      <c r="BV8264" s="30"/>
      <c r="CH8264" s="139" t="str">
        <f t="shared" si="241"/>
        <v>LL.54</v>
      </c>
      <c r="CI8264" s="275" t="s">
        <v>9766</v>
      </c>
    </row>
    <row r="8265" spans="74:87" x14ac:dyDescent="0.3">
      <c r="BV8265" s="30"/>
      <c r="CH8265" s="139" t="str">
        <f t="shared" si="241"/>
        <v>LL.JB</v>
      </c>
      <c r="CI8265" s="275" t="s">
        <v>9767</v>
      </c>
    </row>
    <row r="8266" spans="74:87" x14ac:dyDescent="0.3">
      <c r="BV8266" s="30"/>
      <c r="CH8266" s="139" t="str">
        <f t="shared" si="241"/>
        <v>LL.JW</v>
      </c>
      <c r="CI8266" s="275" t="s">
        <v>15328</v>
      </c>
    </row>
    <row r="8267" spans="74:87" x14ac:dyDescent="0.3">
      <c r="BV8267" s="30"/>
      <c r="CH8267" s="139" t="str">
        <f t="shared" si="241"/>
        <v>LL.51</v>
      </c>
      <c r="CI8267" s="275" t="s">
        <v>9768</v>
      </c>
    </row>
    <row r="8268" spans="74:87" x14ac:dyDescent="0.3">
      <c r="BV8268" s="30"/>
      <c r="CH8268" s="139" t="str">
        <f t="shared" si="241"/>
        <v>LL.NS</v>
      </c>
      <c r="CI8268" s="275" t="s">
        <v>9769</v>
      </c>
    </row>
    <row r="8269" spans="74:87" x14ac:dyDescent="0.3">
      <c r="BV8269" s="30"/>
      <c r="CH8269" s="139" t="str">
        <f t="shared" si="241"/>
        <v>LL.86</v>
      </c>
      <c r="CI8269" s="275" t="s">
        <v>9770</v>
      </c>
    </row>
    <row r="8270" spans="74:87" x14ac:dyDescent="0.3">
      <c r="BV8270" s="30"/>
      <c r="CH8270" s="139" t="str">
        <f t="shared" si="241"/>
        <v>LL.36</v>
      </c>
      <c r="CI8270" s="275" t="s">
        <v>9771</v>
      </c>
    </row>
    <row r="8271" spans="74:87" x14ac:dyDescent="0.3">
      <c r="BV8271" s="30"/>
      <c r="CH8271" s="139" t="str">
        <f t="shared" si="241"/>
        <v>LL.2F</v>
      </c>
      <c r="CI8271" s="275" t="s">
        <v>9772</v>
      </c>
    </row>
    <row r="8272" spans="74:87" x14ac:dyDescent="0.3">
      <c r="BV8272" s="30"/>
      <c r="CH8272" s="139" t="str">
        <f t="shared" si="241"/>
        <v>LL.90</v>
      </c>
      <c r="CI8272" s="275" t="s">
        <v>9773</v>
      </c>
    </row>
    <row r="8273" spans="74:87" x14ac:dyDescent="0.3">
      <c r="BV8273" s="30"/>
      <c r="CH8273" s="139" t="str">
        <f t="shared" si="241"/>
        <v>LL.27</v>
      </c>
      <c r="CI8273" s="275" t="s">
        <v>9774</v>
      </c>
    </row>
    <row r="8274" spans="74:87" x14ac:dyDescent="0.3">
      <c r="BV8274" s="30"/>
      <c r="CH8274" s="139" t="str">
        <f t="shared" si="241"/>
        <v>LL.61</v>
      </c>
      <c r="CI8274" s="275" t="s">
        <v>9775</v>
      </c>
    </row>
    <row r="8275" spans="74:87" x14ac:dyDescent="0.3">
      <c r="BV8275" s="30"/>
      <c r="CH8275" s="139" t="str">
        <f t="shared" si="241"/>
        <v>LL.81</v>
      </c>
      <c r="CI8275" s="275" t="s">
        <v>9776</v>
      </c>
    </row>
    <row r="8276" spans="74:87" x14ac:dyDescent="0.3">
      <c r="BV8276" s="30"/>
      <c r="CH8276" s="139" t="str">
        <f t="shared" si="241"/>
        <v>LL.SO</v>
      </c>
      <c r="CI8276" s="275" t="s">
        <v>9777</v>
      </c>
    </row>
    <row r="8277" spans="74:87" x14ac:dyDescent="0.3">
      <c r="BV8277" s="30"/>
      <c r="CH8277" s="139" t="str">
        <f t="shared" si="241"/>
        <v>LL.SP</v>
      </c>
      <c r="CI8277" s="275" t="s">
        <v>9778</v>
      </c>
    </row>
    <row r="8278" spans="74:87" x14ac:dyDescent="0.3">
      <c r="BV8278" s="30"/>
      <c r="CH8278" s="139" t="str">
        <f t="shared" si="241"/>
        <v>LL.1V</v>
      </c>
      <c r="CI8278" s="275" t="s">
        <v>9779</v>
      </c>
    </row>
    <row r="8279" spans="74:87" x14ac:dyDescent="0.3">
      <c r="BV8279" s="30"/>
      <c r="CH8279" s="139" t="str">
        <f t="shared" si="241"/>
        <v>LL.T5</v>
      </c>
      <c r="CI8279" s="275" t="s">
        <v>9780</v>
      </c>
    </row>
    <row r="8280" spans="74:87" x14ac:dyDescent="0.3">
      <c r="BV8280" s="30"/>
      <c r="CH8280" s="139" t="str">
        <f t="shared" si="241"/>
        <v>LL.0S</v>
      </c>
      <c r="CI8280" s="275" t="s">
        <v>9781</v>
      </c>
    </row>
    <row r="8281" spans="74:87" x14ac:dyDescent="0.3">
      <c r="BV8281" s="30"/>
      <c r="CH8281" s="139" t="str">
        <f t="shared" si="241"/>
        <v>LL.52</v>
      </c>
      <c r="CI8281" s="275" t="s">
        <v>9782</v>
      </c>
    </row>
    <row r="8282" spans="74:87" x14ac:dyDescent="0.3">
      <c r="BV8282" s="30"/>
      <c r="CH8282" s="139" t="str">
        <f t="shared" si="241"/>
        <v>LL.77</v>
      </c>
      <c r="CI8282" s="275" t="s">
        <v>9783</v>
      </c>
    </row>
    <row r="8283" spans="74:87" x14ac:dyDescent="0.3">
      <c r="BV8283" s="30"/>
      <c r="CH8283" s="139" t="str">
        <f t="shared" si="241"/>
        <v>LL.37</v>
      </c>
      <c r="CI8283" s="275" t="s">
        <v>9784</v>
      </c>
    </row>
    <row r="8284" spans="74:87" x14ac:dyDescent="0.3">
      <c r="BV8284" s="30"/>
      <c r="CH8284" s="139" t="str">
        <f t="shared" si="241"/>
        <v>LL.2A</v>
      </c>
      <c r="CI8284" s="275" t="s">
        <v>9785</v>
      </c>
    </row>
    <row r="8285" spans="74:87" x14ac:dyDescent="0.3">
      <c r="BV8285" s="30"/>
      <c r="CH8285" s="139" t="str">
        <f t="shared" si="241"/>
        <v>LL.T8</v>
      </c>
      <c r="CI8285" s="275" t="s">
        <v>9786</v>
      </c>
    </row>
    <row r="8286" spans="74:87" x14ac:dyDescent="0.3">
      <c r="BV8286" s="30"/>
      <c r="CH8286" s="139" t="str">
        <f t="shared" si="241"/>
        <v>LL.1Q</v>
      </c>
      <c r="CI8286" s="275" t="s">
        <v>9787</v>
      </c>
    </row>
    <row r="8287" spans="74:87" x14ac:dyDescent="0.3">
      <c r="BV8287" s="30"/>
      <c r="CH8287" s="139" t="str">
        <f t="shared" si="241"/>
        <v>LL.2Q</v>
      </c>
      <c r="CI8287" s="275" t="s">
        <v>9788</v>
      </c>
    </row>
    <row r="8288" spans="74:87" x14ac:dyDescent="0.3">
      <c r="BV8288" s="30"/>
      <c r="CH8288" s="139" t="str">
        <f t="shared" ref="CH8288:CH8351" si="242">CONCATENATE(LEFT(CI8288,2),".",RIGHT(CI8288,2))</f>
        <v>LL.NM</v>
      </c>
      <c r="CI8288" s="275" t="s">
        <v>9789</v>
      </c>
    </row>
    <row r="8289" spans="74:87" x14ac:dyDescent="0.3">
      <c r="BV8289" s="30"/>
      <c r="CH8289" s="139" t="str">
        <f t="shared" si="242"/>
        <v>LL.0F</v>
      </c>
      <c r="CI8289" s="275" t="s">
        <v>9790</v>
      </c>
    </row>
    <row r="8290" spans="74:87" x14ac:dyDescent="0.3">
      <c r="BV8290" s="30"/>
      <c r="CH8290" s="139" t="str">
        <f t="shared" si="242"/>
        <v>LL.MC</v>
      </c>
      <c r="CI8290" s="275" t="s">
        <v>9791</v>
      </c>
    </row>
    <row r="8291" spans="74:87" x14ac:dyDescent="0.3">
      <c r="BV8291" s="30"/>
      <c r="CH8291" s="139" t="str">
        <f t="shared" si="242"/>
        <v>LL.0P</v>
      </c>
      <c r="CI8291" s="275" t="s">
        <v>9792</v>
      </c>
    </row>
    <row r="8292" spans="74:87" x14ac:dyDescent="0.3">
      <c r="BV8292" s="30"/>
      <c r="CH8292" s="139" t="str">
        <f t="shared" si="242"/>
        <v>LL.T9</v>
      </c>
      <c r="CI8292" s="275" t="s">
        <v>9793</v>
      </c>
    </row>
    <row r="8293" spans="74:87" x14ac:dyDescent="0.3">
      <c r="BV8293" s="30"/>
      <c r="CH8293" s="139" t="str">
        <f t="shared" si="242"/>
        <v>LL.AO</v>
      </c>
      <c r="CI8293" s="275" t="s">
        <v>9794</v>
      </c>
    </row>
    <row r="8294" spans="74:87" x14ac:dyDescent="0.3">
      <c r="BV8294" s="30"/>
      <c r="CH8294" s="139" t="str">
        <f t="shared" si="242"/>
        <v>LL.0G</v>
      </c>
      <c r="CI8294" s="275" t="s">
        <v>9795</v>
      </c>
    </row>
    <row r="8295" spans="74:87" x14ac:dyDescent="0.3">
      <c r="BV8295" s="30"/>
      <c r="CH8295" s="139" t="str">
        <f t="shared" si="242"/>
        <v>LL.BG</v>
      </c>
      <c r="CI8295" s="275" t="s">
        <v>9796</v>
      </c>
    </row>
    <row r="8296" spans="74:87" x14ac:dyDescent="0.3">
      <c r="BV8296" s="30"/>
      <c r="CH8296" s="139" t="str">
        <f t="shared" si="242"/>
        <v>LL.0R</v>
      </c>
      <c r="CI8296" s="275" t="s">
        <v>9797</v>
      </c>
    </row>
    <row r="8297" spans="74:87" x14ac:dyDescent="0.3">
      <c r="BV8297" s="30"/>
      <c r="CH8297" s="139" t="str">
        <f t="shared" si="242"/>
        <v>LL.89</v>
      </c>
      <c r="CI8297" s="275" t="s">
        <v>9798</v>
      </c>
    </row>
    <row r="8298" spans="74:87" x14ac:dyDescent="0.3">
      <c r="BV8298" s="30"/>
      <c r="CH8298" s="139" t="str">
        <f t="shared" si="242"/>
        <v>LL.2P</v>
      </c>
      <c r="CI8298" s="275" t="s">
        <v>15329</v>
      </c>
    </row>
    <row r="8299" spans="74:87" x14ac:dyDescent="0.3">
      <c r="BV8299" s="30"/>
      <c r="CH8299" s="139" t="str">
        <f t="shared" si="242"/>
        <v>LL.32</v>
      </c>
      <c r="CI8299" s="275" t="s">
        <v>9799</v>
      </c>
    </row>
    <row r="8300" spans="74:87" x14ac:dyDescent="0.3">
      <c r="BV8300" s="30"/>
      <c r="CH8300" s="139" t="str">
        <f t="shared" si="242"/>
        <v>LL.80</v>
      </c>
      <c r="CI8300" s="275" t="s">
        <v>9800</v>
      </c>
    </row>
    <row r="8301" spans="74:87" x14ac:dyDescent="0.3">
      <c r="BV8301" s="30"/>
      <c r="CH8301" s="139" t="str">
        <f t="shared" si="242"/>
        <v>LL.46</v>
      </c>
      <c r="CI8301" s="275" t="s">
        <v>9801</v>
      </c>
    </row>
    <row r="8302" spans="74:87" x14ac:dyDescent="0.3">
      <c r="BV8302" s="30"/>
      <c r="CH8302" s="139" t="str">
        <f t="shared" si="242"/>
        <v>LL.45</v>
      </c>
      <c r="CI8302" s="275" t="s">
        <v>9802</v>
      </c>
    </row>
    <row r="8303" spans="74:87" x14ac:dyDescent="0.3">
      <c r="BV8303" s="30"/>
      <c r="CH8303" s="139" t="str">
        <f t="shared" si="242"/>
        <v>LL.0C</v>
      </c>
      <c r="CI8303" s="275" t="s">
        <v>9803</v>
      </c>
    </row>
    <row r="8304" spans="74:87" x14ac:dyDescent="0.3">
      <c r="BV8304" s="30"/>
      <c r="CH8304" s="139" t="str">
        <f t="shared" si="242"/>
        <v>LL.87</v>
      </c>
      <c r="CI8304" s="275" t="s">
        <v>9804</v>
      </c>
    </row>
    <row r="8305" spans="74:87" x14ac:dyDescent="0.3">
      <c r="BV8305" s="30"/>
      <c r="CH8305" s="139" t="str">
        <f t="shared" si="242"/>
        <v>LL.CP</v>
      </c>
      <c r="CI8305" s="275" t="s">
        <v>9805</v>
      </c>
    </row>
    <row r="8306" spans="74:87" x14ac:dyDescent="0.3">
      <c r="BV8306" s="30"/>
      <c r="CH8306" s="139" t="str">
        <f t="shared" si="242"/>
        <v>LL.35</v>
      </c>
      <c r="CI8306" s="275" t="s">
        <v>9806</v>
      </c>
    </row>
    <row r="8307" spans="74:87" x14ac:dyDescent="0.3">
      <c r="BV8307" s="30"/>
      <c r="CH8307" s="139" t="str">
        <f t="shared" si="242"/>
        <v>LL.33</v>
      </c>
      <c r="CI8307" s="275" t="s">
        <v>9807</v>
      </c>
    </row>
    <row r="8308" spans="74:87" x14ac:dyDescent="0.3">
      <c r="BV8308" s="30"/>
      <c r="CH8308" s="139" t="str">
        <f t="shared" si="242"/>
        <v>LL.54</v>
      </c>
      <c r="CI8308" s="275" t="s">
        <v>9808</v>
      </c>
    </row>
    <row r="8309" spans="74:87" x14ac:dyDescent="0.3">
      <c r="BV8309" s="30"/>
      <c r="CH8309" s="139" t="str">
        <f t="shared" si="242"/>
        <v>LL.JB</v>
      </c>
      <c r="CI8309" s="275" t="s">
        <v>9809</v>
      </c>
    </row>
    <row r="8310" spans="74:87" x14ac:dyDescent="0.3">
      <c r="BV8310" s="30"/>
      <c r="CH8310" s="139" t="str">
        <f t="shared" si="242"/>
        <v>LL.JW</v>
      </c>
      <c r="CI8310" s="275" t="s">
        <v>15330</v>
      </c>
    </row>
    <row r="8311" spans="74:87" x14ac:dyDescent="0.3">
      <c r="BV8311" s="30"/>
      <c r="CH8311" s="139" t="str">
        <f t="shared" si="242"/>
        <v>LL.51</v>
      </c>
      <c r="CI8311" s="275" t="s">
        <v>9810</v>
      </c>
    </row>
    <row r="8312" spans="74:87" x14ac:dyDescent="0.3">
      <c r="BV8312" s="30"/>
      <c r="CH8312" s="139" t="str">
        <f t="shared" si="242"/>
        <v>LL.NS</v>
      </c>
      <c r="CI8312" s="275" t="s">
        <v>9811</v>
      </c>
    </row>
    <row r="8313" spans="74:87" x14ac:dyDescent="0.3">
      <c r="BV8313" s="30"/>
      <c r="CH8313" s="139" t="str">
        <f t="shared" si="242"/>
        <v>LL.86</v>
      </c>
      <c r="CI8313" s="275" t="s">
        <v>9812</v>
      </c>
    </row>
    <row r="8314" spans="74:87" x14ac:dyDescent="0.3">
      <c r="BV8314" s="30"/>
      <c r="CH8314" s="139" t="str">
        <f t="shared" si="242"/>
        <v>LL.36</v>
      </c>
      <c r="CI8314" s="275" t="s">
        <v>9813</v>
      </c>
    </row>
    <row r="8315" spans="74:87" x14ac:dyDescent="0.3">
      <c r="BV8315" s="30"/>
      <c r="CH8315" s="139" t="str">
        <f t="shared" si="242"/>
        <v>LL.2F</v>
      </c>
      <c r="CI8315" s="275" t="s">
        <v>9814</v>
      </c>
    </row>
    <row r="8316" spans="74:87" x14ac:dyDescent="0.3">
      <c r="BV8316" s="30"/>
      <c r="CH8316" s="139" t="str">
        <f t="shared" si="242"/>
        <v>LL.90</v>
      </c>
      <c r="CI8316" s="275" t="s">
        <v>9815</v>
      </c>
    </row>
    <row r="8317" spans="74:87" x14ac:dyDescent="0.3">
      <c r="BV8317" s="30"/>
      <c r="CH8317" s="139" t="str">
        <f t="shared" si="242"/>
        <v>LL.27</v>
      </c>
      <c r="CI8317" s="275" t="s">
        <v>9816</v>
      </c>
    </row>
    <row r="8318" spans="74:87" x14ac:dyDescent="0.3">
      <c r="BV8318" s="30"/>
      <c r="CH8318" s="139" t="str">
        <f t="shared" si="242"/>
        <v>LL.61</v>
      </c>
      <c r="CI8318" s="275" t="s">
        <v>9817</v>
      </c>
    </row>
    <row r="8319" spans="74:87" x14ac:dyDescent="0.3">
      <c r="BV8319" s="30"/>
      <c r="CH8319" s="139" t="str">
        <f t="shared" si="242"/>
        <v>LL.81</v>
      </c>
      <c r="CI8319" s="275" t="s">
        <v>9818</v>
      </c>
    </row>
    <row r="8320" spans="74:87" x14ac:dyDescent="0.3">
      <c r="BV8320" s="30"/>
      <c r="CH8320" s="139" t="str">
        <f t="shared" si="242"/>
        <v>LL.SO</v>
      </c>
      <c r="CI8320" s="275" t="s">
        <v>9819</v>
      </c>
    </row>
    <row r="8321" spans="74:87" x14ac:dyDescent="0.3">
      <c r="BV8321" s="30"/>
      <c r="CH8321" s="139" t="str">
        <f t="shared" si="242"/>
        <v>LL.SP</v>
      </c>
      <c r="CI8321" s="275" t="s">
        <v>9820</v>
      </c>
    </row>
    <row r="8322" spans="74:87" x14ac:dyDescent="0.3">
      <c r="BV8322" s="30"/>
      <c r="CH8322" s="139" t="str">
        <f t="shared" si="242"/>
        <v>LL.1V</v>
      </c>
      <c r="CI8322" s="275" t="s">
        <v>9821</v>
      </c>
    </row>
    <row r="8323" spans="74:87" x14ac:dyDescent="0.3">
      <c r="BV8323" s="30"/>
      <c r="CH8323" s="139" t="str">
        <f t="shared" si="242"/>
        <v>LL.T5</v>
      </c>
      <c r="CI8323" s="275" t="s">
        <v>9822</v>
      </c>
    </row>
    <row r="8324" spans="74:87" x14ac:dyDescent="0.3">
      <c r="BV8324" s="30"/>
      <c r="CH8324" s="139" t="str">
        <f t="shared" si="242"/>
        <v>LL.0S</v>
      </c>
      <c r="CI8324" s="275" t="s">
        <v>9823</v>
      </c>
    </row>
    <row r="8325" spans="74:87" x14ac:dyDescent="0.3">
      <c r="BV8325" s="30"/>
      <c r="CH8325" s="139" t="str">
        <f t="shared" si="242"/>
        <v>LL.52</v>
      </c>
      <c r="CI8325" s="275" t="s">
        <v>9824</v>
      </c>
    </row>
    <row r="8326" spans="74:87" x14ac:dyDescent="0.3">
      <c r="BV8326" s="30"/>
      <c r="CH8326" s="139" t="str">
        <f t="shared" si="242"/>
        <v>LL.77</v>
      </c>
      <c r="CI8326" s="275" t="s">
        <v>9825</v>
      </c>
    </row>
    <row r="8327" spans="74:87" x14ac:dyDescent="0.3">
      <c r="BV8327" s="30"/>
      <c r="CH8327" s="139" t="str">
        <f t="shared" si="242"/>
        <v>LL.37</v>
      </c>
      <c r="CI8327" s="275" t="s">
        <v>9826</v>
      </c>
    </row>
    <row r="8328" spans="74:87" x14ac:dyDescent="0.3">
      <c r="BV8328" s="30"/>
      <c r="CH8328" s="139" t="str">
        <f t="shared" si="242"/>
        <v>LL.2A</v>
      </c>
      <c r="CI8328" s="275" t="s">
        <v>9827</v>
      </c>
    </row>
    <row r="8329" spans="74:87" x14ac:dyDescent="0.3">
      <c r="BV8329" s="30"/>
      <c r="CH8329" s="139" t="str">
        <f t="shared" si="242"/>
        <v>LL.T8</v>
      </c>
      <c r="CI8329" s="275" t="s">
        <v>9828</v>
      </c>
    </row>
    <row r="8330" spans="74:87" x14ac:dyDescent="0.3">
      <c r="BV8330" s="30"/>
      <c r="CH8330" s="139" t="str">
        <f t="shared" si="242"/>
        <v>LL.1Q</v>
      </c>
      <c r="CI8330" s="275" t="s">
        <v>9829</v>
      </c>
    </row>
    <row r="8331" spans="74:87" x14ac:dyDescent="0.3">
      <c r="BV8331" s="30"/>
      <c r="CH8331" s="139" t="str">
        <f t="shared" si="242"/>
        <v>LL.2Q</v>
      </c>
      <c r="CI8331" s="275" t="s">
        <v>9830</v>
      </c>
    </row>
    <row r="8332" spans="74:87" x14ac:dyDescent="0.3">
      <c r="BV8332" s="30"/>
      <c r="CH8332" s="139" t="str">
        <f t="shared" si="242"/>
        <v>LL.NM</v>
      </c>
      <c r="CI8332" s="275" t="s">
        <v>9831</v>
      </c>
    </row>
    <row r="8333" spans="74:87" x14ac:dyDescent="0.3">
      <c r="BV8333" s="30"/>
      <c r="CH8333" s="139" t="str">
        <f t="shared" si="242"/>
        <v>LL.0F</v>
      </c>
      <c r="CI8333" s="275" t="s">
        <v>9832</v>
      </c>
    </row>
    <row r="8334" spans="74:87" x14ac:dyDescent="0.3">
      <c r="BV8334" s="30"/>
      <c r="CH8334" s="139" t="str">
        <f t="shared" si="242"/>
        <v>LL.MC</v>
      </c>
      <c r="CI8334" s="275" t="s">
        <v>9833</v>
      </c>
    </row>
    <row r="8335" spans="74:87" x14ac:dyDescent="0.3">
      <c r="BV8335" s="30"/>
      <c r="CH8335" s="139" t="str">
        <f t="shared" si="242"/>
        <v>LL.0P</v>
      </c>
      <c r="CI8335" s="275" t="s">
        <v>9834</v>
      </c>
    </row>
    <row r="8336" spans="74:87" x14ac:dyDescent="0.3">
      <c r="BV8336" s="30"/>
      <c r="CH8336" s="139" t="str">
        <f t="shared" si="242"/>
        <v>LL.T9</v>
      </c>
      <c r="CI8336" s="275" t="s">
        <v>9835</v>
      </c>
    </row>
    <row r="8337" spans="74:87" x14ac:dyDescent="0.3">
      <c r="BV8337" s="30"/>
      <c r="CH8337" s="139" t="str">
        <f t="shared" si="242"/>
        <v>LL.AO</v>
      </c>
      <c r="CI8337" s="275" t="s">
        <v>9836</v>
      </c>
    </row>
    <row r="8338" spans="74:87" x14ac:dyDescent="0.3">
      <c r="BV8338" s="30"/>
      <c r="CH8338" s="139" t="str">
        <f t="shared" si="242"/>
        <v>LL.0G</v>
      </c>
      <c r="CI8338" s="275" t="s">
        <v>9837</v>
      </c>
    </row>
    <row r="8339" spans="74:87" x14ac:dyDescent="0.3">
      <c r="BV8339" s="30"/>
      <c r="CH8339" s="139" t="str">
        <f t="shared" si="242"/>
        <v>LL.BG</v>
      </c>
      <c r="CI8339" s="275" t="s">
        <v>9838</v>
      </c>
    </row>
    <row r="8340" spans="74:87" x14ac:dyDescent="0.3">
      <c r="BV8340" s="30"/>
      <c r="CH8340" s="139" t="str">
        <f t="shared" si="242"/>
        <v>LL.0R</v>
      </c>
      <c r="CI8340" s="275" t="s">
        <v>9839</v>
      </c>
    </row>
    <row r="8341" spans="74:87" x14ac:dyDescent="0.3">
      <c r="BV8341" s="30"/>
      <c r="CH8341" s="139" t="str">
        <f t="shared" si="242"/>
        <v>LL.89</v>
      </c>
      <c r="CI8341" s="275" t="s">
        <v>9840</v>
      </c>
    </row>
    <row r="8342" spans="74:87" x14ac:dyDescent="0.3">
      <c r="BV8342" s="30"/>
      <c r="CH8342" s="139" t="str">
        <f t="shared" si="242"/>
        <v>LL.2P</v>
      </c>
      <c r="CI8342" s="275" t="s">
        <v>15331</v>
      </c>
    </row>
    <row r="8343" spans="74:87" x14ac:dyDescent="0.3">
      <c r="BV8343" s="30"/>
      <c r="CH8343" s="139" t="str">
        <f t="shared" si="242"/>
        <v>LL.32</v>
      </c>
      <c r="CI8343" s="275" t="s">
        <v>9841</v>
      </c>
    </row>
    <row r="8344" spans="74:87" x14ac:dyDescent="0.3">
      <c r="BV8344" s="30"/>
      <c r="CH8344" s="139" t="str">
        <f t="shared" si="242"/>
        <v>LL.80</v>
      </c>
      <c r="CI8344" s="275" t="s">
        <v>9842</v>
      </c>
    </row>
    <row r="8345" spans="74:87" x14ac:dyDescent="0.3">
      <c r="BV8345" s="30"/>
      <c r="CH8345" s="139" t="str">
        <f t="shared" si="242"/>
        <v>LL.46</v>
      </c>
      <c r="CI8345" s="275" t="s">
        <v>9843</v>
      </c>
    </row>
    <row r="8346" spans="74:87" x14ac:dyDescent="0.3">
      <c r="BV8346" s="30"/>
      <c r="CH8346" s="139" t="str">
        <f t="shared" si="242"/>
        <v>LL.45</v>
      </c>
      <c r="CI8346" s="275" t="s">
        <v>9844</v>
      </c>
    </row>
    <row r="8347" spans="74:87" x14ac:dyDescent="0.3">
      <c r="BV8347" s="30"/>
      <c r="CH8347" s="139" t="str">
        <f t="shared" si="242"/>
        <v>LL.0C</v>
      </c>
      <c r="CI8347" s="275" t="s">
        <v>9845</v>
      </c>
    </row>
    <row r="8348" spans="74:87" x14ac:dyDescent="0.3">
      <c r="BV8348" s="30"/>
      <c r="CH8348" s="139" t="str">
        <f t="shared" si="242"/>
        <v>LL.87</v>
      </c>
      <c r="CI8348" s="275" t="s">
        <v>9846</v>
      </c>
    </row>
    <row r="8349" spans="74:87" x14ac:dyDescent="0.3">
      <c r="BV8349" s="30"/>
      <c r="CH8349" s="139" t="str">
        <f t="shared" si="242"/>
        <v>LL.CP</v>
      </c>
      <c r="CI8349" s="275" t="s">
        <v>9847</v>
      </c>
    </row>
    <row r="8350" spans="74:87" x14ac:dyDescent="0.3">
      <c r="BV8350" s="30"/>
      <c r="CH8350" s="139" t="str">
        <f t="shared" si="242"/>
        <v>LL.35</v>
      </c>
      <c r="CI8350" s="275" t="s">
        <v>9848</v>
      </c>
    </row>
    <row r="8351" spans="74:87" x14ac:dyDescent="0.3">
      <c r="BV8351" s="30"/>
      <c r="CH8351" s="139" t="str">
        <f t="shared" si="242"/>
        <v>LL.33</v>
      </c>
      <c r="CI8351" s="275" t="s">
        <v>9849</v>
      </c>
    </row>
    <row r="8352" spans="74:87" x14ac:dyDescent="0.3">
      <c r="BV8352" s="30"/>
      <c r="CH8352" s="139" t="str">
        <f t="shared" ref="CH8352:CH8415" si="243">CONCATENATE(LEFT(CI8352,2),".",RIGHT(CI8352,2))</f>
        <v>LL.54</v>
      </c>
      <c r="CI8352" s="275" t="s">
        <v>9850</v>
      </c>
    </row>
    <row r="8353" spans="74:87" x14ac:dyDescent="0.3">
      <c r="BV8353" s="30"/>
      <c r="CH8353" s="139" t="str">
        <f t="shared" si="243"/>
        <v>LL.JB</v>
      </c>
      <c r="CI8353" s="275" t="s">
        <v>9851</v>
      </c>
    </row>
    <row r="8354" spans="74:87" x14ac:dyDescent="0.3">
      <c r="BV8354" s="30"/>
      <c r="CH8354" s="139" t="str">
        <f t="shared" si="243"/>
        <v>LL.JW</v>
      </c>
      <c r="CI8354" s="275" t="s">
        <v>15332</v>
      </c>
    </row>
    <row r="8355" spans="74:87" x14ac:dyDescent="0.3">
      <c r="BV8355" s="30"/>
      <c r="CH8355" s="139" t="str">
        <f t="shared" si="243"/>
        <v>LL.51</v>
      </c>
      <c r="CI8355" s="275" t="s">
        <v>9852</v>
      </c>
    </row>
    <row r="8356" spans="74:87" x14ac:dyDescent="0.3">
      <c r="BV8356" s="30"/>
      <c r="CH8356" s="139" t="str">
        <f t="shared" si="243"/>
        <v>LL.NS</v>
      </c>
      <c r="CI8356" s="275" t="s">
        <v>9853</v>
      </c>
    </row>
    <row r="8357" spans="74:87" x14ac:dyDescent="0.3">
      <c r="BV8357" s="30"/>
      <c r="CH8357" s="139" t="str">
        <f t="shared" si="243"/>
        <v>LL.86</v>
      </c>
      <c r="CI8357" s="275" t="s">
        <v>9854</v>
      </c>
    </row>
    <row r="8358" spans="74:87" x14ac:dyDescent="0.3">
      <c r="BV8358" s="30"/>
      <c r="CH8358" s="139" t="str">
        <f t="shared" si="243"/>
        <v>LL.36</v>
      </c>
      <c r="CI8358" s="275" t="s">
        <v>9855</v>
      </c>
    </row>
    <row r="8359" spans="74:87" x14ac:dyDescent="0.3">
      <c r="BV8359" s="30"/>
      <c r="CH8359" s="139" t="str">
        <f t="shared" si="243"/>
        <v>LL.2F</v>
      </c>
      <c r="CI8359" s="275" t="s">
        <v>9856</v>
      </c>
    </row>
    <row r="8360" spans="74:87" x14ac:dyDescent="0.3">
      <c r="BV8360" s="30"/>
      <c r="CH8360" s="139" t="str">
        <f t="shared" si="243"/>
        <v>LL.90</v>
      </c>
      <c r="CI8360" s="275" t="s">
        <v>9857</v>
      </c>
    </row>
    <row r="8361" spans="74:87" x14ac:dyDescent="0.3">
      <c r="BV8361" s="30"/>
      <c r="CH8361" s="139" t="str">
        <f t="shared" si="243"/>
        <v>LL.27</v>
      </c>
      <c r="CI8361" s="275" t="s">
        <v>9858</v>
      </c>
    </row>
    <row r="8362" spans="74:87" x14ac:dyDescent="0.3">
      <c r="BV8362" s="30"/>
      <c r="CH8362" s="139" t="str">
        <f t="shared" si="243"/>
        <v>LL.61</v>
      </c>
      <c r="CI8362" s="275" t="s">
        <v>9859</v>
      </c>
    </row>
    <row r="8363" spans="74:87" x14ac:dyDescent="0.3">
      <c r="BV8363" s="30"/>
      <c r="CH8363" s="139" t="str">
        <f t="shared" si="243"/>
        <v>LL.81</v>
      </c>
      <c r="CI8363" s="275" t="s">
        <v>9860</v>
      </c>
    </row>
    <row r="8364" spans="74:87" x14ac:dyDescent="0.3">
      <c r="BV8364" s="30"/>
      <c r="CH8364" s="139" t="str">
        <f t="shared" si="243"/>
        <v>LL.SO</v>
      </c>
      <c r="CI8364" s="275" t="s">
        <v>9861</v>
      </c>
    </row>
    <row r="8365" spans="74:87" x14ac:dyDescent="0.3">
      <c r="BV8365" s="30"/>
      <c r="CH8365" s="139" t="str">
        <f t="shared" si="243"/>
        <v>LL.SP</v>
      </c>
      <c r="CI8365" s="275" t="s">
        <v>9862</v>
      </c>
    </row>
    <row r="8366" spans="74:87" x14ac:dyDescent="0.3">
      <c r="BV8366" s="30"/>
      <c r="CH8366" s="139" t="str">
        <f t="shared" si="243"/>
        <v>LL.1V</v>
      </c>
      <c r="CI8366" s="275" t="s">
        <v>9863</v>
      </c>
    </row>
    <row r="8367" spans="74:87" x14ac:dyDescent="0.3">
      <c r="BV8367" s="30"/>
      <c r="CH8367" s="139" t="str">
        <f t="shared" si="243"/>
        <v>LL.T5</v>
      </c>
      <c r="CI8367" s="275" t="s">
        <v>9864</v>
      </c>
    </row>
    <row r="8368" spans="74:87" x14ac:dyDescent="0.3">
      <c r="BV8368" s="30"/>
      <c r="CH8368" s="139" t="str">
        <f t="shared" si="243"/>
        <v>LL.0S</v>
      </c>
      <c r="CI8368" s="275" t="s">
        <v>9865</v>
      </c>
    </row>
    <row r="8369" spans="74:87" x14ac:dyDescent="0.3">
      <c r="BV8369" s="30"/>
      <c r="CH8369" s="139" t="str">
        <f t="shared" si="243"/>
        <v>LL.52</v>
      </c>
      <c r="CI8369" s="275" t="s">
        <v>9866</v>
      </c>
    </row>
    <row r="8370" spans="74:87" x14ac:dyDescent="0.3">
      <c r="BV8370" s="30"/>
      <c r="CH8370" s="139" t="str">
        <f t="shared" si="243"/>
        <v>LL.77</v>
      </c>
      <c r="CI8370" s="275" t="s">
        <v>9867</v>
      </c>
    </row>
    <row r="8371" spans="74:87" x14ac:dyDescent="0.3">
      <c r="BV8371" s="30"/>
      <c r="CH8371" s="139" t="str">
        <f t="shared" si="243"/>
        <v>LL.37</v>
      </c>
      <c r="CI8371" s="275" t="s">
        <v>9868</v>
      </c>
    </row>
    <row r="8372" spans="74:87" x14ac:dyDescent="0.3">
      <c r="BV8372" s="30"/>
      <c r="CH8372" s="139" t="str">
        <f t="shared" si="243"/>
        <v>LL.2A</v>
      </c>
      <c r="CI8372" s="275" t="s">
        <v>9869</v>
      </c>
    </row>
    <row r="8373" spans="74:87" x14ac:dyDescent="0.3">
      <c r="BV8373" s="30"/>
      <c r="CH8373" s="139" t="str">
        <f t="shared" si="243"/>
        <v>LL.T8</v>
      </c>
      <c r="CI8373" s="275" t="s">
        <v>9870</v>
      </c>
    </row>
    <row r="8374" spans="74:87" x14ac:dyDescent="0.3">
      <c r="BV8374" s="30"/>
      <c r="CH8374" s="139" t="str">
        <f t="shared" si="243"/>
        <v>LL.1Q</v>
      </c>
      <c r="CI8374" s="275" t="s">
        <v>9871</v>
      </c>
    </row>
    <row r="8375" spans="74:87" x14ac:dyDescent="0.3">
      <c r="BV8375" s="30"/>
      <c r="CH8375" s="139" t="str">
        <f t="shared" si="243"/>
        <v>LL.2Q</v>
      </c>
      <c r="CI8375" s="275" t="s">
        <v>9872</v>
      </c>
    </row>
    <row r="8376" spans="74:87" x14ac:dyDescent="0.3">
      <c r="BV8376" s="30"/>
      <c r="CH8376" s="139" t="str">
        <f t="shared" si="243"/>
        <v>LL.NM</v>
      </c>
      <c r="CI8376" s="275" t="s">
        <v>9873</v>
      </c>
    </row>
    <row r="8377" spans="74:87" x14ac:dyDescent="0.3">
      <c r="BV8377" s="30"/>
      <c r="CH8377" s="139" t="str">
        <f t="shared" si="243"/>
        <v>LL.0F</v>
      </c>
      <c r="CI8377" s="275" t="s">
        <v>9874</v>
      </c>
    </row>
    <row r="8378" spans="74:87" x14ac:dyDescent="0.3">
      <c r="BV8378" s="30"/>
      <c r="CH8378" s="139" t="str">
        <f t="shared" si="243"/>
        <v>LL.MC</v>
      </c>
      <c r="CI8378" s="275" t="s">
        <v>9875</v>
      </c>
    </row>
    <row r="8379" spans="74:87" x14ac:dyDescent="0.3">
      <c r="BV8379" s="30"/>
      <c r="CH8379" s="139" t="str">
        <f t="shared" si="243"/>
        <v>LL.0P</v>
      </c>
      <c r="CI8379" s="275" t="s">
        <v>9876</v>
      </c>
    </row>
    <row r="8380" spans="74:87" x14ac:dyDescent="0.3">
      <c r="BV8380" s="30"/>
      <c r="CH8380" s="139" t="str">
        <f t="shared" si="243"/>
        <v>LL.T9</v>
      </c>
      <c r="CI8380" s="275" t="s">
        <v>9877</v>
      </c>
    </row>
    <row r="8381" spans="74:87" x14ac:dyDescent="0.3">
      <c r="BV8381" s="30"/>
      <c r="CH8381" s="139" t="str">
        <f t="shared" si="243"/>
        <v>LL.AO</v>
      </c>
      <c r="CI8381" s="275" t="s">
        <v>9878</v>
      </c>
    </row>
    <row r="8382" spans="74:87" x14ac:dyDescent="0.3">
      <c r="BV8382" s="30"/>
      <c r="CH8382" s="139" t="str">
        <f t="shared" si="243"/>
        <v>LL.0G</v>
      </c>
      <c r="CI8382" s="275" t="s">
        <v>9879</v>
      </c>
    </row>
    <row r="8383" spans="74:87" x14ac:dyDescent="0.3">
      <c r="BV8383" s="30"/>
      <c r="CH8383" s="139" t="str">
        <f t="shared" si="243"/>
        <v>LL.BG</v>
      </c>
      <c r="CI8383" s="275" t="s">
        <v>9880</v>
      </c>
    </row>
    <row r="8384" spans="74:87" x14ac:dyDescent="0.3">
      <c r="BV8384" s="30"/>
      <c r="CH8384" s="139" t="str">
        <f t="shared" si="243"/>
        <v>LL.0R</v>
      </c>
      <c r="CI8384" s="275" t="s">
        <v>9881</v>
      </c>
    </row>
    <row r="8385" spans="74:87" x14ac:dyDescent="0.3">
      <c r="BV8385" s="30"/>
      <c r="CH8385" s="139" t="str">
        <f t="shared" si="243"/>
        <v>LL.89</v>
      </c>
      <c r="CI8385" s="275" t="s">
        <v>9882</v>
      </c>
    </row>
    <row r="8386" spans="74:87" x14ac:dyDescent="0.3">
      <c r="BV8386" s="30"/>
      <c r="CH8386" s="139" t="str">
        <f t="shared" si="243"/>
        <v>LL.2P</v>
      </c>
      <c r="CI8386" s="275" t="s">
        <v>15333</v>
      </c>
    </row>
    <row r="8387" spans="74:87" x14ac:dyDescent="0.3">
      <c r="BV8387" s="30"/>
      <c r="CH8387" s="139" t="str">
        <f t="shared" si="243"/>
        <v>LL.32</v>
      </c>
      <c r="CI8387" s="275" t="s">
        <v>9883</v>
      </c>
    </row>
    <row r="8388" spans="74:87" x14ac:dyDescent="0.3">
      <c r="BV8388" s="30"/>
      <c r="CH8388" s="139" t="str">
        <f t="shared" si="243"/>
        <v>LL.80</v>
      </c>
      <c r="CI8388" s="275" t="s">
        <v>9884</v>
      </c>
    </row>
    <row r="8389" spans="74:87" x14ac:dyDescent="0.3">
      <c r="BV8389" s="30"/>
      <c r="CH8389" s="139" t="str">
        <f t="shared" si="243"/>
        <v>LL.46</v>
      </c>
      <c r="CI8389" s="275" t="s">
        <v>9885</v>
      </c>
    </row>
    <row r="8390" spans="74:87" x14ac:dyDescent="0.3">
      <c r="BV8390" s="30"/>
      <c r="CH8390" s="139" t="str">
        <f t="shared" si="243"/>
        <v>LL.45</v>
      </c>
      <c r="CI8390" s="275" t="s">
        <v>9886</v>
      </c>
    </row>
    <row r="8391" spans="74:87" x14ac:dyDescent="0.3">
      <c r="BV8391" s="30"/>
      <c r="CH8391" s="139" t="str">
        <f t="shared" si="243"/>
        <v>LL.0C</v>
      </c>
      <c r="CI8391" s="275" t="s">
        <v>9887</v>
      </c>
    </row>
    <row r="8392" spans="74:87" x14ac:dyDescent="0.3">
      <c r="BV8392" s="30"/>
      <c r="CH8392" s="139" t="str">
        <f t="shared" si="243"/>
        <v>LL.87</v>
      </c>
      <c r="CI8392" s="275" t="s">
        <v>9888</v>
      </c>
    </row>
    <row r="8393" spans="74:87" x14ac:dyDescent="0.3">
      <c r="BV8393" s="30"/>
      <c r="CH8393" s="139" t="str">
        <f t="shared" si="243"/>
        <v>LL.CP</v>
      </c>
      <c r="CI8393" s="275" t="s">
        <v>9889</v>
      </c>
    </row>
    <row r="8394" spans="74:87" x14ac:dyDescent="0.3">
      <c r="BV8394" s="30"/>
      <c r="CH8394" s="139" t="str">
        <f t="shared" si="243"/>
        <v>LL.35</v>
      </c>
      <c r="CI8394" s="275" t="s">
        <v>9890</v>
      </c>
    </row>
    <row r="8395" spans="74:87" x14ac:dyDescent="0.3">
      <c r="BV8395" s="30"/>
      <c r="CH8395" s="139" t="str">
        <f t="shared" si="243"/>
        <v>LL.33</v>
      </c>
      <c r="CI8395" s="275" t="s">
        <v>9891</v>
      </c>
    </row>
    <row r="8396" spans="74:87" x14ac:dyDescent="0.3">
      <c r="BV8396" s="30"/>
      <c r="CH8396" s="139" t="str">
        <f t="shared" si="243"/>
        <v>LL.54</v>
      </c>
      <c r="CI8396" s="275" t="s">
        <v>9892</v>
      </c>
    </row>
    <row r="8397" spans="74:87" x14ac:dyDescent="0.3">
      <c r="BV8397" s="30"/>
      <c r="CH8397" s="139" t="str">
        <f t="shared" si="243"/>
        <v>LL.JB</v>
      </c>
      <c r="CI8397" s="275" t="s">
        <v>9893</v>
      </c>
    </row>
    <row r="8398" spans="74:87" x14ac:dyDescent="0.3">
      <c r="BV8398" s="30"/>
      <c r="CH8398" s="139" t="str">
        <f t="shared" si="243"/>
        <v>LL.JW</v>
      </c>
      <c r="CI8398" s="275" t="s">
        <v>15334</v>
      </c>
    </row>
    <row r="8399" spans="74:87" x14ac:dyDescent="0.3">
      <c r="BV8399" s="30"/>
      <c r="CH8399" s="139" t="str">
        <f t="shared" si="243"/>
        <v>LL.51</v>
      </c>
      <c r="CI8399" s="275" t="s">
        <v>9894</v>
      </c>
    </row>
    <row r="8400" spans="74:87" x14ac:dyDescent="0.3">
      <c r="BV8400" s="30"/>
      <c r="CH8400" s="139" t="str">
        <f t="shared" si="243"/>
        <v>LL.NS</v>
      </c>
      <c r="CI8400" s="275" t="s">
        <v>9895</v>
      </c>
    </row>
    <row r="8401" spans="74:87" x14ac:dyDescent="0.3">
      <c r="BV8401" s="30"/>
      <c r="CH8401" s="139" t="str">
        <f t="shared" si="243"/>
        <v>LL.86</v>
      </c>
      <c r="CI8401" s="275" t="s">
        <v>9896</v>
      </c>
    </row>
    <row r="8402" spans="74:87" x14ac:dyDescent="0.3">
      <c r="BV8402" s="30"/>
      <c r="CH8402" s="139" t="str">
        <f t="shared" si="243"/>
        <v>LL.36</v>
      </c>
      <c r="CI8402" s="275" t="s">
        <v>9897</v>
      </c>
    </row>
    <row r="8403" spans="74:87" x14ac:dyDescent="0.3">
      <c r="BV8403" s="30"/>
      <c r="CH8403" s="139" t="str">
        <f t="shared" si="243"/>
        <v>LL.2F</v>
      </c>
      <c r="CI8403" s="275" t="s">
        <v>9898</v>
      </c>
    </row>
    <row r="8404" spans="74:87" x14ac:dyDescent="0.3">
      <c r="BV8404" s="30"/>
      <c r="CH8404" s="139" t="str">
        <f t="shared" si="243"/>
        <v>LL.90</v>
      </c>
      <c r="CI8404" s="275" t="s">
        <v>9899</v>
      </c>
    </row>
    <row r="8405" spans="74:87" x14ac:dyDescent="0.3">
      <c r="BV8405" s="30"/>
      <c r="CH8405" s="139" t="str">
        <f t="shared" si="243"/>
        <v>LL.27</v>
      </c>
      <c r="CI8405" s="275" t="s">
        <v>9900</v>
      </c>
    </row>
    <row r="8406" spans="74:87" x14ac:dyDescent="0.3">
      <c r="BV8406" s="30"/>
      <c r="CH8406" s="139" t="str">
        <f t="shared" si="243"/>
        <v>LL.61</v>
      </c>
      <c r="CI8406" s="275" t="s">
        <v>9901</v>
      </c>
    </row>
    <row r="8407" spans="74:87" x14ac:dyDescent="0.3">
      <c r="BV8407" s="30"/>
      <c r="CH8407" s="139" t="str">
        <f t="shared" si="243"/>
        <v>LL.81</v>
      </c>
      <c r="CI8407" s="275" t="s">
        <v>9902</v>
      </c>
    </row>
    <row r="8408" spans="74:87" x14ac:dyDescent="0.3">
      <c r="BV8408" s="30"/>
      <c r="CH8408" s="139" t="str">
        <f t="shared" si="243"/>
        <v>LL.SO</v>
      </c>
      <c r="CI8408" s="275" t="s">
        <v>9903</v>
      </c>
    </row>
    <row r="8409" spans="74:87" x14ac:dyDescent="0.3">
      <c r="BV8409" s="30"/>
      <c r="CH8409" s="139" t="str">
        <f t="shared" si="243"/>
        <v>LL.SP</v>
      </c>
      <c r="CI8409" s="275" t="s">
        <v>9904</v>
      </c>
    </row>
    <row r="8410" spans="74:87" x14ac:dyDescent="0.3">
      <c r="BV8410" s="30"/>
      <c r="CH8410" s="139" t="str">
        <f t="shared" si="243"/>
        <v>LL.1V</v>
      </c>
      <c r="CI8410" s="275" t="s">
        <v>9905</v>
      </c>
    </row>
    <row r="8411" spans="74:87" x14ac:dyDescent="0.3">
      <c r="BV8411" s="30"/>
      <c r="CH8411" s="139" t="str">
        <f t="shared" si="243"/>
        <v>LL.T5</v>
      </c>
      <c r="CI8411" s="275" t="s">
        <v>9906</v>
      </c>
    </row>
    <row r="8412" spans="74:87" x14ac:dyDescent="0.3">
      <c r="BV8412" s="30"/>
      <c r="CH8412" s="139" t="str">
        <f t="shared" si="243"/>
        <v>LL.0S</v>
      </c>
      <c r="CI8412" s="275" t="s">
        <v>9907</v>
      </c>
    </row>
    <row r="8413" spans="74:87" x14ac:dyDescent="0.3">
      <c r="BV8413" s="30"/>
      <c r="CH8413" s="139" t="str">
        <f t="shared" si="243"/>
        <v>LL.52</v>
      </c>
      <c r="CI8413" s="275" t="s">
        <v>9908</v>
      </c>
    </row>
    <row r="8414" spans="74:87" x14ac:dyDescent="0.3">
      <c r="BV8414" s="30"/>
      <c r="CH8414" s="139" t="str">
        <f t="shared" si="243"/>
        <v>LL.77</v>
      </c>
      <c r="CI8414" s="275" t="s">
        <v>9909</v>
      </c>
    </row>
    <row r="8415" spans="74:87" x14ac:dyDescent="0.3">
      <c r="BV8415" s="30"/>
      <c r="CH8415" s="139" t="str">
        <f t="shared" si="243"/>
        <v>LL.37</v>
      </c>
      <c r="CI8415" s="275" t="s">
        <v>9910</v>
      </c>
    </row>
    <row r="8416" spans="74:87" x14ac:dyDescent="0.3">
      <c r="BV8416" s="30"/>
      <c r="CH8416" s="139" t="str">
        <f t="shared" ref="CH8416:CH8479" si="244">CONCATENATE(LEFT(CI8416,2),".",RIGHT(CI8416,2))</f>
        <v>LL.2A</v>
      </c>
      <c r="CI8416" s="275" t="s">
        <v>9911</v>
      </c>
    </row>
    <row r="8417" spans="74:87" x14ac:dyDescent="0.3">
      <c r="BV8417" s="30"/>
      <c r="CH8417" s="139" t="str">
        <f t="shared" si="244"/>
        <v>LL.T8</v>
      </c>
      <c r="CI8417" s="275" t="s">
        <v>9912</v>
      </c>
    </row>
    <row r="8418" spans="74:87" x14ac:dyDescent="0.3">
      <c r="BV8418" s="30"/>
      <c r="CH8418" s="139" t="str">
        <f t="shared" si="244"/>
        <v>LL.1Q</v>
      </c>
      <c r="CI8418" s="275" t="s">
        <v>9913</v>
      </c>
    </row>
    <row r="8419" spans="74:87" x14ac:dyDescent="0.3">
      <c r="BV8419" s="30"/>
      <c r="CH8419" s="139" t="str">
        <f t="shared" si="244"/>
        <v>LL.2Q</v>
      </c>
      <c r="CI8419" s="275" t="s">
        <v>9914</v>
      </c>
    </row>
    <row r="8420" spans="74:87" x14ac:dyDescent="0.3">
      <c r="BV8420" s="30"/>
      <c r="CH8420" s="139" t="str">
        <f t="shared" si="244"/>
        <v>LL.NM</v>
      </c>
      <c r="CI8420" s="275" t="s">
        <v>9915</v>
      </c>
    </row>
    <row r="8421" spans="74:87" x14ac:dyDescent="0.3">
      <c r="BV8421" s="30"/>
      <c r="CH8421" s="139" t="str">
        <f t="shared" si="244"/>
        <v>LL.0F</v>
      </c>
      <c r="CI8421" s="275" t="s">
        <v>9916</v>
      </c>
    </row>
    <row r="8422" spans="74:87" x14ac:dyDescent="0.3">
      <c r="BV8422" s="30"/>
      <c r="CH8422" s="139" t="str">
        <f t="shared" si="244"/>
        <v>LL.MC</v>
      </c>
      <c r="CI8422" s="275" t="s">
        <v>9917</v>
      </c>
    </row>
    <row r="8423" spans="74:87" x14ac:dyDescent="0.3">
      <c r="BV8423" s="30"/>
      <c r="CH8423" s="139" t="str">
        <f t="shared" si="244"/>
        <v>LL.0P</v>
      </c>
      <c r="CI8423" s="275" t="s">
        <v>9918</v>
      </c>
    </row>
    <row r="8424" spans="74:87" x14ac:dyDescent="0.3">
      <c r="BV8424" s="30"/>
      <c r="CH8424" s="139" t="str">
        <f t="shared" si="244"/>
        <v>LL.T9</v>
      </c>
      <c r="CI8424" s="275" t="s">
        <v>9919</v>
      </c>
    </row>
    <row r="8425" spans="74:87" x14ac:dyDescent="0.3">
      <c r="BV8425" s="30"/>
      <c r="CH8425" s="139" t="str">
        <f t="shared" si="244"/>
        <v>LL.AO</v>
      </c>
      <c r="CI8425" s="275" t="s">
        <v>9920</v>
      </c>
    </row>
    <row r="8426" spans="74:87" x14ac:dyDescent="0.3">
      <c r="BV8426" s="30"/>
      <c r="CH8426" s="139" t="str">
        <f t="shared" si="244"/>
        <v>LL.0G</v>
      </c>
      <c r="CI8426" s="275" t="s">
        <v>9921</v>
      </c>
    </row>
    <row r="8427" spans="74:87" x14ac:dyDescent="0.3">
      <c r="BV8427" s="30"/>
      <c r="CH8427" s="139" t="str">
        <f t="shared" si="244"/>
        <v>LL.BG</v>
      </c>
      <c r="CI8427" s="275" t="s">
        <v>9922</v>
      </c>
    </row>
    <row r="8428" spans="74:87" x14ac:dyDescent="0.3">
      <c r="BV8428" s="30"/>
      <c r="CH8428" s="139" t="str">
        <f t="shared" si="244"/>
        <v>LL.0R</v>
      </c>
      <c r="CI8428" s="275" t="s">
        <v>9923</v>
      </c>
    </row>
    <row r="8429" spans="74:87" x14ac:dyDescent="0.3">
      <c r="BV8429" s="30"/>
      <c r="CH8429" s="139" t="str">
        <f t="shared" si="244"/>
        <v>LL.89</v>
      </c>
      <c r="CI8429" s="275" t="s">
        <v>9924</v>
      </c>
    </row>
    <row r="8430" spans="74:87" x14ac:dyDescent="0.3">
      <c r="BV8430" s="30"/>
      <c r="CH8430" s="139" t="str">
        <f t="shared" si="244"/>
        <v>LL.2P</v>
      </c>
      <c r="CI8430" s="275" t="s">
        <v>15335</v>
      </c>
    </row>
    <row r="8431" spans="74:87" x14ac:dyDescent="0.3">
      <c r="BV8431" s="30"/>
      <c r="CH8431" s="139" t="str">
        <f t="shared" si="244"/>
        <v>LL.32</v>
      </c>
      <c r="CI8431" s="275" t="s">
        <v>9925</v>
      </c>
    </row>
    <row r="8432" spans="74:87" x14ac:dyDescent="0.3">
      <c r="BV8432" s="30"/>
      <c r="CH8432" s="139" t="str">
        <f t="shared" si="244"/>
        <v>LL.80</v>
      </c>
      <c r="CI8432" s="275" t="s">
        <v>9926</v>
      </c>
    </row>
    <row r="8433" spans="74:87" x14ac:dyDescent="0.3">
      <c r="BV8433" s="30"/>
      <c r="CH8433" s="139" t="str">
        <f t="shared" si="244"/>
        <v>LL.46</v>
      </c>
      <c r="CI8433" s="275" t="s">
        <v>9927</v>
      </c>
    </row>
    <row r="8434" spans="74:87" x14ac:dyDescent="0.3">
      <c r="BV8434" s="30"/>
      <c r="CH8434" s="139" t="str">
        <f t="shared" si="244"/>
        <v>LL.45</v>
      </c>
      <c r="CI8434" s="275" t="s">
        <v>9928</v>
      </c>
    </row>
    <row r="8435" spans="74:87" x14ac:dyDescent="0.3">
      <c r="BV8435" s="30"/>
      <c r="CH8435" s="139" t="str">
        <f t="shared" si="244"/>
        <v>LL.0C</v>
      </c>
      <c r="CI8435" s="275" t="s">
        <v>9929</v>
      </c>
    </row>
    <row r="8436" spans="74:87" x14ac:dyDescent="0.3">
      <c r="BV8436" s="30"/>
      <c r="CH8436" s="139" t="str">
        <f t="shared" si="244"/>
        <v>LL.87</v>
      </c>
      <c r="CI8436" s="275" t="s">
        <v>9930</v>
      </c>
    </row>
    <row r="8437" spans="74:87" x14ac:dyDescent="0.3">
      <c r="BV8437" s="30"/>
      <c r="CH8437" s="139" t="str">
        <f t="shared" si="244"/>
        <v>LL.CP</v>
      </c>
      <c r="CI8437" s="275" t="s">
        <v>9931</v>
      </c>
    </row>
    <row r="8438" spans="74:87" x14ac:dyDescent="0.3">
      <c r="BV8438" s="30"/>
      <c r="CH8438" s="139" t="str">
        <f t="shared" si="244"/>
        <v>LL.35</v>
      </c>
      <c r="CI8438" s="275" t="s">
        <v>9932</v>
      </c>
    </row>
    <row r="8439" spans="74:87" x14ac:dyDescent="0.3">
      <c r="BV8439" s="30"/>
      <c r="CH8439" s="139" t="str">
        <f t="shared" si="244"/>
        <v>LL.33</v>
      </c>
      <c r="CI8439" s="275" t="s">
        <v>9933</v>
      </c>
    </row>
    <row r="8440" spans="74:87" x14ac:dyDescent="0.3">
      <c r="BV8440" s="30"/>
      <c r="CH8440" s="139" t="str">
        <f t="shared" si="244"/>
        <v>LL.54</v>
      </c>
      <c r="CI8440" s="275" t="s">
        <v>9934</v>
      </c>
    </row>
    <row r="8441" spans="74:87" x14ac:dyDescent="0.3">
      <c r="BV8441" s="30"/>
      <c r="CH8441" s="139" t="str">
        <f t="shared" si="244"/>
        <v>LL.JB</v>
      </c>
      <c r="CI8441" s="275" t="s">
        <v>9935</v>
      </c>
    </row>
    <row r="8442" spans="74:87" x14ac:dyDescent="0.3">
      <c r="BV8442" s="30"/>
      <c r="CH8442" s="139" t="str">
        <f t="shared" si="244"/>
        <v>LL.JW</v>
      </c>
      <c r="CI8442" s="275" t="s">
        <v>15336</v>
      </c>
    </row>
    <row r="8443" spans="74:87" x14ac:dyDescent="0.3">
      <c r="BV8443" s="30"/>
      <c r="CH8443" s="139" t="str">
        <f t="shared" si="244"/>
        <v>LL.51</v>
      </c>
      <c r="CI8443" s="275" t="s">
        <v>9936</v>
      </c>
    </row>
    <row r="8444" spans="74:87" x14ac:dyDescent="0.3">
      <c r="BV8444" s="30"/>
      <c r="CH8444" s="139" t="str">
        <f t="shared" si="244"/>
        <v>LL.NS</v>
      </c>
      <c r="CI8444" s="275" t="s">
        <v>9937</v>
      </c>
    </row>
    <row r="8445" spans="74:87" x14ac:dyDescent="0.3">
      <c r="BV8445" s="30"/>
      <c r="CH8445" s="139" t="str">
        <f t="shared" si="244"/>
        <v>LL.86</v>
      </c>
      <c r="CI8445" s="275" t="s">
        <v>9938</v>
      </c>
    </row>
    <row r="8446" spans="74:87" x14ac:dyDescent="0.3">
      <c r="BV8446" s="30"/>
      <c r="CH8446" s="139" t="str">
        <f t="shared" si="244"/>
        <v>LL.36</v>
      </c>
      <c r="CI8446" s="275" t="s">
        <v>9939</v>
      </c>
    </row>
    <row r="8447" spans="74:87" x14ac:dyDescent="0.3">
      <c r="BV8447" s="30"/>
      <c r="CH8447" s="139" t="str">
        <f t="shared" si="244"/>
        <v>LL.2F</v>
      </c>
      <c r="CI8447" s="275" t="s">
        <v>9940</v>
      </c>
    </row>
    <row r="8448" spans="74:87" x14ac:dyDescent="0.3">
      <c r="BV8448" s="30"/>
      <c r="CH8448" s="139" t="str">
        <f t="shared" si="244"/>
        <v>LL.90</v>
      </c>
      <c r="CI8448" s="275" t="s">
        <v>9941</v>
      </c>
    </row>
    <row r="8449" spans="74:87" x14ac:dyDescent="0.3">
      <c r="BV8449" s="30"/>
      <c r="CH8449" s="139" t="str">
        <f t="shared" si="244"/>
        <v>LL.27</v>
      </c>
      <c r="CI8449" s="275" t="s">
        <v>9942</v>
      </c>
    </row>
    <row r="8450" spans="74:87" x14ac:dyDescent="0.3">
      <c r="BV8450" s="30"/>
      <c r="CH8450" s="139" t="str">
        <f t="shared" si="244"/>
        <v>LL.61</v>
      </c>
      <c r="CI8450" s="275" t="s">
        <v>9943</v>
      </c>
    </row>
    <row r="8451" spans="74:87" x14ac:dyDescent="0.3">
      <c r="BV8451" s="30"/>
      <c r="CH8451" s="139" t="str">
        <f t="shared" si="244"/>
        <v>LL.81</v>
      </c>
      <c r="CI8451" s="275" t="s">
        <v>9944</v>
      </c>
    </row>
    <row r="8452" spans="74:87" x14ac:dyDescent="0.3">
      <c r="BV8452" s="30"/>
      <c r="CH8452" s="139" t="str">
        <f t="shared" si="244"/>
        <v>LL.SO</v>
      </c>
      <c r="CI8452" s="275" t="s">
        <v>9945</v>
      </c>
    </row>
    <row r="8453" spans="74:87" x14ac:dyDescent="0.3">
      <c r="BV8453" s="30"/>
      <c r="CH8453" s="139" t="str">
        <f t="shared" si="244"/>
        <v>LL.SP</v>
      </c>
      <c r="CI8453" s="275" t="s">
        <v>9946</v>
      </c>
    </row>
    <row r="8454" spans="74:87" x14ac:dyDescent="0.3">
      <c r="BV8454" s="30"/>
      <c r="CH8454" s="139" t="str">
        <f t="shared" si="244"/>
        <v>LL.1V</v>
      </c>
      <c r="CI8454" s="275" t="s">
        <v>9947</v>
      </c>
    </row>
    <row r="8455" spans="74:87" x14ac:dyDescent="0.3">
      <c r="BV8455" s="30"/>
      <c r="CH8455" s="139" t="str">
        <f t="shared" si="244"/>
        <v>LL.T5</v>
      </c>
      <c r="CI8455" s="275" t="s">
        <v>9948</v>
      </c>
    </row>
    <row r="8456" spans="74:87" x14ac:dyDescent="0.3">
      <c r="BV8456" s="30"/>
      <c r="CH8456" s="139" t="str">
        <f t="shared" si="244"/>
        <v>LL.0S</v>
      </c>
      <c r="CI8456" s="275" t="s">
        <v>9949</v>
      </c>
    </row>
    <row r="8457" spans="74:87" x14ac:dyDescent="0.3">
      <c r="BV8457" s="30"/>
      <c r="CH8457" s="139" t="str">
        <f t="shared" si="244"/>
        <v>LL.52</v>
      </c>
      <c r="CI8457" s="275" t="s">
        <v>9950</v>
      </c>
    </row>
    <row r="8458" spans="74:87" x14ac:dyDescent="0.3">
      <c r="BV8458" s="30"/>
      <c r="CH8458" s="139" t="str">
        <f t="shared" si="244"/>
        <v>LL.77</v>
      </c>
      <c r="CI8458" s="275" t="s">
        <v>9951</v>
      </c>
    </row>
    <row r="8459" spans="74:87" x14ac:dyDescent="0.3">
      <c r="BV8459" s="30"/>
      <c r="CH8459" s="139" t="str">
        <f t="shared" si="244"/>
        <v>LL.37</v>
      </c>
      <c r="CI8459" s="275" t="s">
        <v>9952</v>
      </c>
    </row>
    <row r="8460" spans="74:87" x14ac:dyDescent="0.3">
      <c r="BV8460" s="30"/>
      <c r="CH8460" s="139" t="str">
        <f t="shared" si="244"/>
        <v>LL.2A</v>
      </c>
      <c r="CI8460" s="275" t="s">
        <v>9953</v>
      </c>
    </row>
    <row r="8461" spans="74:87" x14ac:dyDescent="0.3">
      <c r="BV8461" s="30"/>
      <c r="CH8461" s="139" t="str">
        <f t="shared" si="244"/>
        <v>LL.T8</v>
      </c>
      <c r="CI8461" s="275" t="s">
        <v>9954</v>
      </c>
    </row>
    <row r="8462" spans="74:87" x14ac:dyDescent="0.3">
      <c r="BV8462" s="30"/>
      <c r="CH8462" s="139" t="str">
        <f t="shared" si="244"/>
        <v>LL.1Q</v>
      </c>
      <c r="CI8462" s="275" t="s">
        <v>9955</v>
      </c>
    </row>
    <row r="8463" spans="74:87" x14ac:dyDescent="0.3">
      <c r="BV8463" s="30"/>
      <c r="CH8463" s="139" t="str">
        <f t="shared" si="244"/>
        <v>LL.2Q</v>
      </c>
      <c r="CI8463" s="275" t="s">
        <v>9956</v>
      </c>
    </row>
    <row r="8464" spans="74:87" x14ac:dyDescent="0.3">
      <c r="BV8464" s="30"/>
      <c r="CH8464" s="139" t="str">
        <f t="shared" si="244"/>
        <v>LL.NM</v>
      </c>
      <c r="CI8464" s="275" t="s">
        <v>9957</v>
      </c>
    </row>
    <row r="8465" spans="74:87" x14ac:dyDescent="0.3">
      <c r="BV8465" s="30"/>
      <c r="CH8465" s="139" t="str">
        <f t="shared" si="244"/>
        <v>LL.0F</v>
      </c>
      <c r="CI8465" s="275" t="s">
        <v>9958</v>
      </c>
    </row>
    <row r="8466" spans="74:87" x14ac:dyDescent="0.3">
      <c r="BV8466" s="30"/>
      <c r="CH8466" s="139" t="str">
        <f t="shared" si="244"/>
        <v>LL.MC</v>
      </c>
      <c r="CI8466" s="275" t="s">
        <v>9959</v>
      </c>
    </row>
    <row r="8467" spans="74:87" x14ac:dyDescent="0.3">
      <c r="BV8467" s="30"/>
      <c r="CH8467" s="139" t="str">
        <f t="shared" si="244"/>
        <v>LL.0P</v>
      </c>
      <c r="CI8467" s="275" t="s">
        <v>9960</v>
      </c>
    </row>
    <row r="8468" spans="74:87" x14ac:dyDescent="0.3">
      <c r="BV8468" s="30"/>
      <c r="CH8468" s="139" t="str">
        <f t="shared" si="244"/>
        <v>LL.T9</v>
      </c>
      <c r="CI8468" s="275" t="s">
        <v>9961</v>
      </c>
    </row>
    <row r="8469" spans="74:87" x14ac:dyDescent="0.3">
      <c r="BV8469" s="30"/>
      <c r="CH8469" s="139" t="str">
        <f t="shared" si="244"/>
        <v>LL.AO</v>
      </c>
      <c r="CI8469" s="275" t="s">
        <v>9962</v>
      </c>
    </row>
    <row r="8470" spans="74:87" x14ac:dyDescent="0.3">
      <c r="BV8470" s="30"/>
      <c r="CH8470" s="139" t="str">
        <f t="shared" si="244"/>
        <v>LL.0G</v>
      </c>
      <c r="CI8470" s="275" t="s">
        <v>9963</v>
      </c>
    </row>
    <row r="8471" spans="74:87" x14ac:dyDescent="0.3">
      <c r="BV8471" s="30"/>
      <c r="CH8471" s="139" t="str">
        <f t="shared" si="244"/>
        <v>LL.BG</v>
      </c>
      <c r="CI8471" s="275" t="s">
        <v>9964</v>
      </c>
    </row>
    <row r="8472" spans="74:87" x14ac:dyDescent="0.3">
      <c r="BV8472" s="30"/>
      <c r="CH8472" s="139" t="str">
        <f t="shared" si="244"/>
        <v>LL.0R</v>
      </c>
      <c r="CI8472" s="275" t="s">
        <v>9965</v>
      </c>
    </row>
    <row r="8473" spans="74:87" x14ac:dyDescent="0.3">
      <c r="BV8473" s="30"/>
      <c r="CH8473" s="139" t="str">
        <f t="shared" si="244"/>
        <v>LL.89</v>
      </c>
      <c r="CI8473" s="275" t="s">
        <v>9966</v>
      </c>
    </row>
    <row r="8474" spans="74:87" x14ac:dyDescent="0.3">
      <c r="BV8474" s="30"/>
      <c r="CH8474" s="139" t="str">
        <f t="shared" si="244"/>
        <v>LL.2P</v>
      </c>
      <c r="CI8474" s="275" t="s">
        <v>15337</v>
      </c>
    </row>
    <row r="8475" spans="74:87" x14ac:dyDescent="0.3">
      <c r="BV8475" s="30"/>
      <c r="CH8475" s="139" t="str">
        <f t="shared" si="244"/>
        <v>LL.32</v>
      </c>
      <c r="CI8475" s="275" t="s">
        <v>9967</v>
      </c>
    </row>
    <row r="8476" spans="74:87" x14ac:dyDescent="0.3">
      <c r="BV8476" s="30"/>
      <c r="CH8476" s="139" t="str">
        <f t="shared" si="244"/>
        <v>LL.80</v>
      </c>
      <c r="CI8476" s="275" t="s">
        <v>9968</v>
      </c>
    </row>
    <row r="8477" spans="74:87" x14ac:dyDescent="0.3">
      <c r="BV8477" s="30"/>
      <c r="CH8477" s="139" t="str">
        <f t="shared" si="244"/>
        <v>LL.46</v>
      </c>
      <c r="CI8477" s="275" t="s">
        <v>9969</v>
      </c>
    </row>
    <row r="8478" spans="74:87" x14ac:dyDescent="0.3">
      <c r="BV8478" s="30"/>
      <c r="CH8478" s="139" t="str">
        <f t="shared" si="244"/>
        <v>LL.45</v>
      </c>
      <c r="CI8478" s="275" t="s">
        <v>9970</v>
      </c>
    </row>
    <row r="8479" spans="74:87" x14ac:dyDescent="0.3">
      <c r="BV8479" s="30"/>
      <c r="CH8479" s="139" t="str">
        <f t="shared" si="244"/>
        <v>LL.0C</v>
      </c>
      <c r="CI8479" s="275" t="s">
        <v>9971</v>
      </c>
    </row>
    <row r="8480" spans="74:87" x14ac:dyDescent="0.3">
      <c r="BV8480" s="30"/>
      <c r="CH8480" s="139" t="str">
        <f t="shared" ref="CH8480:CH8543" si="245">CONCATENATE(LEFT(CI8480,2),".",RIGHT(CI8480,2))</f>
        <v>LL.87</v>
      </c>
      <c r="CI8480" s="275" t="s">
        <v>9972</v>
      </c>
    </row>
    <row r="8481" spans="74:87" x14ac:dyDescent="0.3">
      <c r="BV8481" s="30"/>
      <c r="CH8481" s="139" t="str">
        <f t="shared" si="245"/>
        <v>LL.CP</v>
      </c>
      <c r="CI8481" s="275" t="s">
        <v>9973</v>
      </c>
    </row>
    <row r="8482" spans="74:87" x14ac:dyDescent="0.3">
      <c r="BV8482" s="30"/>
      <c r="CH8482" s="139" t="str">
        <f t="shared" si="245"/>
        <v>LL.35</v>
      </c>
      <c r="CI8482" s="275" t="s">
        <v>9974</v>
      </c>
    </row>
    <row r="8483" spans="74:87" x14ac:dyDescent="0.3">
      <c r="BV8483" s="30"/>
      <c r="CH8483" s="139" t="str">
        <f t="shared" si="245"/>
        <v>LL.33</v>
      </c>
      <c r="CI8483" s="275" t="s">
        <v>9975</v>
      </c>
    </row>
    <row r="8484" spans="74:87" x14ac:dyDescent="0.3">
      <c r="BV8484" s="30"/>
      <c r="CH8484" s="139" t="str">
        <f t="shared" si="245"/>
        <v>LL.54</v>
      </c>
      <c r="CI8484" s="275" t="s">
        <v>9976</v>
      </c>
    </row>
    <row r="8485" spans="74:87" x14ac:dyDescent="0.3">
      <c r="BV8485" s="30"/>
      <c r="CH8485" s="139" t="str">
        <f t="shared" si="245"/>
        <v>LL.JB</v>
      </c>
      <c r="CI8485" s="275" t="s">
        <v>9977</v>
      </c>
    </row>
    <row r="8486" spans="74:87" x14ac:dyDescent="0.3">
      <c r="BV8486" s="30"/>
      <c r="CH8486" s="139" t="str">
        <f t="shared" si="245"/>
        <v>LL.JW</v>
      </c>
      <c r="CI8486" s="275" t="s">
        <v>15338</v>
      </c>
    </row>
    <row r="8487" spans="74:87" x14ac:dyDescent="0.3">
      <c r="BV8487" s="30"/>
      <c r="CH8487" s="139" t="str">
        <f t="shared" si="245"/>
        <v>LL.51</v>
      </c>
      <c r="CI8487" s="275" t="s">
        <v>9978</v>
      </c>
    </row>
    <row r="8488" spans="74:87" x14ac:dyDescent="0.3">
      <c r="BV8488" s="30"/>
      <c r="CH8488" s="139" t="str">
        <f t="shared" si="245"/>
        <v>LL.NS</v>
      </c>
      <c r="CI8488" s="275" t="s">
        <v>9979</v>
      </c>
    </row>
    <row r="8489" spans="74:87" x14ac:dyDescent="0.3">
      <c r="BV8489" s="30"/>
      <c r="CH8489" s="139" t="str">
        <f t="shared" si="245"/>
        <v>LL.86</v>
      </c>
      <c r="CI8489" s="275" t="s">
        <v>9980</v>
      </c>
    </row>
    <row r="8490" spans="74:87" x14ac:dyDescent="0.3">
      <c r="BV8490" s="30"/>
      <c r="CH8490" s="139" t="str">
        <f t="shared" si="245"/>
        <v>LL.36</v>
      </c>
      <c r="CI8490" s="275" t="s">
        <v>9981</v>
      </c>
    </row>
    <row r="8491" spans="74:87" x14ac:dyDescent="0.3">
      <c r="BV8491" s="30"/>
      <c r="CH8491" s="139" t="str">
        <f t="shared" si="245"/>
        <v>LL.2F</v>
      </c>
      <c r="CI8491" s="275" t="s">
        <v>9982</v>
      </c>
    </row>
    <row r="8492" spans="74:87" x14ac:dyDescent="0.3">
      <c r="BV8492" s="30"/>
      <c r="CH8492" s="139" t="str">
        <f t="shared" si="245"/>
        <v>LL.90</v>
      </c>
      <c r="CI8492" s="275" t="s">
        <v>9983</v>
      </c>
    </row>
    <row r="8493" spans="74:87" x14ac:dyDescent="0.3">
      <c r="BV8493" s="30"/>
      <c r="CH8493" s="139" t="str">
        <f t="shared" si="245"/>
        <v>LL.27</v>
      </c>
      <c r="CI8493" s="275" t="s">
        <v>9984</v>
      </c>
    </row>
    <row r="8494" spans="74:87" x14ac:dyDescent="0.3">
      <c r="BV8494" s="30"/>
      <c r="CH8494" s="139" t="str">
        <f t="shared" si="245"/>
        <v>LL.61</v>
      </c>
      <c r="CI8494" s="275" t="s">
        <v>9985</v>
      </c>
    </row>
    <row r="8495" spans="74:87" x14ac:dyDescent="0.3">
      <c r="BV8495" s="30"/>
      <c r="CH8495" s="139" t="str">
        <f t="shared" si="245"/>
        <v>LL.81</v>
      </c>
      <c r="CI8495" s="275" t="s">
        <v>9986</v>
      </c>
    </row>
    <row r="8496" spans="74:87" x14ac:dyDescent="0.3">
      <c r="BV8496" s="30"/>
      <c r="CH8496" s="139" t="str">
        <f t="shared" si="245"/>
        <v>LL.SO</v>
      </c>
      <c r="CI8496" s="275" t="s">
        <v>9987</v>
      </c>
    </row>
    <row r="8497" spans="74:87" x14ac:dyDescent="0.3">
      <c r="BV8497" s="30"/>
      <c r="CH8497" s="139" t="str">
        <f t="shared" si="245"/>
        <v>LL.SP</v>
      </c>
      <c r="CI8497" s="275" t="s">
        <v>9988</v>
      </c>
    </row>
    <row r="8498" spans="74:87" x14ac:dyDescent="0.3">
      <c r="BV8498" s="30"/>
      <c r="CH8498" s="139" t="str">
        <f t="shared" si="245"/>
        <v>LL.1V</v>
      </c>
      <c r="CI8498" s="275" t="s">
        <v>9989</v>
      </c>
    </row>
    <row r="8499" spans="74:87" x14ac:dyDescent="0.3">
      <c r="BV8499" s="30"/>
      <c r="CH8499" s="139" t="str">
        <f t="shared" si="245"/>
        <v>LL.T5</v>
      </c>
      <c r="CI8499" s="275" t="s">
        <v>9990</v>
      </c>
    </row>
    <row r="8500" spans="74:87" x14ac:dyDescent="0.3">
      <c r="BV8500" s="30"/>
      <c r="CH8500" s="139" t="str">
        <f t="shared" si="245"/>
        <v>LL.0S</v>
      </c>
      <c r="CI8500" s="275" t="s">
        <v>9991</v>
      </c>
    </row>
    <row r="8501" spans="74:87" x14ac:dyDescent="0.3">
      <c r="BV8501" s="30"/>
      <c r="CH8501" s="139" t="str">
        <f t="shared" si="245"/>
        <v>LL.52</v>
      </c>
      <c r="CI8501" s="275" t="s">
        <v>9992</v>
      </c>
    </row>
    <row r="8502" spans="74:87" x14ac:dyDescent="0.3">
      <c r="BV8502" s="30"/>
      <c r="CH8502" s="139" t="str">
        <f t="shared" si="245"/>
        <v>LL.77</v>
      </c>
      <c r="CI8502" s="275" t="s">
        <v>9993</v>
      </c>
    </row>
    <row r="8503" spans="74:87" x14ac:dyDescent="0.3">
      <c r="BV8503" s="30"/>
      <c r="CH8503" s="139" t="str">
        <f t="shared" si="245"/>
        <v>LL.37</v>
      </c>
      <c r="CI8503" s="275" t="s">
        <v>9994</v>
      </c>
    </row>
    <row r="8504" spans="74:87" x14ac:dyDescent="0.3">
      <c r="BV8504" s="30"/>
      <c r="CH8504" s="139" t="str">
        <f t="shared" si="245"/>
        <v>LL.2A</v>
      </c>
      <c r="CI8504" s="275" t="s">
        <v>9995</v>
      </c>
    </row>
    <row r="8505" spans="74:87" x14ac:dyDescent="0.3">
      <c r="BV8505" s="30"/>
      <c r="CH8505" s="139" t="str">
        <f t="shared" si="245"/>
        <v>LL.T8</v>
      </c>
      <c r="CI8505" s="275" t="s">
        <v>9996</v>
      </c>
    </row>
    <row r="8506" spans="74:87" x14ac:dyDescent="0.3">
      <c r="BV8506" s="30"/>
      <c r="CH8506" s="139" t="str">
        <f t="shared" si="245"/>
        <v>LL.1Q</v>
      </c>
      <c r="CI8506" s="275" t="s">
        <v>9997</v>
      </c>
    </row>
    <row r="8507" spans="74:87" x14ac:dyDescent="0.3">
      <c r="BV8507" s="30"/>
      <c r="CH8507" s="139" t="str">
        <f t="shared" si="245"/>
        <v>LL.2Q</v>
      </c>
      <c r="CI8507" s="275" t="s">
        <v>9998</v>
      </c>
    </row>
    <row r="8508" spans="74:87" x14ac:dyDescent="0.3">
      <c r="BV8508" s="30"/>
      <c r="CH8508" s="139" t="str">
        <f t="shared" si="245"/>
        <v>LL.NM</v>
      </c>
      <c r="CI8508" s="275" t="s">
        <v>9999</v>
      </c>
    </row>
    <row r="8509" spans="74:87" x14ac:dyDescent="0.3">
      <c r="BV8509" s="30"/>
      <c r="CH8509" s="139" t="str">
        <f t="shared" si="245"/>
        <v>LL.0F</v>
      </c>
      <c r="CI8509" s="275" t="s">
        <v>10000</v>
      </c>
    </row>
    <row r="8510" spans="74:87" x14ac:dyDescent="0.3">
      <c r="BV8510" s="30"/>
      <c r="CH8510" s="139" t="str">
        <f t="shared" si="245"/>
        <v>LL.MC</v>
      </c>
      <c r="CI8510" s="275" t="s">
        <v>10001</v>
      </c>
    </row>
    <row r="8511" spans="74:87" x14ac:dyDescent="0.3">
      <c r="BV8511" s="30"/>
      <c r="CH8511" s="139" t="str">
        <f t="shared" si="245"/>
        <v>LL.0P</v>
      </c>
      <c r="CI8511" s="275" t="s">
        <v>10002</v>
      </c>
    </row>
    <row r="8512" spans="74:87" x14ac:dyDescent="0.3">
      <c r="BV8512" s="30"/>
      <c r="CH8512" s="139" t="str">
        <f t="shared" si="245"/>
        <v>LL.T9</v>
      </c>
      <c r="CI8512" s="275" t="s">
        <v>10003</v>
      </c>
    </row>
    <row r="8513" spans="74:87" x14ac:dyDescent="0.3">
      <c r="BV8513" s="30"/>
      <c r="CH8513" s="139" t="str">
        <f t="shared" si="245"/>
        <v>LL.AO</v>
      </c>
      <c r="CI8513" s="275" t="s">
        <v>10004</v>
      </c>
    </row>
    <row r="8514" spans="74:87" x14ac:dyDescent="0.3">
      <c r="BV8514" s="30"/>
      <c r="CH8514" s="139" t="str">
        <f t="shared" si="245"/>
        <v>LL.0G</v>
      </c>
      <c r="CI8514" s="275" t="s">
        <v>10005</v>
      </c>
    </row>
    <row r="8515" spans="74:87" x14ac:dyDescent="0.3">
      <c r="BV8515" s="30"/>
      <c r="CH8515" s="139" t="str">
        <f t="shared" si="245"/>
        <v>LL.BG</v>
      </c>
      <c r="CI8515" s="275" t="s">
        <v>10006</v>
      </c>
    </row>
    <row r="8516" spans="74:87" x14ac:dyDescent="0.3">
      <c r="BV8516" s="30"/>
      <c r="CH8516" s="139" t="str">
        <f t="shared" si="245"/>
        <v>LL.0R</v>
      </c>
      <c r="CI8516" s="275" t="s">
        <v>10007</v>
      </c>
    </row>
    <row r="8517" spans="74:87" x14ac:dyDescent="0.3">
      <c r="BV8517" s="30"/>
      <c r="CH8517" s="139" t="str">
        <f t="shared" si="245"/>
        <v>LL.89</v>
      </c>
      <c r="CI8517" s="275" t="s">
        <v>10008</v>
      </c>
    </row>
    <row r="8518" spans="74:87" x14ac:dyDescent="0.3">
      <c r="BV8518" s="30"/>
      <c r="CH8518" s="139" t="str">
        <f t="shared" si="245"/>
        <v>LL.2P</v>
      </c>
      <c r="CI8518" s="275" t="s">
        <v>15339</v>
      </c>
    </row>
    <row r="8519" spans="74:87" x14ac:dyDescent="0.3">
      <c r="BV8519" s="30"/>
      <c r="CH8519" s="139" t="str">
        <f t="shared" si="245"/>
        <v>LL.32</v>
      </c>
      <c r="CI8519" s="275" t="s">
        <v>10009</v>
      </c>
    </row>
    <row r="8520" spans="74:87" x14ac:dyDescent="0.3">
      <c r="BV8520" s="30"/>
      <c r="CH8520" s="139" t="str">
        <f t="shared" si="245"/>
        <v>LL.80</v>
      </c>
      <c r="CI8520" s="275" t="s">
        <v>10010</v>
      </c>
    </row>
    <row r="8521" spans="74:87" x14ac:dyDescent="0.3">
      <c r="BV8521" s="30"/>
      <c r="CH8521" s="139" t="str">
        <f t="shared" si="245"/>
        <v>LL.46</v>
      </c>
      <c r="CI8521" s="275" t="s">
        <v>10011</v>
      </c>
    </row>
    <row r="8522" spans="74:87" x14ac:dyDescent="0.3">
      <c r="BV8522" s="30"/>
      <c r="CH8522" s="139" t="str">
        <f t="shared" si="245"/>
        <v>LL.45</v>
      </c>
      <c r="CI8522" s="275" t="s">
        <v>10012</v>
      </c>
    </row>
    <row r="8523" spans="74:87" x14ac:dyDescent="0.3">
      <c r="BV8523" s="30"/>
      <c r="CH8523" s="139" t="str">
        <f t="shared" si="245"/>
        <v>LL.0C</v>
      </c>
      <c r="CI8523" s="275" t="s">
        <v>10013</v>
      </c>
    </row>
    <row r="8524" spans="74:87" x14ac:dyDescent="0.3">
      <c r="BV8524" s="30"/>
      <c r="CH8524" s="139" t="str">
        <f t="shared" si="245"/>
        <v>LL.87</v>
      </c>
      <c r="CI8524" s="275" t="s">
        <v>10014</v>
      </c>
    </row>
    <row r="8525" spans="74:87" x14ac:dyDescent="0.3">
      <c r="BV8525" s="30"/>
      <c r="CH8525" s="139" t="str">
        <f t="shared" si="245"/>
        <v>LL.CP</v>
      </c>
      <c r="CI8525" s="275" t="s">
        <v>10015</v>
      </c>
    </row>
    <row r="8526" spans="74:87" x14ac:dyDescent="0.3">
      <c r="BV8526" s="30"/>
      <c r="CH8526" s="139" t="str">
        <f t="shared" si="245"/>
        <v>LL.35</v>
      </c>
      <c r="CI8526" s="275" t="s">
        <v>10016</v>
      </c>
    </row>
    <row r="8527" spans="74:87" x14ac:dyDescent="0.3">
      <c r="BV8527" s="30"/>
      <c r="CH8527" s="139" t="str">
        <f t="shared" si="245"/>
        <v>LL.33</v>
      </c>
      <c r="CI8527" s="275" t="s">
        <v>10017</v>
      </c>
    </row>
    <row r="8528" spans="74:87" x14ac:dyDescent="0.3">
      <c r="BV8528" s="30"/>
      <c r="CH8528" s="139" t="str">
        <f t="shared" si="245"/>
        <v>LL.54</v>
      </c>
      <c r="CI8528" s="275" t="s">
        <v>10018</v>
      </c>
    </row>
    <row r="8529" spans="74:87" x14ac:dyDescent="0.3">
      <c r="BV8529" s="30"/>
      <c r="CH8529" s="139" t="str">
        <f t="shared" si="245"/>
        <v>LL.JB</v>
      </c>
      <c r="CI8529" s="275" t="s">
        <v>10019</v>
      </c>
    </row>
    <row r="8530" spans="74:87" x14ac:dyDescent="0.3">
      <c r="BV8530" s="30"/>
      <c r="CH8530" s="139" t="str">
        <f t="shared" si="245"/>
        <v>LL.JW</v>
      </c>
      <c r="CI8530" s="275" t="s">
        <v>15340</v>
      </c>
    </row>
    <row r="8531" spans="74:87" x14ac:dyDescent="0.3">
      <c r="BV8531" s="30"/>
      <c r="CH8531" s="139" t="str">
        <f t="shared" si="245"/>
        <v>LL.51</v>
      </c>
      <c r="CI8531" s="275" t="s">
        <v>10020</v>
      </c>
    </row>
    <row r="8532" spans="74:87" x14ac:dyDescent="0.3">
      <c r="BV8532" s="30"/>
      <c r="CH8532" s="139" t="str">
        <f t="shared" si="245"/>
        <v>LL.NS</v>
      </c>
      <c r="CI8532" s="275" t="s">
        <v>10021</v>
      </c>
    </row>
    <row r="8533" spans="74:87" x14ac:dyDescent="0.3">
      <c r="BV8533" s="30"/>
      <c r="CH8533" s="139" t="str">
        <f t="shared" si="245"/>
        <v>LL.86</v>
      </c>
      <c r="CI8533" s="275" t="s">
        <v>10022</v>
      </c>
    </row>
    <row r="8534" spans="74:87" x14ac:dyDescent="0.3">
      <c r="BV8534" s="30"/>
      <c r="CH8534" s="139" t="str">
        <f t="shared" si="245"/>
        <v>LL.36</v>
      </c>
      <c r="CI8534" s="275" t="s">
        <v>10023</v>
      </c>
    </row>
    <row r="8535" spans="74:87" x14ac:dyDescent="0.3">
      <c r="BV8535" s="30"/>
      <c r="CH8535" s="139" t="str">
        <f t="shared" si="245"/>
        <v>LL.2F</v>
      </c>
      <c r="CI8535" s="275" t="s">
        <v>10024</v>
      </c>
    </row>
    <row r="8536" spans="74:87" x14ac:dyDescent="0.3">
      <c r="BV8536" s="30"/>
      <c r="CH8536" s="139" t="str">
        <f t="shared" si="245"/>
        <v>LL.90</v>
      </c>
      <c r="CI8536" s="275" t="s">
        <v>10025</v>
      </c>
    </row>
    <row r="8537" spans="74:87" x14ac:dyDescent="0.3">
      <c r="BV8537" s="30"/>
      <c r="CH8537" s="139" t="str">
        <f t="shared" si="245"/>
        <v>LL.27</v>
      </c>
      <c r="CI8537" s="275" t="s">
        <v>10026</v>
      </c>
    </row>
    <row r="8538" spans="74:87" x14ac:dyDescent="0.3">
      <c r="BV8538" s="30"/>
      <c r="CH8538" s="139" t="str">
        <f t="shared" si="245"/>
        <v>LL.61</v>
      </c>
      <c r="CI8538" s="275" t="s">
        <v>10027</v>
      </c>
    </row>
    <row r="8539" spans="74:87" x14ac:dyDescent="0.3">
      <c r="BV8539" s="30"/>
      <c r="CH8539" s="139" t="str">
        <f t="shared" si="245"/>
        <v>LL.81</v>
      </c>
      <c r="CI8539" s="275" t="s">
        <v>10028</v>
      </c>
    </row>
    <row r="8540" spans="74:87" x14ac:dyDescent="0.3">
      <c r="BV8540" s="30"/>
      <c r="CH8540" s="139" t="str">
        <f t="shared" si="245"/>
        <v>LL.SO</v>
      </c>
      <c r="CI8540" s="275" t="s">
        <v>10029</v>
      </c>
    </row>
    <row r="8541" spans="74:87" x14ac:dyDescent="0.3">
      <c r="BV8541" s="30"/>
      <c r="CH8541" s="139" t="str">
        <f t="shared" si="245"/>
        <v>LL.SP</v>
      </c>
      <c r="CI8541" s="275" t="s">
        <v>10030</v>
      </c>
    </row>
    <row r="8542" spans="74:87" x14ac:dyDescent="0.3">
      <c r="BV8542" s="30"/>
      <c r="CH8542" s="139" t="str">
        <f t="shared" si="245"/>
        <v>LL.1V</v>
      </c>
      <c r="CI8542" s="275" t="s">
        <v>10031</v>
      </c>
    </row>
    <row r="8543" spans="74:87" x14ac:dyDescent="0.3">
      <c r="BV8543" s="30"/>
      <c r="CH8543" s="139" t="str">
        <f t="shared" si="245"/>
        <v>LL.T5</v>
      </c>
      <c r="CI8543" s="275" t="s">
        <v>10032</v>
      </c>
    </row>
    <row r="8544" spans="74:87" x14ac:dyDescent="0.3">
      <c r="BV8544" s="30"/>
      <c r="CH8544" s="139" t="str">
        <f t="shared" ref="CH8544:CH8607" si="246">CONCATENATE(LEFT(CI8544,2),".",RIGHT(CI8544,2))</f>
        <v>LL.0S</v>
      </c>
      <c r="CI8544" s="275" t="s">
        <v>10033</v>
      </c>
    </row>
    <row r="8545" spans="74:87" x14ac:dyDescent="0.3">
      <c r="BV8545" s="30"/>
      <c r="CH8545" s="139" t="str">
        <f t="shared" si="246"/>
        <v>LL.52</v>
      </c>
      <c r="CI8545" s="275" t="s">
        <v>10034</v>
      </c>
    </row>
    <row r="8546" spans="74:87" x14ac:dyDescent="0.3">
      <c r="BV8546" s="30"/>
      <c r="CH8546" s="139" t="str">
        <f t="shared" si="246"/>
        <v>LL.77</v>
      </c>
      <c r="CI8546" s="275" t="s">
        <v>10035</v>
      </c>
    </row>
    <row r="8547" spans="74:87" x14ac:dyDescent="0.3">
      <c r="BV8547" s="30"/>
      <c r="CH8547" s="139" t="str">
        <f t="shared" si="246"/>
        <v>LL.37</v>
      </c>
      <c r="CI8547" s="275" t="s">
        <v>10036</v>
      </c>
    </row>
    <row r="8548" spans="74:87" x14ac:dyDescent="0.3">
      <c r="BV8548" s="30"/>
      <c r="CH8548" s="139" t="str">
        <f t="shared" si="246"/>
        <v>LL.2A</v>
      </c>
      <c r="CI8548" s="275" t="s">
        <v>10037</v>
      </c>
    </row>
    <row r="8549" spans="74:87" x14ac:dyDescent="0.3">
      <c r="BV8549" s="30"/>
      <c r="CH8549" s="139" t="str">
        <f t="shared" si="246"/>
        <v>LL.T8</v>
      </c>
      <c r="CI8549" s="275" t="s">
        <v>10038</v>
      </c>
    </row>
    <row r="8550" spans="74:87" x14ac:dyDescent="0.3">
      <c r="BV8550" s="30"/>
      <c r="CH8550" s="139" t="str">
        <f t="shared" si="246"/>
        <v>LL.1Q</v>
      </c>
      <c r="CI8550" s="275" t="s">
        <v>10039</v>
      </c>
    </row>
    <row r="8551" spans="74:87" x14ac:dyDescent="0.3">
      <c r="BV8551" s="30"/>
      <c r="CH8551" s="139" t="str">
        <f t="shared" si="246"/>
        <v>LL.2Q</v>
      </c>
      <c r="CI8551" s="275" t="s">
        <v>10040</v>
      </c>
    </row>
    <row r="8552" spans="74:87" x14ac:dyDescent="0.3">
      <c r="BV8552" s="30"/>
      <c r="CH8552" s="139" t="str">
        <f t="shared" si="246"/>
        <v>LL.NM</v>
      </c>
      <c r="CI8552" s="275" t="s">
        <v>10041</v>
      </c>
    </row>
    <row r="8553" spans="74:87" x14ac:dyDescent="0.3">
      <c r="BV8553" s="30"/>
      <c r="CH8553" s="139" t="str">
        <f t="shared" si="246"/>
        <v>LL.0F</v>
      </c>
      <c r="CI8553" s="275" t="s">
        <v>10042</v>
      </c>
    </row>
    <row r="8554" spans="74:87" x14ac:dyDescent="0.3">
      <c r="BV8554" s="30"/>
      <c r="CH8554" s="139" t="str">
        <f t="shared" si="246"/>
        <v>LL.MC</v>
      </c>
      <c r="CI8554" s="275" t="s">
        <v>10043</v>
      </c>
    </row>
    <row r="8555" spans="74:87" x14ac:dyDescent="0.3">
      <c r="BV8555" s="30"/>
      <c r="CH8555" s="139" t="str">
        <f t="shared" si="246"/>
        <v>LL.0P</v>
      </c>
      <c r="CI8555" s="275" t="s">
        <v>10044</v>
      </c>
    </row>
    <row r="8556" spans="74:87" x14ac:dyDescent="0.3">
      <c r="BV8556" s="30"/>
      <c r="CH8556" s="139" t="str">
        <f t="shared" si="246"/>
        <v>LL.T9</v>
      </c>
      <c r="CI8556" s="275" t="s">
        <v>10045</v>
      </c>
    </row>
    <row r="8557" spans="74:87" x14ac:dyDescent="0.3">
      <c r="BV8557" s="30"/>
      <c r="CH8557" s="139" t="str">
        <f t="shared" si="246"/>
        <v>LL.AO</v>
      </c>
      <c r="CI8557" s="275" t="s">
        <v>10046</v>
      </c>
    </row>
    <row r="8558" spans="74:87" x14ac:dyDescent="0.3">
      <c r="BV8558" s="30"/>
      <c r="CH8558" s="139" t="str">
        <f t="shared" si="246"/>
        <v>LL.0G</v>
      </c>
      <c r="CI8558" s="275" t="s">
        <v>10047</v>
      </c>
    </row>
    <row r="8559" spans="74:87" x14ac:dyDescent="0.3">
      <c r="BV8559" s="30"/>
      <c r="CH8559" s="139" t="str">
        <f t="shared" si="246"/>
        <v>LL.BG</v>
      </c>
      <c r="CI8559" s="275" t="s">
        <v>10048</v>
      </c>
    </row>
    <row r="8560" spans="74:87" x14ac:dyDescent="0.3">
      <c r="BV8560" s="30"/>
      <c r="CH8560" s="139" t="str">
        <f t="shared" si="246"/>
        <v>LL.0R</v>
      </c>
      <c r="CI8560" s="275" t="s">
        <v>10049</v>
      </c>
    </row>
    <row r="8561" spans="74:87" x14ac:dyDescent="0.3">
      <c r="BV8561" s="30"/>
      <c r="CH8561" s="139" t="str">
        <f t="shared" si="246"/>
        <v>LL.89</v>
      </c>
      <c r="CI8561" s="275" t="s">
        <v>10050</v>
      </c>
    </row>
    <row r="8562" spans="74:87" x14ac:dyDescent="0.3">
      <c r="BV8562" s="30"/>
      <c r="CH8562" s="139" t="str">
        <f t="shared" si="246"/>
        <v>LL.2P</v>
      </c>
      <c r="CI8562" s="275" t="s">
        <v>15341</v>
      </c>
    </row>
    <row r="8563" spans="74:87" x14ac:dyDescent="0.3">
      <c r="BV8563" s="30"/>
      <c r="CH8563" s="139" t="str">
        <f t="shared" si="246"/>
        <v>LL.32</v>
      </c>
      <c r="CI8563" s="275" t="s">
        <v>10051</v>
      </c>
    </row>
    <row r="8564" spans="74:87" x14ac:dyDescent="0.3">
      <c r="BV8564" s="30"/>
      <c r="CH8564" s="139" t="str">
        <f t="shared" si="246"/>
        <v>LL.80</v>
      </c>
      <c r="CI8564" s="275" t="s">
        <v>10052</v>
      </c>
    </row>
    <row r="8565" spans="74:87" x14ac:dyDescent="0.3">
      <c r="BV8565" s="30"/>
      <c r="CH8565" s="139" t="str">
        <f t="shared" si="246"/>
        <v>LL.46</v>
      </c>
      <c r="CI8565" s="275" t="s">
        <v>10053</v>
      </c>
    </row>
    <row r="8566" spans="74:87" x14ac:dyDescent="0.3">
      <c r="BV8566" s="30"/>
      <c r="CH8566" s="139" t="str">
        <f t="shared" si="246"/>
        <v>LL.45</v>
      </c>
      <c r="CI8566" s="275" t="s">
        <v>10054</v>
      </c>
    </row>
    <row r="8567" spans="74:87" x14ac:dyDescent="0.3">
      <c r="BV8567" s="30"/>
      <c r="CH8567" s="139" t="str">
        <f t="shared" si="246"/>
        <v>LL.0C</v>
      </c>
      <c r="CI8567" s="275" t="s">
        <v>10055</v>
      </c>
    </row>
    <row r="8568" spans="74:87" x14ac:dyDescent="0.3">
      <c r="BV8568" s="30"/>
      <c r="CH8568" s="139" t="str">
        <f t="shared" si="246"/>
        <v>LL.87</v>
      </c>
      <c r="CI8568" s="275" t="s">
        <v>10056</v>
      </c>
    </row>
    <row r="8569" spans="74:87" x14ac:dyDescent="0.3">
      <c r="BV8569" s="30"/>
      <c r="CH8569" s="139" t="str">
        <f t="shared" si="246"/>
        <v>LL.CP</v>
      </c>
      <c r="CI8569" s="275" t="s">
        <v>10057</v>
      </c>
    </row>
    <row r="8570" spans="74:87" x14ac:dyDescent="0.3">
      <c r="BV8570" s="30"/>
      <c r="CH8570" s="139" t="str">
        <f t="shared" si="246"/>
        <v>LL.35</v>
      </c>
      <c r="CI8570" s="275" t="s">
        <v>10058</v>
      </c>
    </row>
    <row r="8571" spans="74:87" x14ac:dyDescent="0.3">
      <c r="BV8571" s="30"/>
      <c r="CH8571" s="139" t="str">
        <f t="shared" si="246"/>
        <v>LL.33</v>
      </c>
      <c r="CI8571" s="275" t="s">
        <v>10059</v>
      </c>
    </row>
    <row r="8572" spans="74:87" x14ac:dyDescent="0.3">
      <c r="BV8572" s="30"/>
      <c r="CH8572" s="139" t="str">
        <f t="shared" si="246"/>
        <v>LL.54</v>
      </c>
      <c r="CI8572" s="275" t="s">
        <v>10060</v>
      </c>
    </row>
    <row r="8573" spans="74:87" x14ac:dyDescent="0.3">
      <c r="BV8573" s="30"/>
      <c r="CH8573" s="139" t="str">
        <f t="shared" si="246"/>
        <v>LL.JB</v>
      </c>
      <c r="CI8573" s="275" t="s">
        <v>10061</v>
      </c>
    </row>
    <row r="8574" spans="74:87" x14ac:dyDescent="0.3">
      <c r="BV8574" s="30"/>
      <c r="CH8574" s="139" t="str">
        <f t="shared" si="246"/>
        <v>LL.JW</v>
      </c>
      <c r="CI8574" s="275" t="s">
        <v>15342</v>
      </c>
    </row>
    <row r="8575" spans="74:87" x14ac:dyDescent="0.3">
      <c r="BV8575" s="30"/>
      <c r="CH8575" s="139" t="str">
        <f t="shared" si="246"/>
        <v>LL.51</v>
      </c>
      <c r="CI8575" s="275" t="s">
        <v>10062</v>
      </c>
    </row>
    <row r="8576" spans="74:87" x14ac:dyDescent="0.3">
      <c r="BV8576" s="30"/>
      <c r="CH8576" s="139" t="str">
        <f t="shared" si="246"/>
        <v>LL.NS</v>
      </c>
      <c r="CI8576" s="275" t="s">
        <v>10063</v>
      </c>
    </row>
    <row r="8577" spans="74:87" x14ac:dyDescent="0.3">
      <c r="BV8577" s="30"/>
      <c r="CH8577" s="139" t="str">
        <f t="shared" si="246"/>
        <v>LL.86</v>
      </c>
      <c r="CI8577" s="275" t="s">
        <v>10064</v>
      </c>
    </row>
    <row r="8578" spans="74:87" x14ac:dyDescent="0.3">
      <c r="BV8578" s="30"/>
      <c r="CH8578" s="139" t="str">
        <f t="shared" si="246"/>
        <v>LL.36</v>
      </c>
      <c r="CI8578" s="275" t="s">
        <v>10065</v>
      </c>
    </row>
    <row r="8579" spans="74:87" x14ac:dyDescent="0.3">
      <c r="BV8579" s="30"/>
      <c r="CH8579" s="139" t="str">
        <f t="shared" si="246"/>
        <v>LL.2F</v>
      </c>
      <c r="CI8579" s="275" t="s">
        <v>10066</v>
      </c>
    </row>
    <row r="8580" spans="74:87" x14ac:dyDescent="0.3">
      <c r="BV8580" s="30"/>
      <c r="CH8580" s="139" t="str">
        <f t="shared" si="246"/>
        <v>LL.90</v>
      </c>
      <c r="CI8580" s="275" t="s">
        <v>10067</v>
      </c>
    </row>
    <row r="8581" spans="74:87" x14ac:dyDescent="0.3">
      <c r="BV8581" s="30"/>
      <c r="CH8581" s="139" t="str">
        <f t="shared" si="246"/>
        <v>LL.27</v>
      </c>
      <c r="CI8581" s="275" t="s">
        <v>10068</v>
      </c>
    </row>
    <row r="8582" spans="74:87" x14ac:dyDescent="0.3">
      <c r="BV8582" s="30"/>
      <c r="CH8582" s="139" t="str">
        <f t="shared" si="246"/>
        <v>LL.61</v>
      </c>
      <c r="CI8582" s="275" t="s">
        <v>10069</v>
      </c>
    </row>
    <row r="8583" spans="74:87" x14ac:dyDescent="0.3">
      <c r="BV8583" s="30"/>
      <c r="CH8583" s="139" t="str">
        <f t="shared" si="246"/>
        <v>LL.81</v>
      </c>
      <c r="CI8583" s="275" t="s">
        <v>10070</v>
      </c>
    </row>
    <row r="8584" spans="74:87" x14ac:dyDescent="0.3">
      <c r="BV8584" s="30"/>
      <c r="CH8584" s="139" t="str">
        <f t="shared" si="246"/>
        <v>LL.SO</v>
      </c>
      <c r="CI8584" s="275" t="s">
        <v>10071</v>
      </c>
    </row>
    <row r="8585" spans="74:87" x14ac:dyDescent="0.3">
      <c r="BV8585" s="30"/>
      <c r="CH8585" s="139" t="str">
        <f t="shared" si="246"/>
        <v>LL.SP</v>
      </c>
      <c r="CI8585" s="275" t="s">
        <v>10072</v>
      </c>
    </row>
    <row r="8586" spans="74:87" x14ac:dyDescent="0.3">
      <c r="BV8586" s="30"/>
      <c r="CH8586" s="139" t="str">
        <f t="shared" si="246"/>
        <v>LL.1V</v>
      </c>
      <c r="CI8586" s="275" t="s">
        <v>10073</v>
      </c>
    </row>
    <row r="8587" spans="74:87" x14ac:dyDescent="0.3">
      <c r="BV8587" s="30"/>
      <c r="CH8587" s="139" t="str">
        <f t="shared" si="246"/>
        <v>LL.T5</v>
      </c>
      <c r="CI8587" s="275" t="s">
        <v>10074</v>
      </c>
    </row>
    <row r="8588" spans="74:87" x14ac:dyDescent="0.3">
      <c r="BV8588" s="30"/>
      <c r="CH8588" s="139" t="str">
        <f t="shared" si="246"/>
        <v>LL.0S</v>
      </c>
      <c r="CI8588" s="275" t="s">
        <v>10075</v>
      </c>
    </row>
    <row r="8589" spans="74:87" x14ac:dyDescent="0.3">
      <c r="BV8589" s="30"/>
      <c r="CH8589" s="139" t="str">
        <f t="shared" si="246"/>
        <v>LL.52</v>
      </c>
      <c r="CI8589" s="275" t="s">
        <v>10076</v>
      </c>
    </row>
    <row r="8590" spans="74:87" x14ac:dyDescent="0.3">
      <c r="BV8590" s="30"/>
      <c r="CH8590" s="139" t="str">
        <f t="shared" si="246"/>
        <v>LL.77</v>
      </c>
      <c r="CI8590" s="275" t="s">
        <v>10077</v>
      </c>
    </row>
    <row r="8591" spans="74:87" x14ac:dyDescent="0.3">
      <c r="BV8591" s="30"/>
      <c r="CH8591" s="139" t="str">
        <f t="shared" si="246"/>
        <v>LL.37</v>
      </c>
      <c r="CI8591" s="275" t="s">
        <v>10078</v>
      </c>
    </row>
    <row r="8592" spans="74:87" x14ac:dyDescent="0.3">
      <c r="BV8592" s="30"/>
      <c r="CH8592" s="139" t="str">
        <f t="shared" si="246"/>
        <v>LL.2A</v>
      </c>
      <c r="CI8592" s="275" t="s">
        <v>10079</v>
      </c>
    </row>
    <row r="8593" spans="74:87" x14ac:dyDescent="0.3">
      <c r="BV8593" s="30"/>
      <c r="CH8593" s="139" t="str">
        <f t="shared" si="246"/>
        <v>LL.T8</v>
      </c>
      <c r="CI8593" s="275" t="s">
        <v>10080</v>
      </c>
    </row>
    <row r="8594" spans="74:87" x14ac:dyDescent="0.3">
      <c r="BV8594" s="30"/>
      <c r="CH8594" s="139" t="str">
        <f t="shared" si="246"/>
        <v>LL.1Q</v>
      </c>
      <c r="CI8594" s="275" t="s">
        <v>10081</v>
      </c>
    </row>
    <row r="8595" spans="74:87" x14ac:dyDescent="0.3">
      <c r="BV8595" s="30"/>
      <c r="CH8595" s="139" t="str">
        <f t="shared" si="246"/>
        <v>LL.2Q</v>
      </c>
      <c r="CI8595" s="275" t="s">
        <v>10082</v>
      </c>
    </row>
    <row r="8596" spans="74:87" x14ac:dyDescent="0.3">
      <c r="BV8596" s="30"/>
      <c r="CH8596" s="139" t="str">
        <f t="shared" si="246"/>
        <v>LL.NM</v>
      </c>
      <c r="CI8596" s="275" t="s">
        <v>10083</v>
      </c>
    </row>
    <row r="8597" spans="74:87" x14ac:dyDescent="0.3">
      <c r="BV8597" s="30"/>
      <c r="CH8597" s="139" t="str">
        <f t="shared" si="246"/>
        <v>LL.0F</v>
      </c>
      <c r="CI8597" s="275" t="s">
        <v>10084</v>
      </c>
    </row>
    <row r="8598" spans="74:87" x14ac:dyDescent="0.3">
      <c r="BV8598" s="30"/>
      <c r="CH8598" s="139" t="str">
        <f t="shared" si="246"/>
        <v>LL.MC</v>
      </c>
      <c r="CI8598" s="275" t="s">
        <v>10085</v>
      </c>
    </row>
    <row r="8599" spans="74:87" x14ac:dyDescent="0.3">
      <c r="BV8599" s="30"/>
      <c r="CH8599" s="139" t="str">
        <f t="shared" si="246"/>
        <v>LL.0P</v>
      </c>
      <c r="CI8599" s="275" t="s">
        <v>10086</v>
      </c>
    </row>
    <row r="8600" spans="74:87" x14ac:dyDescent="0.3">
      <c r="BV8600" s="30"/>
      <c r="CH8600" s="139" t="str">
        <f t="shared" si="246"/>
        <v>LL.T9</v>
      </c>
      <c r="CI8600" s="275" t="s">
        <v>10087</v>
      </c>
    </row>
    <row r="8601" spans="74:87" x14ac:dyDescent="0.3">
      <c r="BV8601" s="30"/>
      <c r="CH8601" s="139" t="str">
        <f t="shared" si="246"/>
        <v>LL.AO</v>
      </c>
      <c r="CI8601" s="275" t="s">
        <v>10088</v>
      </c>
    </row>
    <row r="8602" spans="74:87" x14ac:dyDescent="0.3">
      <c r="BV8602" s="30"/>
      <c r="CH8602" s="139" t="str">
        <f t="shared" si="246"/>
        <v>LL.0G</v>
      </c>
      <c r="CI8602" s="275" t="s">
        <v>10089</v>
      </c>
    </row>
    <row r="8603" spans="74:87" x14ac:dyDescent="0.3">
      <c r="BV8603" s="30"/>
      <c r="CH8603" s="139" t="str">
        <f t="shared" si="246"/>
        <v>LL.BG</v>
      </c>
      <c r="CI8603" s="275" t="s">
        <v>10090</v>
      </c>
    </row>
    <row r="8604" spans="74:87" x14ac:dyDescent="0.3">
      <c r="BV8604" s="30"/>
      <c r="CH8604" s="139" t="str">
        <f t="shared" si="246"/>
        <v>LL.0R</v>
      </c>
      <c r="CI8604" s="275" t="s">
        <v>10091</v>
      </c>
    </row>
    <row r="8605" spans="74:87" x14ac:dyDescent="0.3">
      <c r="BV8605" s="30"/>
      <c r="CH8605" s="139" t="str">
        <f t="shared" si="246"/>
        <v>LL.89</v>
      </c>
      <c r="CI8605" s="275" t="s">
        <v>10092</v>
      </c>
    </row>
    <row r="8606" spans="74:87" x14ac:dyDescent="0.3">
      <c r="BV8606" s="30"/>
      <c r="CH8606" s="139" t="str">
        <f t="shared" si="246"/>
        <v>LL.2P</v>
      </c>
      <c r="CI8606" s="275" t="s">
        <v>15343</v>
      </c>
    </row>
    <row r="8607" spans="74:87" x14ac:dyDescent="0.3">
      <c r="BV8607" s="30"/>
      <c r="CH8607" s="139" t="str">
        <f t="shared" si="246"/>
        <v>LL.32</v>
      </c>
      <c r="CI8607" s="275" t="s">
        <v>10093</v>
      </c>
    </row>
    <row r="8608" spans="74:87" x14ac:dyDescent="0.3">
      <c r="BV8608" s="30"/>
      <c r="CH8608" s="139" t="str">
        <f t="shared" ref="CH8608:CH8671" si="247">CONCATENATE(LEFT(CI8608,2),".",RIGHT(CI8608,2))</f>
        <v>LL.80</v>
      </c>
      <c r="CI8608" s="275" t="s">
        <v>10094</v>
      </c>
    </row>
    <row r="8609" spans="74:87" x14ac:dyDescent="0.3">
      <c r="BV8609" s="30"/>
      <c r="CH8609" s="139" t="str">
        <f t="shared" si="247"/>
        <v>LL.46</v>
      </c>
      <c r="CI8609" s="275" t="s">
        <v>10095</v>
      </c>
    </row>
    <row r="8610" spans="74:87" x14ac:dyDescent="0.3">
      <c r="BV8610" s="30"/>
      <c r="CH8610" s="139" t="str">
        <f t="shared" si="247"/>
        <v>LL.45</v>
      </c>
      <c r="CI8610" s="275" t="s">
        <v>10096</v>
      </c>
    </row>
    <row r="8611" spans="74:87" x14ac:dyDescent="0.3">
      <c r="BV8611" s="30"/>
      <c r="CH8611" s="139" t="str">
        <f t="shared" si="247"/>
        <v>LL.0C</v>
      </c>
      <c r="CI8611" s="275" t="s">
        <v>10097</v>
      </c>
    </row>
    <row r="8612" spans="74:87" x14ac:dyDescent="0.3">
      <c r="BV8612" s="30"/>
      <c r="CH8612" s="139" t="str">
        <f t="shared" si="247"/>
        <v>LL.87</v>
      </c>
      <c r="CI8612" s="275" t="s">
        <v>10098</v>
      </c>
    </row>
    <row r="8613" spans="74:87" x14ac:dyDescent="0.3">
      <c r="BV8613" s="30"/>
      <c r="CH8613" s="139" t="str">
        <f t="shared" si="247"/>
        <v>LL.CP</v>
      </c>
      <c r="CI8613" s="275" t="s">
        <v>10099</v>
      </c>
    </row>
    <row r="8614" spans="74:87" x14ac:dyDescent="0.3">
      <c r="BV8614" s="30"/>
      <c r="CH8614" s="139" t="str">
        <f t="shared" si="247"/>
        <v>LL.35</v>
      </c>
      <c r="CI8614" s="275" t="s">
        <v>10100</v>
      </c>
    </row>
    <row r="8615" spans="74:87" x14ac:dyDescent="0.3">
      <c r="BV8615" s="30"/>
      <c r="CH8615" s="139" t="str">
        <f t="shared" si="247"/>
        <v>LL.33</v>
      </c>
      <c r="CI8615" s="275" t="s">
        <v>10101</v>
      </c>
    </row>
    <row r="8616" spans="74:87" x14ac:dyDescent="0.3">
      <c r="BV8616" s="30"/>
      <c r="CH8616" s="139" t="str">
        <f t="shared" si="247"/>
        <v>LL.54</v>
      </c>
      <c r="CI8616" s="275" t="s">
        <v>10102</v>
      </c>
    </row>
    <row r="8617" spans="74:87" x14ac:dyDescent="0.3">
      <c r="BV8617" s="30"/>
      <c r="CH8617" s="139" t="str">
        <f t="shared" si="247"/>
        <v>LL.JB</v>
      </c>
      <c r="CI8617" s="275" t="s">
        <v>10103</v>
      </c>
    </row>
    <row r="8618" spans="74:87" x14ac:dyDescent="0.3">
      <c r="BV8618" s="30"/>
      <c r="CH8618" s="139" t="str">
        <f t="shared" si="247"/>
        <v>LL.JW</v>
      </c>
      <c r="CI8618" s="275" t="s">
        <v>15344</v>
      </c>
    </row>
    <row r="8619" spans="74:87" x14ac:dyDescent="0.3">
      <c r="BV8619" s="30"/>
      <c r="CH8619" s="139" t="str">
        <f t="shared" si="247"/>
        <v>LL.51</v>
      </c>
      <c r="CI8619" s="275" t="s">
        <v>10104</v>
      </c>
    </row>
    <row r="8620" spans="74:87" x14ac:dyDescent="0.3">
      <c r="BV8620" s="30"/>
      <c r="CH8620" s="139" t="str">
        <f t="shared" si="247"/>
        <v>LL.NS</v>
      </c>
      <c r="CI8620" s="275" t="s">
        <v>10105</v>
      </c>
    </row>
    <row r="8621" spans="74:87" x14ac:dyDescent="0.3">
      <c r="BV8621" s="30"/>
      <c r="CH8621" s="139" t="str">
        <f t="shared" si="247"/>
        <v>LL.86</v>
      </c>
      <c r="CI8621" s="275" t="s">
        <v>10106</v>
      </c>
    </row>
    <row r="8622" spans="74:87" x14ac:dyDescent="0.3">
      <c r="BV8622" s="30"/>
      <c r="CH8622" s="139" t="str">
        <f t="shared" si="247"/>
        <v>LL.36</v>
      </c>
      <c r="CI8622" s="275" t="s">
        <v>10107</v>
      </c>
    </row>
    <row r="8623" spans="74:87" x14ac:dyDescent="0.3">
      <c r="BV8623" s="30"/>
      <c r="CH8623" s="139" t="str">
        <f t="shared" si="247"/>
        <v>LL.2F</v>
      </c>
      <c r="CI8623" s="275" t="s">
        <v>10108</v>
      </c>
    </row>
    <row r="8624" spans="74:87" x14ac:dyDescent="0.3">
      <c r="BV8624" s="30"/>
      <c r="CH8624" s="139" t="str">
        <f t="shared" si="247"/>
        <v>LL.90</v>
      </c>
      <c r="CI8624" s="275" t="s">
        <v>10109</v>
      </c>
    </row>
    <row r="8625" spans="74:87" x14ac:dyDescent="0.3">
      <c r="BV8625" s="30"/>
      <c r="CH8625" s="139" t="str">
        <f t="shared" si="247"/>
        <v>LL.27</v>
      </c>
      <c r="CI8625" s="275" t="s">
        <v>10110</v>
      </c>
    </row>
    <row r="8626" spans="74:87" x14ac:dyDescent="0.3">
      <c r="BV8626" s="30"/>
      <c r="CH8626" s="139" t="str">
        <f t="shared" si="247"/>
        <v>LL.61</v>
      </c>
      <c r="CI8626" s="275" t="s">
        <v>10111</v>
      </c>
    </row>
    <row r="8627" spans="74:87" x14ac:dyDescent="0.3">
      <c r="BV8627" s="30"/>
      <c r="CH8627" s="139" t="str">
        <f t="shared" si="247"/>
        <v>LL.81</v>
      </c>
      <c r="CI8627" s="275" t="s">
        <v>10112</v>
      </c>
    </row>
    <row r="8628" spans="74:87" x14ac:dyDescent="0.3">
      <c r="BV8628" s="30"/>
      <c r="CH8628" s="139" t="str">
        <f t="shared" si="247"/>
        <v>LL.SO</v>
      </c>
      <c r="CI8628" s="275" t="s">
        <v>10113</v>
      </c>
    </row>
    <row r="8629" spans="74:87" x14ac:dyDescent="0.3">
      <c r="BV8629" s="30"/>
      <c r="CH8629" s="139" t="str">
        <f t="shared" si="247"/>
        <v>LL.SP</v>
      </c>
      <c r="CI8629" s="275" t="s">
        <v>10114</v>
      </c>
    </row>
    <row r="8630" spans="74:87" x14ac:dyDescent="0.3">
      <c r="BV8630" s="30"/>
      <c r="CH8630" s="139" t="str">
        <f t="shared" si="247"/>
        <v>LL.1V</v>
      </c>
      <c r="CI8630" s="275" t="s">
        <v>10115</v>
      </c>
    </row>
    <row r="8631" spans="74:87" x14ac:dyDescent="0.3">
      <c r="BV8631" s="30"/>
      <c r="CH8631" s="139" t="str">
        <f t="shared" si="247"/>
        <v>LL.T5</v>
      </c>
      <c r="CI8631" s="275" t="s">
        <v>10116</v>
      </c>
    </row>
    <row r="8632" spans="74:87" x14ac:dyDescent="0.3">
      <c r="BV8632" s="30"/>
      <c r="CH8632" s="139" t="str">
        <f t="shared" si="247"/>
        <v>LL.0S</v>
      </c>
      <c r="CI8632" s="275" t="s">
        <v>10117</v>
      </c>
    </row>
    <row r="8633" spans="74:87" x14ac:dyDescent="0.3">
      <c r="BV8633" s="30"/>
      <c r="CH8633" s="139" t="str">
        <f t="shared" si="247"/>
        <v>LL.52</v>
      </c>
      <c r="CI8633" s="275" t="s">
        <v>10118</v>
      </c>
    </row>
    <row r="8634" spans="74:87" x14ac:dyDescent="0.3">
      <c r="BV8634" s="30"/>
      <c r="CH8634" s="139" t="str">
        <f t="shared" si="247"/>
        <v>LL.77</v>
      </c>
      <c r="CI8634" s="275" t="s">
        <v>10119</v>
      </c>
    </row>
    <row r="8635" spans="74:87" x14ac:dyDescent="0.3">
      <c r="BV8635" s="30"/>
      <c r="CH8635" s="139" t="str">
        <f t="shared" si="247"/>
        <v>LL.37</v>
      </c>
      <c r="CI8635" s="275" t="s">
        <v>10120</v>
      </c>
    </row>
    <row r="8636" spans="74:87" x14ac:dyDescent="0.3">
      <c r="BV8636" s="30"/>
      <c r="CH8636" s="139" t="str">
        <f t="shared" si="247"/>
        <v>LL.2A</v>
      </c>
      <c r="CI8636" s="275" t="s">
        <v>10121</v>
      </c>
    </row>
    <row r="8637" spans="74:87" x14ac:dyDescent="0.3">
      <c r="BV8637" s="30"/>
      <c r="CH8637" s="139" t="str">
        <f t="shared" si="247"/>
        <v>LL.T8</v>
      </c>
      <c r="CI8637" s="275" t="s">
        <v>10122</v>
      </c>
    </row>
    <row r="8638" spans="74:87" x14ac:dyDescent="0.3">
      <c r="BV8638" s="30"/>
      <c r="CH8638" s="139" t="str">
        <f t="shared" si="247"/>
        <v>LL.1Q</v>
      </c>
      <c r="CI8638" s="275" t="s">
        <v>10123</v>
      </c>
    </row>
    <row r="8639" spans="74:87" x14ac:dyDescent="0.3">
      <c r="BV8639" s="30"/>
      <c r="CH8639" s="139" t="str">
        <f t="shared" si="247"/>
        <v>LL.2Q</v>
      </c>
      <c r="CI8639" s="275" t="s">
        <v>10124</v>
      </c>
    </row>
    <row r="8640" spans="74:87" x14ac:dyDescent="0.3">
      <c r="BV8640" s="30"/>
      <c r="CH8640" s="139" t="str">
        <f t="shared" si="247"/>
        <v>LL.NM</v>
      </c>
      <c r="CI8640" s="275" t="s">
        <v>10125</v>
      </c>
    </row>
    <row r="8641" spans="74:87" x14ac:dyDescent="0.3">
      <c r="BV8641" s="30"/>
      <c r="CH8641" s="139" t="str">
        <f t="shared" si="247"/>
        <v>LL.0F</v>
      </c>
      <c r="CI8641" s="275" t="s">
        <v>10126</v>
      </c>
    </row>
    <row r="8642" spans="74:87" x14ac:dyDescent="0.3">
      <c r="BV8642" s="30"/>
      <c r="CH8642" s="139" t="str">
        <f t="shared" si="247"/>
        <v>LL.MC</v>
      </c>
      <c r="CI8642" s="275" t="s">
        <v>10127</v>
      </c>
    </row>
    <row r="8643" spans="74:87" x14ac:dyDescent="0.3">
      <c r="BV8643" s="30"/>
      <c r="CH8643" s="139" t="str">
        <f t="shared" si="247"/>
        <v>LL.0P</v>
      </c>
      <c r="CI8643" s="275" t="s">
        <v>10128</v>
      </c>
    </row>
    <row r="8644" spans="74:87" x14ac:dyDescent="0.3">
      <c r="BV8644" s="30"/>
      <c r="CH8644" s="139" t="str">
        <f t="shared" si="247"/>
        <v>LL.T9</v>
      </c>
      <c r="CI8644" s="275" t="s">
        <v>10129</v>
      </c>
    </row>
    <row r="8645" spans="74:87" x14ac:dyDescent="0.3">
      <c r="BV8645" s="30"/>
      <c r="CH8645" s="139" t="str">
        <f t="shared" si="247"/>
        <v>LL.AO</v>
      </c>
      <c r="CI8645" s="275" t="s">
        <v>10130</v>
      </c>
    </row>
    <row r="8646" spans="74:87" x14ac:dyDescent="0.3">
      <c r="BV8646" s="30"/>
      <c r="CH8646" s="139" t="str">
        <f t="shared" si="247"/>
        <v>LL.0G</v>
      </c>
      <c r="CI8646" s="275" t="s">
        <v>10131</v>
      </c>
    </row>
    <row r="8647" spans="74:87" x14ac:dyDescent="0.3">
      <c r="BV8647" s="30"/>
      <c r="CH8647" s="139" t="str">
        <f t="shared" si="247"/>
        <v>LL.BG</v>
      </c>
      <c r="CI8647" s="275" t="s">
        <v>10132</v>
      </c>
    </row>
    <row r="8648" spans="74:87" x14ac:dyDescent="0.3">
      <c r="BV8648" s="30"/>
      <c r="CH8648" s="139" t="str">
        <f t="shared" si="247"/>
        <v>LL.0R</v>
      </c>
      <c r="CI8648" s="275" t="s">
        <v>10133</v>
      </c>
    </row>
    <row r="8649" spans="74:87" x14ac:dyDescent="0.3">
      <c r="BV8649" s="30"/>
      <c r="CH8649" s="139" t="str">
        <f t="shared" si="247"/>
        <v>LL.89</v>
      </c>
      <c r="CI8649" s="275" t="s">
        <v>10134</v>
      </c>
    </row>
    <row r="8650" spans="74:87" x14ac:dyDescent="0.3">
      <c r="BV8650" s="30"/>
      <c r="CH8650" s="139" t="str">
        <f t="shared" si="247"/>
        <v>LL.2P</v>
      </c>
      <c r="CI8650" s="275" t="s">
        <v>15345</v>
      </c>
    </row>
    <row r="8651" spans="74:87" x14ac:dyDescent="0.3">
      <c r="BV8651" s="30"/>
      <c r="CH8651" s="139" t="str">
        <f t="shared" si="247"/>
        <v>LL.32</v>
      </c>
      <c r="CI8651" s="275" t="s">
        <v>10135</v>
      </c>
    </row>
    <row r="8652" spans="74:87" x14ac:dyDescent="0.3">
      <c r="BV8652" s="30"/>
      <c r="CH8652" s="139" t="str">
        <f t="shared" si="247"/>
        <v>LL.80</v>
      </c>
      <c r="CI8652" s="275" t="s">
        <v>10136</v>
      </c>
    </row>
    <row r="8653" spans="74:87" x14ac:dyDescent="0.3">
      <c r="BV8653" s="30"/>
      <c r="CH8653" s="139" t="str">
        <f t="shared" si="247"/>
        <v>LL.46</v>
      </c>
      <c r="CI8653" s="275" t="s">
        <v>10137</v>
      </c>
    </row>
    <row r="8654" spans="74:87" x14ac:dyDescent="0.3">
      <c r="BV8654" s="30"/>
      <c r="CH8654" s="139" t="str">
        <f t="shared" si="247"/>
        <v>LL.45</v>
      </c>
      <c r="CI8654" s="275" t="s">
        <v>10138</v>
      </c>
    </row>
    <row r="8655" spans="74:87" x14ac:dyDescent="0.3">
      <c r="BV8655" s="30"/>
      <c r="CH8655" s="139" t="str">
        <f t="shared" si="247"/>
        <v>LL.0C</v>
      </c>
      <c r="CI8655" s="275" t="s">
        <v>10139</v>
      </c>
    </row>
    <row r="8656" spans="74:87" x14ac:dyDescent="0.3">
      <c r="BV8656" s="30"/>
      <c r="CH8656" s="139" t="str">
        <f t="shared" si="247"/>
        <v>LL.87</v>
      </c>
      <c r="CI8656" s="275" t="s">
        <v>10140</v>
      </c>
    </row>
    <row r="8657" spans="74:87" x14ac:dyDescent="0.3">
      <c r="BV8657" s="30"/>
      <c r="CH8657" s="139" t="str">
        <f t="shared" si="247"/>
        <v>LL.CP</v>
      </c>
      <c r="CI8657" s="275" t="s">
        <v>10141</v>
      </c>
    </row>
    <row r="8658" spans="74:87" x14ac:dyDescent="0.3">
      <c r="BV8658" s="30"/>
      <c r="CH8658" s="139" t="str">
        <f t="shared" si="247"/>
        <v>LL.35</v>
      </c>
      <c r="CI8658" s="275" t="s">
        <v>10142</v>
      </c>
    </row>
    <row r="8659" spans="74:87" x14ac:dyDescent="0.3">
      <c r="BV8659" s="30"/>
      <c r="CH8659" s="139" t="str">
        <f t="shared" si="247"/>
        <v>LL.33</v>
      </c>
      <c r="CI8659" s="275" t="s">
        <v>10143</v>
      </c>
    </row>
    <row r="8660" spans="74:87" x14ac:dyDescent="0.3">
      <c r="BV8660" s="30"/>
      <c r="CH8660" s="139" t="str">
        <f t="shared" si="247"/>
        <v>LL.54</v>
      </c>
      <c r="CI8660" s="275" t="s">
        <v>10144</v>
      </c>
    </row>
    <row r="8661" spans="74:87" x14ac:dyDescent="0.3">
      <c r="BV8661" s="30"/>
      <c r="CH8661" s="139" t="str">
        <f t="shared" si="247"/>
        <v>LL.JB</v>
      </c>
      <c r="CI8661" s="275" t="s">
        <v>10145</v>
      </c>
    </row>
    <row r="8662" spans="74:87" x14ac:dyDescent="0.3">
      <c r="BV8662" s="30"/>
      <c r="CH8662" s="139" t="str">
        <f t="shared" si="247"/>
        <v>LL.JW</v>
      </c>
      <c r="CI8662" s="275" t="s">
        <v>15346</v>
      </c>
    </row>
    <row r="8663" spans="74:87" x14ac:dyDescent="0.3">
      <c r="BV8663" s="30"/>
      <c r="CH8663" s="139" t="str">
        <f t="shared" si="247"/>
        <v>LL.51</v>
      </c>
      <c r="CI8663" s="275" t="s">
        <v>10146</v>
      </c>
    </row>
    <row r="8664" spans="74:87" x14ac:dyDescent="0.3">
      <c r="BV8664" s="30"/>
      <c r="CH8664" s="139" t="str">
        <f t="shared" si="247"/>
        <v>LL.NS</v>
      </c>
      <c r="CI8664" s="275" t="s">
        <v>10147</v>
      </c>
    </row>
    <row r="8665" spans="74:87" x14ac:dyDescent="0.3">
      <c r="BV8665" s="30"/>
      <c r="CH8665" s="139" t="str">
        <f t="shared" si="247"/>
        <v>LL.86</v>
      </c>
      <c r="CI8665" s="275" t="s">
        <v>10148</v>
      </c>
    </row>
    <row r="8666" spans="74:87" x14ac:dyDescent="0.3">
      <c r="BV8666" s="30"/>
      <c r="CH8666" s="139" t="str">
        <f t="shared" si="247"/>
        <v>LL.36</v>
      </c>
      <c r="CI8666" s="275" t="s">
        <v>10149</v>
      </c>
    </row>
    <row r="8667" spans="74:87" x14ac:dyDescent="0.3">
      <c r="BV8667" s="30"/>
      <c r="CH8667" s="139" t="str">
        <f t="shared" si="247"/>
        <v>LL.2F</v>
      </c>
      <c r="CI8667" s="275" t="s">
        <v>10150</v>
      </c>
    </row>
    <row r="8668" spans="74:87" x14ac:dyDescent="0.3">
      <c r="BV8668" s="30"/>
      <c r="CH8668" s="139" t="str">
        <f t="shared" si="247"/>
        <v>LL.90</v>
      </c>
      <c r="CI8668" s="275" t="s">
        <v>10151</v>
      </c>
    </row>
    <row r="8669" spans="74:87" x14ac:dyDescent="0.3">
      <c r="BV8669" s="30"/>
      <c r="CH8669" s="139" t="str">
        <f t="shared" si="247"/>
        <v>LL.27</v>
      </c>
      <c r="CI8669" s="275" t="s">
        <v>10152</v>
      </c>
    </row>
    <row r="8670" spans="74:87" x14ac:dyDescent="0.3">
      <c r="BV8670" s="30"/>
      <c r="CH8670" s="139" t="str">
        <f t="shared" si="247"/>
        <v>LL.61</v>
      </c>
      <c r="CI8670" s="275" t="s">
        <v>10153</v>
      </c>
    </row>
    <row r="8671" spans="74:87" x14ac:dyDescent="0.3">
      <c r="BV8671" s="30"/>
      <c r="CH8671" s="139" t="str">
        <f t="shared" si="247"/>
        <v>LL.81</v>
      </c>
      <c r="CI8671" s="275" t="s">
        <v>10154</v>
      </c>
    </row>
    <row r="8672" spans="74:87" x14ac:dyDescent="0.3">
      <c r="BV8672" s="30"/>
      <c r="CH8672" s="139" t="str">
        <f t="shared" ref="CH8672:CH8735" si="248">CONCATENATE(LEFT(CI8672,2),".",RIGHT(CI8672,2))</f>
        <v>LL.SO</v>
      </c>
      <c r="CI8672" s="275" t="s">
        <v>10155</v>
      </c>
    </row>
    <row r="8673" spans="74:87" x14ac:dyDescent="0.3">
      <c r="BV8673" s="30"/>
      <c r="CH8673" s="139" t="str">
        <f t="shared" si="248"/>
        <v>LL.SP</v>
      </c>
      <c r="CI8673" s="275" t="s">
        <v>10156</v>
      </c>
    </row>
    <row r="8674" spans="74:87" x14ac:dyDescent="0.3">
      <c r="BV8674" s="30"/>
      <c r="CH8674" s="139" t="str">
        <f t="shared" si="248"/>
        <v>LL.1V</v>
      </c>
      <c r="CI8674" s="275" t="s">
        <v>10157</v>
      </c>
    </row>
    <row r="8675" spans="74:87" x14ac:dyDescent="0.3">
      <c r="BV8675" s="30"/>
      <c r="CH8675" s="139" t="str">
        <f t="shared" si="248"/>
        <v>LL.T5</v>
      </c>
      <c r="CI8675" s="275" t="s">
        <v>10158</v>
      </c>
    </row>
    <row r="8676" spans="74:87" x14ac:dyDescent="0.3">
      <c r="BV8676" s="30"/>
      <c r="CH8676" s="139" t="str">
        <f t="shared" si="248"/>
        <v>LL.0S</v>
      </c>
      <c r="CI8676" s="275" t="s">
        <v>10159</v>
      </c>
    </row>
    <row r="8677" spans="74:87" x14ac:dyDescent="0.3">
      <c r="BV8677" s="30"/>
      <c r="CH8677" s="139" t="str">
        <f t="shared" si="248"/>
        <v>LL.52</v>
      </c>
      <c r="CI8677" s="275" t="s">
        <v>10160</v>
      </c>
    </row>
    <row r="8678" spans="74:87" x14ac:dyDescent="0.3">
      <c r="BV8678" s="30"/>
      <c r="CH8678" s="139" t="str">
        <f t="shared" si="248"/>
        <v>LL.77</v>
      </c>
      <c r="CI8678" s="275" t="s">
        <v>10161</v>
      </c>
    </row>
    <row r="8679" spans="74:87" x14ac:dyDescent="0.3">
      <c r="BV8679" s="30"/>
      <c r="CH8679" s="139" t="str">
        <f t="shared" si="248"/>
        <v>LL.37</v>
      </c>
      <c r="CI8679" s="275" t="s">
        <v>10162</v>
      </c>
    </row>
    <row r="8680" spans="74:87" x14ac:dyDescent="0.3">
      <c r="BV8680" s="30"/>
      <c r="CH8680" s="139" t="str">
        <f t="shared" si="248"/>
        <v>LL.2A</v>
      </c>
      <c r="CI8680" s="275" t="s">
        <v>10163</v>
      </c>
    </row>
    <row r="8681" spans="74:87" x14ac:dyDescent="0.3">
      <c r="BV8681" s="30"/>
      <c r="CH8681" s="139" t="str">
        <f t="shared" si="248"/>
        <v>LL.T8</v>
      </c>
      <c r="CI8681" s="275" t="s">
        <v>10164</v>
      </c>
    </row>
    <row r="8682" spans="74:87" x14ac:dyDescent="0.3">
      <c r="BV8682" s="30"/>
      <c r="CH8682" s="139" t="str">
        <f t="shared" si="248"/>
        <v>LL.1Q</v>
      </c>
      <c r="CI8682" s="275" t="s">
        <v>10165</v>
      </c>
    </row>
    <row r="8683" spans="74:87" x14ac:dyDescent="0.3">
      <c r="BV8683" s="30"/>
      <c r="CH8683" s="139" t="str">
        <f t="shared" si="248"/>
        <v>LL.2Q</v>
      </c>
      <c r="CI8683" s="275" t="s">
        <v>10166</v>
      </c>
    </row>
    <row r="8684" spans="74:87" x14ac:dyDescent="0.3">
      <c r="BV8684" s="30"/>
      <c r="CH8684" s="139" t="str">
        <f t="shared" si="248"/>
        <v>LL.NM</v>
      </c>
      <c r="CI8684" s="275" t="s">
        <v>10167</v>
      </c>
    </row>
    <row r="8685" spans="74:87" x14ac:dyDescent="0.3">
      <c r="BV8685" s="30"/>
      <c r="CH8685" s="139" t="str">
        <f t="shared" si="248"/>
        <v>LL.0F</v>
      </c>
      <c r="CI8685" s="275" t="s">
        <v>10168</v>
      </c>
    </row>
    <row r="8686" spans="74:87" x14ac:dyDescent="0.3">
      <c r="BV8686" s="30"/>
      <c r="CH8686" s="139" t="str">
        <f t="shared" si="248"/>
        <v>LL.MC</v>
      </c>
      <c r="CI8686" s="275" t="s">
        <v>10169</v>
      </c>
    </row>
    <row r="8687" spans="74:87" x14ac:dyDescent="0.3">
      <c r="BV8687" s="30"/>
      <c r="CH8687" s="139" t="str">
        <f t="shared" si="248"/>
        <v>LL.0P</v>
      </c>
      <c r="CI8687" s="275" t="s">
        <v>10170</v>
      </c>
    </row>
    <row r="8688" spans="74:87" x14ac:dyDescent="0.3">
      <c r="BV8688" s="30"/>
      <c r="CH8688" s="139" t="str">
        <f t="shared" si="248"/>
        <v>LL.T9</v>
      </c>
      <c r="CI8688" s="275" t="s">
        <v>10171</v>
      </c>
    </row>
    <row r="8689" spans="74:87" x14ac:dyDescent="0.3">
      <c r="BV8689" s="30"/>
      <c r="CH8689" s="139" t="str">
        <f t="shared" si="248"/>
        <v>LL.AO</v>
      </c>
      <c r="CI8689" s="275" t="s">
        <v>10172</v>
      </c>
    </row>
    <row r="8690" spans="74:87" x14ac:dyDescent="0.3">
      <c r="BV8690" s="30"/>
      <c r="CH8690" s="139" t="str">
        <f t="shared" si="248"/>
        <v>LL.0G</v>
      </c>
      <c r="CI8690" s="275" t="s">
        <v>10173</v>
      </c>
    </row>
    <row r="8691" spans="74:87" x14ac:dyDescent="0.3">
      <c r="BV8691" s="30"/>
      <c r="CH8691" s="139" t="str">
        <f t="shared" si="248"/>
        <v>LL.BG</v>
      </c>
      <c r="CI8691" s="275" t="s">
        <v>10174</v>
      </c>
    </row>
    <row r="8692" spans="74:87" x14ac:dyDescent="0.3">
      <c r="BV8692" s="30"/>
      <c r="CH8692" s="139" t="str">
        <f t="shared" si="248"/>
        <v>LL.0R</v>
      </c>
      <c r="CI8692" s="275" t="s">
        <v>10175</v>
      </c>
    </row>
    <row r="8693" spans="74:87" x14ac:dyDescent="0.3">
      <c r="BV8693" s="30"/>
      <c r="CH8693" s="139" t="str">
        <f t="shared" si="248"/>
        <v>LL.89</v>
      </c>
      <c r="CI8693" s="275" t="s">
        <v>10176</v>
      </c>
    </row>
    <row r="8694" spans="74:87" x14ac:dyDescent="0.3">
      <c r="BV8694" s="30"/>
      <c r="CH8694" s="139" t="str">
        <f t="shared" si="248"/>
        <v>LL.2P</v>
      </c>
      <c r="CI8694" s="275" t="s">
        <v>15347</v>
      </c>
    </row>
    <row r="8695" spans="74:87" x14ac:dyDescent="0.3">
      <c r="BV8695" s="30"/>
      <c r="CH8695" s="139" t="str">
        <f t="shared" si="248"/>
        <v>LL.32</v>
      </c>
      <c r="CI8695" s="275" t="s">
        <v>10177</v>
      </c>
    </row>
    <row r="8696" spans="74:87" x14ac:dyDescent="0.3">
      <c r="BV8696" s="30"/>
      <c r="CH8696" s="139" t="str">
        <f t="shared" si="248"/>
        <v>LL.80</v>
      </c>
      <c r="CI8696" s="275" t="s">
        <v>10178</v>
      </c>
    </row>
    <row r="8697" spans="74:87" x14ac:dyDescent="0.3">
      <c r="BV8697" s="30"/>
      <c r="CH8697" s="139" t="str">
        <f t="shared" si="248"/>
        <v>LL.46</v>
      </c>
      <c r="CI8697" s="275" t="s">
        <v>10179</v>
      </c>
    </row>
    <row r="8698" spans="74:87" x14ac:dyDescent="0.3">
      <c r="BV8698" s="30"/>
      <c r="CH8698" s="139" t="str">
        <f t="shared" si="248"/>
        <v>LL.45</v>
      </c>
      <c r="CI8698" s="275" t="s">
        <v>10180</v>
      </c>
    </row>
    <row r="8699" spans="74:87" x14ac:dyDescent="0.3">
      <c r="BV8699" s="30"/>
      <c r="CH8699" s="139" t="str">
        <f t="shared" si="248"/>
        <v>LL.0C</v>
      </c>
      <c r="CI8699" s="275" t="s">
        <v>10181</v>
      </c>
    </row>
    <row r="8700" spans="74:87" x14ac:dyDescent="0.3">
      <c r="BV8700" s="30"/>
      <c r="CH8700" s="139" t="str">
        <f t="shared" si="248"/>
        <v>LL.87</v>
      </c>
      <c r="CI8700" s="275" t="s">
        <v>10182</v>
      </c>
    </row>
    <row r="8701" spans="74:87" x14ac:dyDescent="0.3">
      <c r="BV8701" s="30"/>
      <c r="CH8701" s="139" t="str">
        <f t="shared" si="248"/>
        <v>LL.CP</v>
      </c>
      <c r="CI8701" s="275" t="s">
        <v>10183</v>
      </c>
    </row>
    <row r="8702" spans="74:87" x14ac:dyDescent="0.3">
      <c r="BV8702" s="30"/>
      <c r="CH8702" s="139" t="str">
        <f t="shared" si="248"/>
        <v>LL.35</v>
      </c>
      <c r="CI8702" s="275" t="s">
        <v>10184</v>
      </c>
    </row>
    <row r="8703" spans="74:87" x14ac:dyDescent="0.3">
      <c r="BV8703" s="30"/>
      <c r="CH8703" s="139" t="str">
        <f t="shared" si="248"/>
        <v>LL.33</v>
      </c>
      <c r="CI8703" s="275" t="s">
        <v>10185</v>
      </c>
    </row>
    <row r="8704" spans="74:87" x14ac:dyDescent="0.3">
      <c r="BV8704" s="30"/>
      <c r="CH8704" s="139" t="str">
        <f t="shared" si="248"/>
        <v>LL.54</v>
      </c>
      <c r="CI8704" s="275" t="s">
        <v>10186</v>
      </c>
    </row>
    <row r="8705" spans="74:87" x14ac:dyDescent="0.3">
      <c r="BV8705" s="30"/>
      <c r="CH8705" s="139" t="str">
        <f t="shared" si="248"/>
        <v>LL.JB</v>
      </c>
      <c r="CI8705" s="275" t="s">
        <v>10187</v>
      </c>
    </row>
    <row r="8706" spans="74:87" x14ac:dyDescent="0.3">
      <c r="BV8706" s="30"/>
      <c r="CH8706" s="139" t="str">
        <f t="shared" si="248"/>
        <v>LL.JW</v>
      </c>
      <c r="CI8706" s="275" t="s">
        <v>15348</v>
      </c>
    </row>
    <row r="8707" spans="74:87" x14ac:dyDescent="0.3">
      <c r="BV8707" s="30"/>
      <c r="CH8707" s="139" t="str">
        <f t="shared" si="248"/>
        <v>LL.51</v>
      </c>
      <c r="CI8707" s="275" t="s">
        <v>10188</v>
      </c>
    </row>
    <row r="8708" spans="74:87" x14ac:dyDescent="0.3">
      <c r="BV8708" s="30"/>
      <c r="CH8708" s="139" t="str">
        <f t="shared" si="248"/>
        <v>LL.NS</v>
      </c>
      <c r="CI8708" s="275" t="s">
        <v>10189</v>
      </c>
    </row>
    <row r="8709" spans="74:87" x14ac:dyDescent="0.3">
      <c r="BV8709" s="30"/>
      <c r="CH8709" s="139" t="str">
        <f t="shared" si="248"/>
        <v>LL.86</v>
      </c>
      <c r="CI8709" s="275" t="s">
        <v>10190</v>
      </c>
    </row>
    <row r="8710" spans="74:87" x14ac:dyDescent="0.3">
      <c r="BV8710" s="30"/>
      <c r="CH8710" s="139" t="str">
        <f t="shared" si="248"/>
        <v>LL.36</v>
      </c>
      <c r="CI8710" s="275" t="s">
        <v>10191</v>
      </c>
    </row>
    <row r="8711" spans="74:87" x14ac:dyDescent="0.3">
      <c r="BV8711" s="30"/>
      <c r="CH8711" s="139" t="str">
        <f t="shared" si="248"/>
        <v>LL.2F</v>
      </c>
      <c r="CI8711" s="275" t="s">
        <v>10192</v>
      </c>
    </row>
    <row r="8712" spans="74:87" x14ac:dyDescent="0.3">
      <c r="BV8712" s="30"/>
      <c r="CH8712" s="139" t="str">
        <f t="shared" si="248"/>
        <v>LL.90</v>
      </c>
      <c r="CI8712" s="275" t="s">
        <v>10193</v>
      </c>
    </row>
    <row r="8713" spans="74:87" x14ac:dyDescent="0.3">
      <c r="BV8713" s="30"/>
      <c r="CH8713" s="139" t="str">
        <f t="shared" si="248"/>
        <v>LL.27</v>
      </c>
      <c r="CI8713" s="275" t="s">
        <v>10194</v>
      </c>
    </row>
    <row r="8714" spans="74:87" x14ac:dyDescent="0.3">
      <c r="BV8714" s="30"/>
      <c r="CH8714" s="139" t="str">
        <f t="shared" si="248"/>
        <v>LL.61</v>
      </c>
      <c r="CI8714" s="275" t="s">
        <v>10195</v>
      </c>
    </row>
    <row r="8715" spans="74:87" x14ac:dyDescent="0.3">
      <c r="BV8715" s="30"/>
      <c r="CH8715" s="139" t="str">
        <f t="shared" si="248"/>
        <v>LL.81</v>
      </c>
      <c r="CI8715" s="275" t="s">
        <v>10196</v>
      </c>
    </row>
    <row r="8716" spans="74:87" x14ac:dyDescent="0.3">
      <c r="BV8716" s="30"/>
      <c r="CH8716" s="139" t="str">
        <f t="shared" si="248"/>
        <v>LL.SO</v>
      </c>
      <c r="CI8716" s="275" t="s">
        <v>10197</v>
      </c>
    </row>
    <row r="8717" spans="74:87" x14ac:dyDescent="0.3">
      <c r="BV8717" s="30"/>
      <c r="CH8717" s="139" t="str">
        <f t="shared" si="248"/>
        <v>LL.SP</v>
      </c>
      <c r="CI8717" s="275" t="s">
        <v>10198</v>
      </c>
    </row>
    <row r="8718" spans="74:87" x14ac:dyDescent="0.3">
      <c r="BV8718" s="30"/>
      <c r="CH8718" s="139" t="str">
        <f t="shared" si="248"/>
        <v>LL.1V</v>
      </c>
      <c r="CI8718" s="275" t="s">
        <v>10199</v>
      </c>
    </row>
    <row r="8719" spans="74:87" x14ac:dyDescent="0.3">
      <c r="BV8719" s="30"/>
      <c r="CH8719" s="139" t="str">
        <f t="shared" si="248"/>
        <v>LL.T5</v>
      </c>
      <c r="CI8719" s="275" t="s">
        <v>10200</v>
      </c>
    </row>
    <row r="8720" spans="74:87" x14ac:dyDescent="0.3">
      <c r="BV8720" s="30"/>
      <c r="CH8720" s="139" t="str">
        <f t="shared" si="248"/>
        <v>LL.0S</v>
      </c>
      <c r="CI8720" s="275" t="s">
        <v>10201</v>
      </c>
    </row>
    <row r="8721" spans="74:87" x14ac:dyDescent="0.3">
      <c r="BV8721" s="30"/>
      <c r="CH8721" s="139" t="str">
        <f t="shared" si="248"/>
        <v>LL.52</v>
      </c>
      <c r="CI8721" s="275" t="s">
        <v>10202</v>
      </c>
    </row>
    <row r="8722" spans="74:87" x14ac:dyDescent="0.3">
      <c r="BV8722" s="30"/>
      <c r="CH8722" s="139" t="str">
        <f t="shared" si="248"/>
        <v>LL.77</v>
      </c>
      <c r="CI8722" s="275" t="s">
        <v>10203</v>
      </c>
    </row>
    <row r="8723" spans="74:87" x14ac:dyDescent="0.3">
      <c r="BV8723" s="30"/>
      <c r="CH8723" s="139" t="str">
        <f t="shared" si="248"/>
        <v>LL.37</v>
      </c>
      <c r="CI8723" s="275" t="s">
        <v>10204</v>
      </c>
    </row>
    <row r="8724" spans="74:87" x14ac:dyDescent="0.3">
      <c r="BV8724" s="30"/>
      <c r="CH8724" s="139" t="str">
        <f t="shared" si="248"/>
        <v>LL.2A</v>
      </c>
      <c r="CI8724" s="275" t="s">
        <v>10205</v>
      </c>
    </row>
    <row r="8725" spans="74:87" x14ac:dyDescent="0.3">
      <c r="BV8725" s="30"/>
      <c r="CH8725" s="139" t="str">
        <f t="shared" si="248"/>
        <v>LL.T8</v>
      </c>
      <c r="CI8725" s="275" t="s">
        <v>10206</v>
      </c>
    </row>
    <row r="8726" spans="74:87" x14ac:dyDescent="0.3">
      <c r="BV8726" s="30"/>
      <c r="CH8726" s="139" t="str">
        <f t="shared" si="248"/>
        <v>LL.1Q</v>
      </c>
      <c r="CI8726" s="275" t="s">
        <v>10207</v>
      </c>
    </row>
    <row r="8727" spans="74:87" x14ac:dyDescent="0.3">
      <c r="BV8727" s="30"/>
      <c r="CH8727" s="139" t="str">
        <f t="shared" si="248"/>
        <v>LL.2Q</v>
      </c>
      <c r="CI8727" s="275" t="s">
        <v>10208</v>
      </c>
    </row>
    <row r="8728" spans="74:87" x14ac:dyDescent="0.3">
      <c r="BV8728" s="30"/>
      <c r="CH8728" s="139" t="str">
        <f t="shared" si="248"/>
        <v>LL.NM</v>
      </c>
      <c r="CI8728" s="275" t="s">
        <v>10209</v>
      </c>
    </row>
    <row r="8729" spans="74:87" x14ac:dyDescent="0.3">
      <c r="BV8729" s="30"/>
      <c r="CH8729" s="139" t="str">
        <f t="shared" si="248"/>
        <v>LL.0F</v>
      </c>
      <c r="CI8729" s="275" t="s">
        <v>10210</v>
      </c>
    </row>
    <row r="8730" spans="74:87" x14ac:dyDescent="0.3">
      <c r="BV8730" s="30"/>
      <c r="CH8730" s="139" t="str">
        <f t="shared" si="248"/>
        <v>LL.MC</v>
      </c>
      <c r="CI8730" s="275" t="s">
        <v>10211</v>
      </c>
    </row>
    <row r="8731" spans="74:87" x14ac:dyDescent="0.3">
      <c r="BV8731" s="30"/>
      <c r="CH8731" s="139" t="str">
        <f t="shared" si="248"/>
        <v>LL.0P</v>
      </c>
      <c r="CI8731" s="275" t="s">
        <v>10212</v>
      </c>
    </row>
    <row r="8732" spans="74:87" x14ac:dyDescent="0.3">
      <c r="BV8732" s="30"/>
      <c r="CH8732" s="139" t="str">
        <f t="shared" si="248"/>
        <v>LL.T9</v>
      </c>
      <c r="CI8732" s="275" t="s">
        <v>10213</v>
      </c>
    </row>
    <row r="8733" spans="74:87" x14ac:dyDescent="0.3">
      <c r="BV8733" s="30"/>
      <c r="CH8733" s="139" t="str">
        <f t="shared" si="248"/>
        <v>LM.AO</v>
      </c>
      <c r="CI8733" s="275" t="s">
        <v>10214</v>
      </c>
    </row>
    <row r="8734" spans="74:87" x14ac:dyDescent="0.3">
      <c r="BV8734" s="30"/>
      <c r="CH8734" s="139" t="str">
        <f t="shared" si="248"/>
        <v>LM.0G</v>
      </c>
      <c r="CI8734" s="275" t="s">
        <v>10215</v>
      </c>
    </row>
    <row r="8735" spans="74:87" x14ac:dyDescent="0.3">
      <c r="BV8735" s="30"/>
      <c r="CH8735" s="139" t="str">
        <f t="shared" si="248"/>
        <v>LM.BG</v>
      </c>
      <c r="CI8735" s="275" t="s">
        <v>10216</v>
      </c>
    </row>
    <row r="8736" spans="74:87" x14ac:dyDescent="0.3">
      <c r="BV8736" s="30"/>
      <c r="CH8736" s="139" t="str">
        <f t="shared" ref="CH8736:CH8799" si="249">CONCATENATE(LEFT(CI8736,2),".",RIGHT(CI8736,2))</f>
        <v>LM.0R</v>
      </c>
      <c r="CI8736" s="275" t="s">
        <v>10217</v>
      </c>
    </row>
    <row r="8737" spans="74:87" x14ac:dyDescent="0.3">
      <c r="BV8737" s="30"/>
      <c r="CH8737" s="139" t="str">
        <f t="shared" si="249"/>
        <v>LM.89</v>
      </c>
      <c r="CI8737" s="275" t="s">
        <v>10218</v>
      </c>
    </row>
    <row r="8738" spans="74:87" x14ac:dyDescent="0.3">
      <c r="BV8738" s="30"/>
      <c r="CH8738" s="139" t="str">
        <f t="shared" si="249"/>
        <v>LM.2P</v>
      </c>
      <c r="CI8738" s="275" t="s">
        <v>15349</v>
      </c>
    </row>
    <row r="8739" spans="74:87" x14ac:dyDescent="0.3">
      <c r="BV8739" s="30"/>
      <c r="CH8739" s="139" t="str">
        <f t="shared" si="249"/>
        <v>LM.32</v>
      </c>
      <c r="CI8739" s="275" t="s">
        <v>10219</v>
      </c>
    </row>
    <row r="8740" spans="74:87" x14ac:dyDescent="0.3">
      <c r="BV8740" s="30"/>
      <c r="CH8740" s="139" t="str">
        <f t="shared" si="249"/>
        <v>LM.80</v>
      </c>
      <c r="CI8740" s="275" t="s">
        <v>10220</v>
      </c>
    </row>
    <row r="8741" spans="74:87" x14ac:dyDescent="0.3">
      <c r="BV8741" s="30"/>
      <c r="CH8741" s="139" t="str">
        <f t="shared" si="249"/>
        <v>LM.46</v>
      </c>
      <c r="CI8741" s="275" t="s">
        <v>10221</v>
      </c>
    </row>
    <row r="8742" spans="74:87" x14ac:dyDescent="0.3">
      <c r="BV8742" s="30"/>
      <c r="CH8742" s="139" t="str">
        <f t="shared" si="249"/>
        <v>LM.45</v>
      </c>
      <c r="CI8742" s="275" t="s">
        <v>10222</v>
      </c>
    </row>
    <row r="8743" spans="74:87" x14ac:dyDescent="0.3">
      <c r="BV8743" s="30"/>
      <c r="CH8743" s="139" t="str">
        <f t="shared" si="249"/>
        <v>LM.0C</v>
      </c>
      <c r="CI8743" s="275" t="s">
        <v>10223</v>
      </c>
    </row>
    <row r="8744" spans="74:87" x14ac:dyDescent="0.3">
      <c r="BV8744" s="30"/>
      <c r="CH8744" s="139" t="str">
        <f t="shared" si="249"/>
        <v>LM.87</v>
      </c>
      <c r="CI8744" s="275" t="s">
        <v>10224</v>
      </c>
    </row>
    <row r="8745" spans="74:87" x14ac:dyDescent="0.3">
      <c r="BV8745" s="30"/>
      <c r="CH8745" s="139" t="str">
        <f t="shared" si="249"/>
        <v>LM.CP</v>
      </c>
      <c r="CI8745" s="275" t="s">
        <v>10225</v>
      </c>
    </row>
    <row r="8746" spans="74:87" x14ac:dyDescent="0.3">
      <c r="BV8746" s="30"/>
      <c r="CH8746" s="139" t="str">
        <f t="shared" si="249"/>
        <v>LM.35</v>
      </c>
      <c r="CI8746" s="275" t="s">
        <v>10226</v>
      </c>
    </row>
    <row r="8747" spans="74:87" x14ac:dyDescent="0.3">
      <c r="BV8747" s="30"/>
      <c r="CH8747" s="139" t="str">
        <f t="shared" si="249"/>
        <v>LM.33</v>
      </c>
      <c r="CI8747" s="275" t="s">
        <v>10227</v>
      </c>
    </row>
    <row r="8748" spans="74:87" x14ac:dyDescent="0.3">
      <c r="BV8748" s="30"/>
      <c r="CH8748" s="139" t="str">
        <f t="shared" si="249"/>
        <v>LM.54</v>
      </c>
      <c r="CI8748" s="275" t="s">
        <v>10228</v>
      </c>
    </row>
    <row r="8749" spans="74:87" x14ac:dyDescent="0.3">
      <c r="BV8749" s="30"/>
      <c r="CH8749" s="139" t="str">
        <f t="shared" si="249"/>
        <v>LM.JB</v>
      </c>
      <c r="CI8749" s="275" t="s">
        <v>10229</v>
      </c>
    </row>
    <row r="8750" spans="74:87" x14ac:dyDescent="0.3">
      <c r="BV8750" s="30"/>
      <c r="CH8750" s="139" t="str">
        <f t="shared" si="249"/>
        <v>LM.JW</v>
      </c>
      <c r="CI8750" s="275" t="s">
        <v>15350</v>
      </c>
    </row>
    <row r="8751" spans="74:87" x14ac:dyDescent="0.3">
      <c r="BV8751" s="30"/>
      <c r="CH8751" s="139" t="str">
        <f t="shared" si="249"/>
        <v>LM.51</v>
      </c>
      <c r="CI8751" s="275" t="s">
        <v>10230</v>
      </c>
    </row>
    <row r="8752" spans="74:87" x14ac:dyDescent="0.3">
      <c r="BV8752" s="30"/>
      <c r="CH8752" s="139" t="str">
        <f t="shared" si="249"/>
        <v>LM.NS</v>
      </c>
      <c r="CI8752" s="275" t="s">
        <v>10231</v>
      </c>
    </row>
    <row r="8753" spans="74:87" x14ac:dyDescent="0.3">
      <c r="BV8753" s="30"/>
      <c r="CH8753" s="139" t="str">
        <f t="shared" si="249"/>
        <v>LM.86</v>
      </c>
      <c r="CI8753" s="275" t="s">
        <v>10232</v>
      </c>
    </row>
    <row r="8754" spans="74:87" x14ac:dyDescent="0.3">
      <c r="BV8754" s="30"/>
      <c r="CH8754" s="139" t="str">
        <f t="shared" si="249"/>
        <v>LM.36</v>
      </c>
      <c r="CI8754" s="275" t="s">
        <v>10233</v>
      </c>
    </row>
    <row r="8755" spans="74:87" x14ac:dyDescent="0.3">
      <c r="BV8755" s="30"/>
      <c r="CH8755" s="139" t="str">
        <f t="shared" si="249"/>
        <v>LM.2F</v>
      </c>
      <c r="CI8755" s="275" t="s">
        <v>10234</v>
      </c>
    </row>
    <row r="8756" spans="74:87" x14ac:dyDescent="0.3">
      <c r="BV8756" s="30"/>
      <c r="CH8756" s="139" t="str">
        <f t="shared" si="249"/>
        <v>LM.90</v>
      </c>
      <c r="CI8756" s="275" t="s">
        <v>10235</v>
      </c>
    </row>
    <row r="8757" spans="74:87" x14ac:dyDescent="0.3">
      <c r="BV8757" s="30"/>
      <c r="CH8757" s="139" t="str">
        <f t="shared" si="249"/>
        <v>LM.27</v>
      </c>
      <c r="CI8757" s="275" t="s">
        <v>10236</v>
      </c>
    </row>
    <row r="8758" spans="74:87" x14ac:dyDescent="0.3">
      <c r="BV8758" s="30"/>
      <c r="CH8758" s="139" t="str">
        <f t="shared" si="249"/>
        <v>LM.61</v>
      </c>
      <c r="CI8758" s="275" t="s">
        <v>10237</v>
      </c>
    </row>
    <row r="8759" spans="74:87" x14ac:dyDescent="0.3">
      <c r="BV8759" s="30"/>
      <c r="CH8759" s="139" t="str">
        <f t="shared" si="249"/>
        <v>LM.81</v>
      </c>
      <c r="CI8759" s="275" t="s">
        <v>10238</v>
      </c>
    </row>
    <row r="8760" spans="74:87" x14ac:dyDescent="0.3">
      <c r="BV8760" s="30"/>
      <c r="CH8760" s="139" t="str">
        <f t="shared" si="249"/>
        <v>LM.SO</v>
      </c>
      <c r="CI8760" s="275" t="s">
        <v>10239</v>
      </c>
    </row>
    <row r="8761" spans="74:87" x14ac:dyDescent="0.3">
      <c r="BV8761" s="30"/>
      <c r="CH8761" s="139" t="str">
        <f t="shared" si="249"/>
        <v>LM.SP</v>
      </c>
      <c r="CI8761" s="275" t="s">
        <v>10240</v>
      </c>
    </row>
    <row r="8762" spans="74:87" x14ac:dyDescent="0.3">
      <c r="BV8762" s="30"/>
      <c r="CH8762" s="139" t="str">
        <f t="shared" si="249"/>
        <v>LM.1V</v>
      </c>
      <c r="CI8762" s="275" t="s">
        <v>10241</v>
      </c>
    </row>
    <row r="8763" spans="74:87" x14ac:dyDescent="0.3">
      <c r="BV8763" s="30"/>
      <c r="CH8763" s="139" t="str">
        <f t="shared" si="249"/>
        <v>LM.T5</v>
      </c>
      <c r="CI8763" s="275" t="s">
        <v>10242</v>
      </c>
    </row>
    <row r="8764" spans="74:87" x14ac:dyDescent="0.3">
      <c r="BV8764" s="30"/>
      <c r="CH8764" s="139" t="str">
        <f t="shared" si="249"/>
        <v>LM.0S</v>
      </c>
      <c r="CI8764" s="275" t="s">
        <v>10243</v>
      </c>
    </row>
    <row r="8765" spans="74:87" x14ac:dyDescent="0.3">
      <c r="BV8765" s="30"/>
      <c r="CH8765" s="139" t="str">
        <f t="shared" si="249"/>
        <v>LM.52</v>
      </c>
      <c r="CI8765" s="275" t="s">
        <v>10244</v>
      </c>
    </row>
    <row r="8766" spans="74:87" x14ac:dyDescent="0.3">
      <c r="BV8766" s="30"/>
      <c r="CH8766" s="139" t="str">
        <f t="shared" si="249"/>
        <v>LM.77</v>
      </c>
      <c r="CI8766" s="275" t="s">
        <v>10245</v>
      </c>
    </row>
    <row r="8767" spans="74:87" x14ac:dyDescent="0.3">
      <c r="BV8767" s="30"/>
      <c r="CH8767" s="139" t="str">
        <f t="shared" si="249"/>
        <v>LM.37</v>
      </c>
      <c r="CI8767" s="275" t="s">
        <v>10246</v>
      </c>
    </row>
    <row r="8768" spans="74:87" x14ac:dyDescent="0.3">
      <c r="BV8768" s="30"/>
      <c r="CH8768" s="139" t="str">
        <f t="shared" si="249"/>
        <v>LM.2A</v>
      </c>
      <c r="CI8768" s="275" t="s">
        <v>10247</v>
      </c>
    </row>
    <row r="8769" spans="74:87" x14ac:dyDescent="0.3">
      <c r="BV8769" s="30"/>
      <c r="CH8769" s="139" t="str">
        <f t="shared" si="249"/>
        <v>LM.T8</v>
      </c>
      <c r="CI8769" s="275" t="s">
        <v>10248</v>
      </c>
    </row>
    <row r="8770" spans="74:87" x14ac:dyDescent="0.3">
      <c r="BV8770" s="30"/>
      <c r="CH8770" s="139" t="str">
        <f t="shared" si="249"/>
        <v>LM.1Q</v>
      </c>
      <c r="CI8770" s="275" t="s">
        <v>10249</v>
      </c>
    </row>
    <row r="8771" spans="74:87" x14ac:dyDescent="0.3">
      <c r="BV8771" s="30"/>
      <c r="CH8771" s="139" t="str">
        <f t="shared" si="249"/>
        <v>LM.2Q</v>
      </c>
      <c r="CI8771" s="275" t="s">
        <v>10250</v>
      </c>
    </row>
    <row r="8772" spans="74:87" x14ac:dyDescent="0.3">
      <c r="BV8772" s="30"/>
      <c r="CH8772" s="139" t="str">
        <f t="shared" si="249"/>
        <v>LM.NM</v>
      </c>
      <c r="CI8772" s="275" t="s">
        <v>10251</v>
      </c>
    </row>
    <row r="8773" spans="74:87" x14ac:dyDescent="0.3">
      <c r="BV8773" s="30"/>
      <c r="CH8773" s="139" t="str">
        <f t="shared" si="249"/>
        <v>LM.0F</v>
      </c>
      <c r="CI8773" s="275" t="s">
        <v>10252</v>
      </c>
    </row>
    <row r="8774" spans="74:87" x14ac:dyDescent="0.3">
      <c r="BV8774" s="30"/>
      <c r="CH8774" s="139" t="str">
        <f t="shared" si="249"/>
        <v>LM.MC</v>
      </c>
      <c r="CI8774" s="275" t="s">
        <v>10253</v>
      </c>
    </row>
    <row r="8775" spans="74:87" x14ac:dyDescent="0.3">
      <c r="BV8775" s="30"/>
      <c r="CH8775" s="139" t="str">
        <f t="shared" si="249"/>
        <v>LM.0P</v>
      </c>
      <c r="CI8775" s="275" t="s">
        <v>10254</v>
      </c>
    </row>
    <row r="8776" spans="74:87" x14ac:dyDescent="0.3">
      <c r="BV8776" s="30"/>
      <c r="CH8776" s="139" t="str">
        <f t="shared" si="249"/>
        <v>LM.T9</v>
      </c>
      <c r="CI8776" s="275" t="s">
        <v>10255</v>
      </c>
    </row>
    <row r="8777" spans="74:87" x14ac:dyDescent="0.3">
      <c r="BV8777" s="30"/>
      <c r="CH8777" s="139" t="str">
        <f t="shared" si="249"/>
        <v>LM.AO</v>
      </c>
      <c r="CI8777" s="275" t="s">
        <v>10256</v>
      </c>
    </row>
    <row r="8778" spans="74:87" x14ac:dyDescent="0.3">
      <c r="BV8778" s="30"/>
      <c r="CH8778" s="139" t="str">
        <f t="shared" si="249"/>
        <v>LM.0G</v>
      </c>
      <c r="CI8778" s="275" t="s">
        <v>10257</v>
      </c>
    </row>
    <row r="8779" spans="74:87" x14ac:dyDescent="0.3">
      <c r="BV8779" s="30"/>
      <c r="CH8779" s="139" t="str">
        <f t="shared" si="249"/>
        <v>LM.BG</v>
      </c>
      <c r="CI8779" s="275" t="s">
        <v>10258</v>
      </c>
    </row>
    <row r="8780" spans="74:87" x14ac:dyDescent="0.3">
      <c r="BV8780" s="30"/>
      <c r="CH8780" s="139" t="str">
        <f t="shared" si="249"/>
        <v>LM.0R</v>
      </c>
      <c r="CI8780" s="275" t="s">
        <v>10259</v>
      </c>
    </row>
    <row r="8781" spans="74:87" x14ac:dyDescent="0.3">
      <c r="BV8781" s="30"/>
      <c r="CH8781" s="139" t="str">
        <f t="shared" si="249"/>
        <v>LM.89</v>
      </c>
      <c r="CI8781" s="275" t="s">
        <v>10260</v>
      </c>
    </row>
    <row r="8782" spans="74:87" x14ac:dyDescent="0.3">
      <c r="BV8782" s="30"/>
      <c r="CH8782" s="139" t="str">
        <f t="shared" si="249"/>
        <v>LM.2P</v>
      </c>
      <c r="CI8782" s="275" t="s">
        <v>15351</v>
      </c>
    </row>
    <row r="8783" spans="74:87" x14ac:dyDescent="0.3">
      <c r="BV8783" s="30"/>
      <c r="CH8783" s="139" t="str">
        <f t="shared" si="249"/>
        <v>LM.32</v>
      </c>
      <c r="CI8783" s="275" t="s">
        <v>10261</v>
      </c>
    </row>
    <row r="8784" spans="74:87" x14ac:dyDescent="0.3">
      <c r="BV8784" s="30"/>
      <c r="CH8784" s="139" t="str">
        <f t="shared" si="249"/>
        <v>LM.80</v>
      </c>
      <c r="CI8784" s="275" t="s">
        <v>10262</v>
      </c>
    </row>
    <row r="8785" spans="74:87" x14ac:dyDescent="0.3">
      <c r="BV8785" s="30"/>
      <c r="CH8785" s="139" t="str">
        <f t="shared" si="249"/>
        <v>LM.46</v>
      </c>
      <c r="CI8785" s="275" t="s">
        <v>10263</v>
      </c>
    </row>
    <row r="8786" spans="74:87" x14ac:dyDescent="0.3">
      <c r="BV8786" s="30"/>
      <c r="CH8786" s="139" t="str">
        <f t="shared" si="249"/>
        <v>LM.45</v>
      </c>
      <c r="CI8786" s="275" t="s">
        <v>10264</v>
      </c>
    </row>
    <row r="8787" spans="74:87" x14ac:dyDescent="0.3">
      <c r="BV8787" s="30"/>
      <c r="CH8787" s="139" t="str">
        <f t="shared" si="249"/>
        <v>LM.0C</v>
      </c>
      <c r="CI8787" s="275" t="s">
        <v>10265</v>
      </c>
    </row>
    <row r="8788" spans="74:87" x14ac:dyDescent="0.3">
      <c r="BV8788" s="30"/>
      <c r="CH8788" s="139" t="str">
        <f t="shared" si="249"/>
        <v>LM.87</v>
      </c>
      <c r="CI8788" s="275" t="s">
        <v>10266</v>
      </c>
    </row>
    <row r="8789" spans="74:87" x14ac:dyDescent="0.3">
      <c r="BV8789" s="30"/>
      <c r="CH8789" s="139" t="str">
        <f t="shared" si="249"/>
        <v>LM.CP</v>
      </c>
      <c r="CI8789" s="275" t="s">
        <v>10267</v>
      </c>
    </row>
    <row r="8790" spans="74:87" x14ac:dyDescent="0.3">
      <c r="BV8790" s="30"/>
      <c r="CH8790" s="139" t="str">
        <f t="shared" si="249"/>
        <v>LM.35</v>
      </c>
      <c r="CI8790" s="275" t="s">
        <v>10268</v>
      </c>
    </row>
    <row r="8791" spans="74:87" x14ac:dyDescent="0.3">
      <c r="BV8791" s="30"/>
      <c r="CH8791" s="139" t="str">
        <f t="shared" si="249"/>
        <v>LM.33</v>
      </c>
      <c r="CI8791" s="275" t="s">
        <v>10269</v>
      </c>
    </row>
    <row r="8792" spans="74:87" x14ac:dyDescent="0.3">
      <c r="BV8792" s="30"/>
      <c r="CH8792" s="139" t="str">
        <f t="shared" si="249"/>
        <v>LM.54</v>
      </c>
      <c r="CI8792" s="275" t="s">
        <v>10270</v>
      </c>
    </row>
    <row r="8793" spans="74:87" x14ac:dyDescent="0.3">
      <c r="BV8793" s="30"/>
      <c r="CH8793" s="139" t="str">
        <f t="shared" si="249"/>
        <v>LM.JB</v>
      </c>
      <c r="CI8793" s="275" t="s">
        <v>10271</v>
      </c>
    </row>
    <row r="8794" spans="74:87" x14ac:dyDescent="0.3">
      <c r="BV8794" s="30"/>
      <c r="CH8794" s="139" t="str">
        <f t="shared" si="249"/>
        <v>LM.JW</v>
      </c>
      <c r="CI8794" s="275" t="s">
        <v>15352</v>
      </c>
    </row>
    <row r="8795" spans="74:87" x14ac:dyDescent="0.3">
      <c r="BV8795" s="30"/>
      <c r="CH8795" s="139" t="str">
        <f t="shared" si="249"/>
        <v>LM.51</v>
      </c>
      <c r="CI8795" s="275" t="s">
        <v>10272</v>
      </c>
    </row>
    <row r="8796" spans="74:87" x14ac:dyDescent="0.3">
      <c r="BV8796" s="30"/>
      <c r="CH8796" s="139" t="str">
        <f t="shared" si="249"/>
        <v>LM.NS</v>
      </c>
      <c r="CI8796" s="275" t="s">
        <v>10273</v>
      </c>
    </row>
    <row r="8797" spans="74:87" x14ac:dyDescent="0.3">
      <c r="BV8797" s="30"/>
      <c r="CH8797" s="139" t="str">
        <f t="shared" si="249"/>
        <v>LM.86</v>
      </c>
      <c r="CI8797" s="275" t="s">
        <v>10274</v>
      </c>
    </row>
    <row r="8798" spans="74:87" x14ac:dyDescent="0.3">
      <c r="BV8798" s="30"/>
      <c r="CH8798" s="139" t="str">
        <f t="shared" si="249"/>
        <v>LM.36</v>
      </c>
      <c r="CI8798" s="275" t="s">
        <v>10275</v>
      </c>
    </row>
    <row r="8799" spans="74:87" x14ac:dyDescent="0.3">
      <c r="BV8799" s="30"/>
      <c r="CH8799" s="139" t="str">
        <f t="shared" si="249"/>
        <v>LM.2F</v>
      </c>
      <c r="CI8799" s="275" t="s">
        <v>10276</v>
      </c>
    </row>
    <row r="8800" spans="74:87" x14ac:dyDescent="0.3">
      <c r="BV8800" s="30"/>
      <c r="CH8800" s="139" t="str">
        <f t="shared" ref="CH8800:CH8863" si="250">CONCATENATE(LEFT(CI8800,2),".",RIGHT(CI8800,2))</f>
        <v>LM.90</v>
      </c>
      <c r="CI8800" s="275" t="s">
        <v>10277</v>
      </c>
    </row>
    <row r="8801" spans="74:87" x14ac:dyDescent="0.3">
      <c r="BV8801" s="30"/>
      <c r="CH8801" s="139" t="str">
        <f t="shared" si="250"/>
        <v>LM.27</v>
      </c>
      <c r="CI8801" s="275" t="s">
        <v>10278</v>
      </c>
    </row>
    <row r="8802" spans="74:87" x14ac:dyDescent="0.3">
      <c r="BV8802" s="30"/>
      <c r="CH8802" s="139" t="str">
        <f t="shared" si="250"/>
        <v>LM.61</v>
      </c>
      <c r="CI8802" s="275" t="s">
        <v>10279</v>
      </c>
    </row>
    <row r="8803" spans="74:87" x14ac:dyDescent="0.3">
      <c r="BV8803" s="30"/>
      <c r="CH8803" s="139" t="str">
        <f t="shared" si="250"/>
        <v>LM.81</v>
      </c>
      <c r="CI8803" s="275" t="s">
        <v>10280</v>
      </c>
    </row>
    <row r="8804" spans="74:87" x14ac:dyDescent="0.3">
      <c r="BV8804" s="30"/>
      <c r="CH8804" s="139" t="str">
        <f t="shared" si="250"/>
        <v>LM.SO</v>
      </c>
      <c r="CI8804" s="275" t="s">
        <v>10281</v>
      </c>
    </row>
    <row r="8805" spans="74:87" x14ac:dyDescent="0.3">
      <c r="BV8805" s="30"/>
      <c r="CH8805" s="139" t="str">
        <f t="shared" si="250"/>
        <v>LM.SP</v>
      </c>
      <c r="CI8805" s="275" t="s">
        <v>10282</v>
      </c>
    </row>
    <row r="8806" spans="74:87" x14ac:dyDescent="0.3">
      <c r="BV8806" s="30"/>
      <c r="CH8806" s="139" t="str">
        <f t="shared" si="250"/>
        <v>LM.1V</v>
      </c>
      <c r="CI8806" s="275" t="s">
        <v>10283</v>
      </c>
    </row>
    <row r="8807" spans="74:87" x14ac:dyDescent="0.3">
      <c r="BV8807" s="30"/>
      <c r="CH8807" s="139" t="str">
        <f t="shared" si="250"/>
        <v>LM.T5</v>
      </c>
      <c r="CI8807" s="275" t="s">
        <v>10284</v>
      </c>
    </row>
    <row r="8808" spans="74:87" x14ac:dyDescent="0.3">
      <c r="BV8808" s="30"/>
      <c r="CH8808" s="139" t="str">
        <f t="shared" si="250"/>
        <v>LM.0S</v>
      </c>
      <c r="CI8808" s="275" t="s">
        <v>10285</v>
      </c>
    </row>
    <row r="8809" spans="74:87" x14ac:dyDescent="0.3">
      <c r="BV8809" s="30"/>
      <c r="CH8809" s="139" t="str">
        <f t="shared" si="250"/>
        <v>LM.52</v>
      </c>
      <c r="CI8809" s="275" t="s">
        <v>10286</v>
      </c>
    </row>
    <row r="8810" spans="74:87" x14ac:dyDescent="0.3">
      <c r="BV8810" s="30"/>
      <c r="CH8810" s="139" t="str">
        <f t="shared" si="250"/>
        <v>LM.77</v>
      </c>
      <c r="CI8810" s="275" t="s">
        <v>10287</v>
      </c>
    </row>
    <row r="8811" spans="74:87" x14ac:dyDescent="0.3">
      <c r="BV8811" s="30"/>
      <c r="CH8811" s="139" t="str">
        <f t="shared" si="250"/>
        <v>LM.37</v>
      </c>
      <c r="CI8811" s="275" t="s">
        <v>10288</v>
      </c>
    </row>
    <row r="8812" spans="74:87" x14ac:dyDescent="0.3">
      <c r="BV8812" s="30"/>
      <c r="CH8812" s="139" t="str">
        <f t="shared" si="250"/>
        <v>LM.2A</v>
      </c>
      <c r="CI8812" s="275" t="s">
        <v>10289</v>
      </c>
    </row>
    <row r="8813" spans="74:87" x14ac:dyDescent="0.3">
      <c r="BV8813" s="30"/>
      <c r="CH8813" s="139" t="str">
        <f t="shared" si="250"/>
        <v>LM.T8</v>
      </c>
      <c r="CI8813" s="275" t="s">
        <v>10290</v>
      </c>
    </row>
    <row r="8814" spans="74:87" x14ac:dyDescent="0.3">
      <c r="BV8814" s="30"/>
      <c r="CH8814" s="139" t="str">
        <f t="shared" si="250"/>
        <v>LM.1Q</v>
      </c>
      <c r="CI8814" s="275" t="s">
        <v>10291</v>
      </c>
    </row>
    <row r="8815" spans="74:87" x14ac:dyDescent="0.3">
      <c r="BV8815" s="30"/>
      <c r="CH8815" s="139" t="str">
        <f t="shared" si="250"/>
        <v>LM.2Q</v>
      </c>
      <c r="CI8815" s="275" t="s">
        <v>10292</v>
      </c>
    </row>
    <row r="8816" spans="74:87" x14ac:dyDescent="0.3">
      <c r="BV8816" s="30"/>
      <c r="CH8816" s="139" t="str">
        <f t="shared" si="250"/>
        <v>LM.NM</v>
      </c>
      <c r="CI8816" s="275" t="s">
        <v>10293</v>
      </c>
    </row>
    <row r="8817" spans="74:87" x14ac:dyDescent="0.3">
      <c r="BV8817" s="30"/>
      <c r="CH8817" s="139" t="str">
        <f t="shared" si="250"/>
        <v>LM.0F</v>
      </c>
      <c r="CI8817" s="275" t="s">
        <v>10294</v>
      </c>
    </row>
    <row r="8818" spans="74:87" x14ac:dyDescent="0.3">
      <c r="BV8818" s="30"/>
      <c r="CH8818" s="139" t="str">
        <f t="shared" si="250"/>
        <v>LM.MC</v>
      </c>
      <c r="CI8818" s="275" t="s">
        <v>10295</v>
      </c>
    </row>
    <row r="8819" spans="74:87" x14ac:dyDescent="0.3">
      <c r="BV8819" s="30"/>
      <c r="CH8819" s="139" t="str">
        <f t="shared" si="250"/>
        <v>LM.0P</v>
      </c>
      <c r="CI8819" s="275" t="s">
        <v>10296</v>
      </c>
    </row>
    <row r="8820" spans="74:87" x14ac:dyDescent="0.3">
      <c r="BV8820" s="30"/>
      <c r="CH8820" s="139" t="str">
        <f t="shared" si="250"/>
        <v>LM.T9</v>
      </c>
      <c r="CI8820" s="275" t="s">
        <v>10297</v>
      </c>
    </row>
    <row r="8821" spans="74:87" x14ac:dyDescent="0.3">
      <c r="BV8821" s="30"/>
      <c r="CH8821" s="139" t="str">
        <f t="shared" si="250"/>
        <v>LM.AO</v>
      </c>
      <c r="CI8821" s="275" t="s">
        <v>10298</v>
      </c>
    </row>
    <row r="8822" spans="74:87" x14ac:dyDescent="0.3">
      <c r="BV8822" s="30"/>
      <c r="CH8822" s="139" t="str">
        <f t="shared" si="250"/>
        <v>LM.0G</v>
      </c>
      <c r="CI8822" s="275" t="s">
        <v>10299</v>
      </c>
    </row>
    <row r="8823" spans="74:87" x14ac:dyDescent="0.3">
      <c r="BV8823" s="30"/>
      <c r="CH8823" s="139" t="str">
        <f t="shared" si="250"/>
        <v>LM.BG</v>
      </c>
      <c r="CI8823" s="275" t="s">
        <v>10300</v>
      </c>
    </row>
    <row r="8824" spans="74:87" x14ac:dyDescent="0.3">
      <c r="BV8824" s="30"/>
      <c r="CH8824" s="139" t="str">
        <f t="shared" si="250"/>
        <v>LM.0R</v>
      </c>
      <c r="CI8824" s="275" t="s">
        <v>10301</v>
      </c>
    </row>
    <row r="8825" spans="74:87" x14ac:dyDescent="0.3">
      <c r="BV8825" s="30"/>
      <c r="CH8825" s="139" t="str">
        <f t="shared" si="250"/>
        <v>LM.89</v>
      </c>
      <c r="CI8825" s="275" t="s">
        <v>10302</v>
      </c>
    </row>
    <row r="8826" spans="74:87" x14ac:dyDescent="0.3">
      <c r="BV8826" s="30"/>
      <c r="CH8826" s="139" t="str">
        <f t="shared" si="250"/>
        <v>LM.2P</v>
      </c>
      <c r="CI8826" s="275" t="s">
        <v>15353</v>
      </c>
    </row>
    <row r="8827" spans="74:87" x14ac:dyDescent="0.3">
      <c r="BV8827" s="30"/>
      <c r="CH8827" s="139" t="str">
        <f t="shared" si="250"/>
        <v>LM.32</v>
      </c>
      <c r="CI8827" s="275" t="s">
        <v>10303</v>
      </c>
    </row>
    <row r="8828" spans="74:87" x14ac:dyDescent="0.3">
      <c r="BV8828" s="30"/>
      <c r="CH8828" s="139" t="str">
        <f t="shared" si="250"/>
        <v>LM.80</v>
      </c>
      <c r="CI8828" s="275" t="s">
        <v>10304</v>
      </c>
    </row>
    <row r="8829" spans="74:87" x14ac:dyDescent="0.3">
      <c r="BV8829" s="30"/>
      <c r="CH8829" s="139" t="str">
        <f t="shared" si="250"/>
        <v>LM.46</v>
      </c>
      <c r="CI8829" s="275" t="s">
        <v>10305</v>
      </c>
    </row>
    <row r="8830" spans="74:87" x14ac:dyDescent="0.3">
      <c r="BV8830" s="30"/>
      <c r="CH8830" s="139" t="str">
        <f t="shared" si="250"/>
        <v>LM.45</v>
      </c>
      <c r="CI8830" s="275" t="s">
        <v>10306</v>
      </c>
    </row>
    <row r="8831" spans="74:87" x14ac:dyDescent="0.3">
      <c r="BV8831" s="30"/>
      <c r="CH8831" s="139" t="str">
        <f t="shared" si="250"/>
        <v>LM.0C</v>
      </c>
      <c r="CI8831" s="275" t="s">
        <v>10307</v>
      </c>
    </row>
    <row r="8832" spans="74:87" x14ac:dyDescent="0.3">
      <c r="BV8832" s="30"/>
      <c r="CH8832" s="139" t="str">
        <f t="shared" si="250"/>
        <v>LM.87</v>
      </c>
      <c r="CI8832" s="275" t="s">
        <v>10308</v>
      </c>
    </row>
    <row r="8833" spans="74:87" x14ac:dyDescent="0.3">
      <c r="BV8833" s="30"/>
      <c r="CH8833" s="139" t="str">
        <f t="shared" si="250"/>
        <v>LM.CP</v>
      </c>
      <c r="CI8833" s="275" t="s">
        <v>10309</v>
      </c>
    </row>
    <row r="8834" spans="74:87" x14ac:dyDescent="0.3">
      <c r="BV8834" s="30"/>
      <c r="CH8834" s="139" t="str">
        <f t="shared" si="250"/>
        <v>LM.35</v>
      </c>
      <c r="CI8834" s="275" t="s">
        <v>10310</v>
      </c>
    </row>
    <row r="8835" spans="74:87" x14ac:dyDescent="0.3">
      <c r="BV8835" s="30"/>
      <c r="CH8835" s="139" t="str">
        <f t="shared" si="250"/>
        <v>LM.33</v>
      </c>
      <c r="CI8835" s="275" t="s">
        <v>10311</v>
      </c>
    </row>
    <row r="8836" spans="74:87" x14ac:dyDescent="0.3">
      <c r="BV8836" s="30"/>
      <c r="CH8836" s="139" t="str">
        <f t="shared" si="250"/>
        <v>LM.54</v>
      </c>
      <c r="CI8836" s="275" t="s">
        <v>10312</v>
      </c>
    </row>
    <row r="8837" spans="74:87" x14ac:dyDescent="0.3">
      <c r="BV8837" s="30"/>
      <c r="CH8837" s="139" t="str">
        <f t="shared" si="250"/>
        <v>LM.JB</v>
      </c>
      <c r="CI8837" s="275" t="s">
        <v>10313</v>
      </c>
    </row>
    <row r="8838" spans="74:87" x14ac:dyDescent="0.3">
      <c r="BV8838" s="30"/>
      <c r="CH8838" s="139" t="str">
        <f t="shared" si="250"/>
        <v>LM.JW</v>
      </c>
      <c r="CI8838" s="275" t="s">
        <v>15354</v>
      </c>
    </row>
    <row r="8839" spans="74:87" x14ac:dyDescent="0.3">
      <c r="BV8839" s="30"/>
      <c r="CH8839" s="139" t="str">
        <f t="shared" si="250"/>
        <v>LM.51</v>
      </c>
      <c r="CI8839" s="275" t="s">
        <v>10314</v>
      </c>
    </row>
    <row r="8840" spans="74:87" x14ac:dyDescent="0.3">
      <c r="BV8840" s="30"/>
      <c r="CH8840" s="139" t="str">
        <f t="shared" si="250"/>
        <v>LM.NS</v>
      </c>
      <c r="CI8840" s="275" t="s">
        <v>10315</v>
      </c>
    </row>
    <row r="8841" spans="74:87" x14ac:dyDescent="0.3">
      <c r="BV8841" s="30"/>
      <c r="CH8841" s="139" t="str">
        <f t="shared" si="250"/>
        <v>LM.86</v>
      </c>
      <c r="CI8841" s="275" t="s">
        <v>10316</v>
      </c>
    </row>
    <row r="8842" spans="74:87" x14ac:dyDescent="0.3">
      <c r="BV8842" s="30"/>
      <c r="CH8842" s="139" t="str">
        <f t="shared" si="250"/>
        <v>LM.36</v>
      </c>
      <c r="CI8842" s="275" t="s">
        <v>10317</v>
      </c>
    </row>
    <row r="8843" spans="74:87" x14ac:dyDescent="0.3">
      <c r="BV8843" s="30"/>
      <c r="CH8843" s="139" t="str">
        <f t="shared" si="250"/>
        <v>LM.2F</v>
      </c>
      <c r="CI8843" s="275" t="s">
        <v>10318</v>
      </c>
    </row>
    <row r="8844" spans="74:87" x14ac:dyDescent="0.3">
      <c r="BV8844" s="30"/>
      <c r="CH8844" s="139" t="str">
        <f t="shared" si="250"/>
        <v>LM.90</v>
      </c>
      <c r="CI8844" s="275" t="s">
        <v>10319</v>
      </c>
    </row>
    <row r="8845" spans="74:87" x14ac:dyDescent="0.3">
      <c r="BV8845" s="30"/>
      <c r="CH8845" s="139" t="str">
        <f t="shared" si="250"/>
        <v>LM.27</v>
      </c>
      <c r="CI8845" s="275" t="s">
        <v>10320</v>
      </c>
    </row>
    <row r="8846" spans="74:87" x14ac:dyDescent="0.3">
      <c r="BV8846" s="30"/>
      <c r="CH8846" s="139" t="str">
        <f t="shared" si="250"/>
        <v>LM.61</v>
      </c>
      <c r="CI8846" s="275" t="s">
        <v>10321</v>
      </c>
    </row>
    <row r="8847" spans="74:87" x14ac:dyDescent="0.3">
      <c r="BV8847" s="30"/>
      <c r="CH8847" s="139" t="str">
        <f t="shared" si="250"/>
        <v>LM.81</v>
      </c>
      <c r="CI8847" s="275" t="s">
        <v>10322</v>
      </c>
    </row>
    <row r="8848" spans="74:87" x14ac:dyDescent="0.3">
      <c r="BV8848" s="30"/>
      <c r="CH8848" s="139" t="str">
        <f t="shared" si="250"/>
        <v>LM.SO</v>
      </c>
      <c r="CI8848" s="275" t="s">
        <v>10323</v>
      </c>
    </row>
    <row r="8849" spans="74:87" x14ac:dyDescent="0.3">
      <c r="BV8849" s="30"/>
      <c r="CH8849" s="139" t="str">
        <f t="shared" si="250"/>
        <v>LM.SP</v>
      </c>
      <c r="CI8849" s="275" t="s">
        <v>10324</v>
      </c>
    </row>
    <row r="8850" spans="74:87" x14ac:dyDescent="0.3">
      <c r="BV8850" s="30"/>
      <c r="CH8850" s="139" t="str">
        <f t="shared" si="250"/>
        <v>LM.1V</v>
      </c>
      <c r="CI8850" s="275" t="s">
        <v>10325</v>
      </c>
    </row>
    <row r="8851" spans="74:87" x14ac:dyDescent="0.3">
      <c r="BV8851" s="30"/>
      <c r="CH8851" s="139" t="str">
        <f t="shared" si="250"/>
        <v>LM.T5</v>
      </c>
      <c r="CI8851" s="275" t="s">
        <v>10326</v>
      </c>
    </row>
    <row r="8852" spans="74:87" x14ac:dyDescent="0.3">
      <c r="BV8852" s="30"/>
      <c r="CH8852" s="139" t="str">
        <f t="shared" si="250"/>
        <v>LM.0S</v>
      </c>
      <c r="CI8852" s="275" t="s">
        <v>10327</v>
      </c>
    </row>
    <row r="8853" spans="74:87" x14ac:dyDescent="0.3">
      <c r="BV8853" s="30"/>
      <c r="CH8853" s="139" t="str">
        <f t="shared" si="250"/>
        <v>LM.52</v>
      </c>
      <c r="CI8853" s="275" t="s">
        <v>10328</v>
      </c>
    </row>
    <row r="8854" spans="74:87" x14ac:dyDescent="0.3">
      <c r="BV8854" s="30"/>
      <c r="CH8854" s="139" t="str">
        <f t="shared" si="250"/>
        <v>LM.77</v>
      </c>
      <c r="CI8854" s="275" t="s">
        <v>10329</v>
      </c>
    </row>
    <row r="8855" spans="74:87" x14ac:dyDescent="0.3">
      <c r="BV8855" s="30"/>
      <c r="CH8855" s="139" t="str">
        <f t="shared" si="250"/>
        <v>LM.37</v>
      </c>
      <c r="CI8855" s="275" t="s">
        <v>10330</v>
      </c>
    </row>
    <row r="8856" spans="74:87" x14ac:dyDescent="0.3">
      <c r="BV8856" s="30"/>
      <c r="CH8856" s="139" t="str">
        <f t="shared" si="250"/>
        <v>LM.2A</v>
      </c>
      <c r="CI8856" s="275" t="s">
        <v>10331</v>
      </c>
    </row>
    <row r="8857" spans="74:87" x14ac:dyDescent="0.3">
      <c r="BV8857" s="30"/>
      <c r="CH8857" s="139" t="str">
        <f t="shared" si="250"/>
        <v>LM.T8</v>
      </c>
      <c r="CI8857" s="275" t="s">
        <v>10332</v>
      </c>
    </row>
    <row r="8858" spans="74:87" x14ac:dyDescent="0.3">
      <c r="BV8858" s="30"/>
      <c r="CH8858" s="139" t="str">
        <f t="shared" si="250"/>
        <v>LM.1Q</v>
      </c>
      <c r="CI8858" s="275" t="s">
        <v>10333</v>
      </c>
    </row>
    <row r="8859" spans="74:87" x14ac:dyDescent="0.3">
      <c r="BV8859" s="30"/>
      <c r="CH8859" s="139" t="str">
        <f t="shared" si="250"/>
        <v>LM.2Q</v>
      </c>
      <c r="CI8859" s="275" t="s">
        <v>10334</v>
      </c>
    </row>
    <row r="8860" spans="74:87" x14ac:dyDescent="0.3">
      <c r="BV8860" s="30"/>
      <c r="CH8860" s="139" t="str">
        <f t="shared" si="250"/>
        <v>LM.NM</v>
      </c>
      <c r="CI8860" s="275" t="s">
        <v>10335</v>
      </c>
    </row>
    <row r="8861" spans="74:87" x14ac:dyDescent="0.3">
      <c r="BV8861" s="30"/>
      <c r="CH8861" s="139" t="str">
        <f t="shared" si="250"/>
        <v>LM.0F</v>
      </c>
      <c r="CI8861" s="275" t="s">
        <v>10336</v>
      </c>
    </row>
    <row r="8862" spans="74:87" x14ac:dyDescent="0.3">
      <c r="BV8862" s="30"/>
      <c r="CH8862" s="139" t="str">
        <f t="shared" si="250"/>
        <v>LM.MC</v>
      </c>
      <c r="CI8862" s="275" t="s">
        <v>10337</v>
      </c>
    </row>
    <row r="8863" spans="74:87" x14ac:dyDescent="0.3">
      <c r="BV8863" s="30"/>
      <c r="CH8863" s="139" t="str">
        <f t="shared" si="250"/>
        <v>LM.0P</v>
      </c>
      <c r="CI8863" s="275" t="s">
        <v>10338</v>
      </c>
    </row>
    <row r="8864" spans="74:87" x14ac:dyDescent="0.3">
      <c r="BV8864" s="30"/>
      <c r="CH8864" s="139" t="str">
        <f t="shared" ref="CH8864:CH8927" si="251">CONCATENATE(LEFT(CI8864,2),".",RIGHT(CI8864,2))</f>
        <v>LM.T9</v>
      </c>
      <c r="CI8864" s="275" t="s">
        <v>10339</v>
      </c>
    </row>
    <row r="8865" spans="74:87" x14ac:dyDescent="0.3">
      <c r="BV8865" s="30"/>
      <c r="CH8865" s="139" t="str">
        <f t="shared" si="251"/>
        <v>LM.AO</v>
      </c>
      <c r="CI8865" s="275" t="s">
        <v>10340</v>
      </c>
    </row>
    <row r="8866" spans="74:87" x14ac:dyDescent="0.3">
      <c r="BV8866" s="30"/>
      <c r="CH8866" s="139" t="str">
        <f t="shared" si="251"/>
        <v>LM.0G</v>
      </c>
      <c r="CI8866" s="275" t="s">
        <v>10341</v>
      </c>
    </row>
    <row r="8867" spans="74:87" x14ac:dyDescent="0.3">
      <c r="BV8867" s="30"/>
      <c r="CH8867" s="139" t="str">
        <f t="shared" si="251"/>
        <v>LM.BG</v>
      </c>
      <c r="CI8867" s="275" t="s">
        <v>10342</v>
      </c>
    </row>
    <row r="8868" spans="74:87" x14ac:dyDescent="0.3">
      <c r="BV8868" s="30"/>
      <c r="CH8868" s="139" t="str">
        <f t="shared" si="251"/>
        <v>LM.0R</v>
      </c>
      <c r="CI8868" s="275" t="s">
        <v>10343</v>
      </c>
    </row>
    <row r="8869" spans="74:87" x14ac:dyDescent="0.3">
      <c r="BV8869" s="30"/>
      <c r="CH8869" s="139" t="str">
        <f t="shared" si="251"/>
        <v>LM.89</v>
      </c>
      <c r="CI8869" s="275" t="s">
        <v>10344</v>
      </c>
    </row>
    <row r="8870" spans="74:87" x14ac:dyDescent="0.3">
      <c r="BV8870" s="30"/>
      <c r="CH8870" s="139" t="str">
        <f t="shared" si="251"/>
        <v>LM.2P</v>
      </c>
      <c r="CI8870" s="275" t="s">
        <v>15355</v>
      </c>
    </row>
    <row r="8871" spans="74:87" x14ac:dyDescent="0.3">
      <c r="BV8871" s="30"/>
      <c r="CH8871" s="139" t="str">
        <f t="shared" si="251"/>
        <v>LM.32</v>
      </c>
      <c r="CI8871" s="275" t="s">
        <v>10345</v>
      </c>
    </row>
    <row r="8872" spans="74:87" x14ac:dyDescent="0.3">
      <c r="BV8872" s="30"/>
      <c r="CH8872" s="139" t="str">
        <f t="shared" si="251"/>
        <v>LM.80</v>
      </c>
      <c r="CI8872" s="275" t="s">
        <v>10346</v>
      </c>
    </row>
    <row r="8873" spans="74:87" x14ac:dyDescent="0.3">
      <c r="BV8873" s="30"/>
      <c r="CH8873" s="139" t="str">
        <f t="shared" si="251"/>
        <v>LM.46</v>
      </c>
      <c r="CI8873" s="275" t="s">
        <v>10347</v>
      </c>
    </row>
    <row r="8874" spans="74:87" x14ac:dyDescent="0.3">
      <c r="BV8874" s="30"/>
      <c r="CH8874" s="139" t="str">
        <f t="shared" si="251"/>
        <v>LM.45</v>
      </c>
      <c r="CI8874" s="275" t="s">
        <v>10348</v>
      </c>
    </row>
    <row r="8875" spans="74:87" x14ac:dyDescent="0.3">
      <c r="BV8875" s="30"/>
      <c r="CH8875" s="139" t="str">
        <f t="shared" si="251"/>
        <v>LM.0C</v>
      </c>
      <c r="CI8875" s="275" t="s">
        <v>10349</v>
      </c>
    </row>
    <row r="8876" spans="74:87" x14ac:dyDescent="0.3">
      <c r="BV8876" s="30"/>
      <c r="CH8876" s="139" t="str">
        <f t="shared" si="251"/>
        <v>LM.87</v>
      </c>
      <c r="CI8876" s="275" t="s">
        <v>10350</v>
      </c>
    </row>
    <row r="8877" spans="74:87" x14ac:dyDescent="0.3">
      <c r="BV8877" s="30"/>
      <c r="CH8877" s="139" t="str">
        <f t="shared" si="251"/>
        <v>LM.CP</v>
      </c>
      <c r="CI8877" s="275" t="s">
        <v>10351</v>
      </c>
    </row>
    <row r="8878" spans="74:87" x14ac:dyDescent="0.3">
      <c r="BV8878" s="30"/>
      <c r="CH8878" s="139" t="str">
        <f t="shared" si="251"/>
        <v>LM.35</v>
      </c>
      <c r="CI8878" s="275" t="s">
        <v>10352</v>
      </c>
    </row>
    <row r="8879" spans="74:87" x14ac:dyDescent="0.3">
      <c r="BV8879" s="30"/>
      <c r="CH8879" s="139" t="str">
        <f t="shared" si="251"/>
        <v>LM.33</v>
      </c>
      <c r="CI8879" s="275" t="s">
        <v>10353</v>
      </c>
    </row>
    <row r="8880" spans="74:87" x14ac:dyDescent="0.3">
      <c r="BV8880" s="30"/>
      <c r="CH8880" s="139" t="str">
        <f t="shared" si="251"/>
        <v>LM.54</v>
      </c>
      <c r="CI8880" s="275" t="s">
        <v>10354</v>
      </c>
    </row>
    <row r="8881" spans="74:87" x14ac:dyDescent="0.3">
      <c r="BV8881" s="30"/>
      <c r="CH8881" s="139" t="str">
        <f t="shared" si="251"/>
        <v>LM.JB</v>
      </c>
      <c r="CI8881" s="275" t="s">
        <v>10355</v>
      </c>
    </row>
    <row r="8882" spans="74:87" x14ac:dyDescent="0.3">
      <c r="BV8882" s="30"/>
      <c r="CH8882" s="139" t="str">
        <f t="shared" si="251"/>
        <v>LM.JW</v>
      </c>
      <c r="CI8882" s="275" t="s">
        <v>15356</v>
      </c>
    </row>
    <row r="8883" spans="74:87" x14ac:dyDescent="0.3">
      <c r="BV8883" s="30"/>
      <c r="CH8883" s="139" t="str">
        <f t="shared" si="251"/>
        <v>LM.51</v>
      </c>
      <c r="CI8883" s="275" t="s">
        <v>10356</v>
      </c>
    </row>
    <row r="8884" spans="74:87" x14ac:dyDescent="0.3">
      <c r="BV8884" s="30"/>
      <c r="CH8884" s="139" t="str">
        <f t="shared" si="251"/>
        <v>LM.NS</v>
      </c>
      <c r="CI8884" s="275" t="s">
        <v>10357</v>
      </c>
    </row>
    <row r="8885" spans="74:87" x14ac:dyDescent="0.3">
      <c r="BV8885" s="30"/>
      <c r="CH8885" s="139" t="str">
        <f t="shared" si="251"/>
        <v>LM.86</v>
      </c>
      <c r="CI8885" s="275" t="s">
        <v>10358</v>
      </c>
    </row>
    <row r="8886" spans="74:87" x14ac:dyDescent="0.3">
      <c r="BV8886" s="30"/>
      <c r="CH8886" s="139" t="str">
        <f t="shared" si="251"/>
        <v>LM.36</v>
      </c>
      <c r="CI8886" s="275" t="s">
        <v>10359</v>
      </c>
    </row>
    <row r="8887" spans="74:87" x14ac:dyDescent="0.3">
      <c r="BV8887" s="30"/>
      <c r="CH8887" s="139" t="str">
        <f t="shared" si="251"/>
        <v>LM.2F</v>
      </c>
      <c r="CI8887" s="275" t="s">
        <v>10360</v>
      </c>
    </row>
    <row r="8888" spans="74:87" x14ac:dyDescent="0.3">
      <c r="BV8888" s="30"/>
      <c r="CH8888" s="139" t="str">
        <f t="shared" si="251"/>
        <v>LM.90</v>
      </c>
      <c r="CI8888" s="275" t="s">
        <v>10361</v>
      </c>
    </row>
    <row r="8889" spans="74:87" x14ac:dyDescent="0.3">
      <c r="BV8889" s="30"/>
      <c r="CH8889" s="139" t="str">
        <f t="shared" si="251"/>
        <v>LM.27</v>
      </c>
      <c r="CI8889" s="275" t="s">
        <v>10362</v>
      </c>
    </row>
    <row r="8890" spans="74:87" x14ac:dyDescent="0.3">
      <c r="BV8890" s="30"/>
      <c r="CH8890" s="139" t="str">
        <f t="shared" si="251"/>
        <v>LM.61</v>
      </c>
      <c r="CI8890" s="275" t="s">
        <v>10363</v>
      </c>
    </row>
    <row r="8891" spans="74:87" x14ac:dyDescent="0.3">
      <c r="BV8891" s="30"/>
      <c r="CH8891" s="139" t="str">
        <f t="shared" si="251"/>
        <v>LM.81</v>
      </c>
      <c r="CI8891" s="275" t="s">
        <v>10364</v>
      </c>
    </row>
    <row r="8892" spans="74:87" x14ac:dyDescent="0.3">
      <c r="BV8892" s="30"/>
      <c r="CH8892" s="139" t="str">
        <f t="shared" si="251"/>
        <v>LM.SO</v>
      </c>
      <c r="CI8892" s="275" t="s">
        <v>10365</v>
      </c>
    </row>
    <row r="8893" spans="74:87" x14ac:dyDescent="0.3">
      <c r="BV8893" s="30"/>
      <c r="CH8893" s="139" t="str">
        <f t="shared" si="251"/>
        <v>LM.SP</v>
      </c>
      <c r="CI8893" s="275" t="s">
        <v>10366</v>
      </c>
    </row>
    <row r="8894" spans="74:87" x14ac:dyDescent="0.3">
      <c r="BV8894" s="30"/>
      <c r="CH8894" s="139" t="str">
        <f t="shared" si="251"/>
        <v>LM.1V</v>
      </c>
      <c r="CI8894" s="275" t="s">
        <v>10367</v>
      </c>
    </row>
    <row r="8895" spans="74:87" x14ac:dyDescent="0.3">
      <c r="BV8895" s="30"/>
      <c r="CH8895" s="139" t="str">
        <f t="shared" si="251"/>
        <v>LM.T5</v>
      </c>
      <c r="CI8895" s="275" t="s">
        <v>10368</v>
      </c>
    </row>
    <row r="8896" spans="74:87" x14ac:dyDescent="0.3">
      <c r="BV8896" s="30"/>
      <c r="CH8896" s="139" t="str">
        <f t="shared" si="251"/>
        <v>LM.0S</v>
      </c>
      <c r="CI8896" s="275" t="s">
        <v>10369</v>
      </c>
    </row>
    <row r="8897" spans="74:87" x14ac:dyDescent="0.3">
      <c r="BV8897" s="30"/>
      <c r="CH8897" s="139" t="str">
        <f t="shared" si="251"/>
        <v>LM.52</v>
      </c>
      <c r="CI8897" s="275" t="s">
        <v>10370</v>
      </c>
    </row>
    <row r="8898" spans="74:87" x14ac:dyDescent="0.3">
      <c r="BV8898" s="30"/>
      <c r="CH8898" s="139" t="str">
        <f t="shared" si="251"/>
        <v>LM.77</v>
      </c>
      <c r="CI8898" s="275" t="s">
        <v>10371</v>
      </c>
    </row>
    <row r="8899" spans="74:87" x14ac:dyDescent="0.3">
      <c r="BV8899" s="30"/>
      <c r="CH8899" s="139" t="str">
        <f t="shared" si="251"/>
        <v>LM.37</v>
      </c>
      <c r="CI8899" s="275" t="s">
        <v>10372</v>
      </c>
    </row>
    <row r="8900" spans="74:87" x14ac:dyDescent="0.3">
      <c r="BV8900" s="30"/>
      <c r="CH8900" s="139" t="str">
        <f t="shared" si="251"/>
        <v>LM.2A</v>
      </c>
      <c r="CI8900" s="275" t="s">
        <v>10373</v>
      </c>
    </row>
    <row r="8901" spans="74:87" x14ac:dyDescent="0.3">
      <c r="BV8901" s="30"/>
      <c r="CH8901" s="139" t="str">
        <f t="shared" si="251"/>
        <v>LM.T8</v>
      </c>
      <c r="CI8901" s="275" t="s">
        <v>10374</v>
      </c>
    </row>
    <row r="8902" spans="74:87" x14ac:dyDescent="0.3">
      <c r="BV8902" s="30"/>
      <c r="CH8902" s="139" t="str">
        <f t="shared" si="251"/>
        <v>LM.1Q</v>
      </c>
      <c r="CI8902" s="275" t="s">
        <v>10375</v>
      </c>
    </row>
    <row r="8903" spans="74:87" x14ac:dyDescent="0.3">
      <c r="BV8903" s="30"/>
      <c r="CH8903" s="139" t="str">
        <f t="shared" si="251"/>
        <v>LM.2Q</v>
      </c>
      <c r="CI8903" s="275" t="s">
        <v>10376</v>
      </c>
    </row>
    <row r="8904" spans="74:87" x14ac:dyDescent="0.3">
      <c r="BV8904" s="30"/>
      <c r="CH8904" s="139" t="str">
        <f t="shared" si="251"/>
        <v>LM.NM</v>
      </c>
      <c r="CI8904" s="275" t="s">
        <v>10377</v>
      </c>
    </row>
    <row r="8905" spans="74:87" x14ac:dyDescent="0.3">
      <c r="BV8905" s="30"/>
      <c r="CH8905" s="139" t="str">
        <f t="shared" si="251"/>
        <v>LM.0F</v>
      </c>
      <c r="CI8905" s="275" t="s">
        <v>10378</v>
      </c>
    </row>
    <row r="8906" spans="74:87" x14ac:dyDescent="0.3">
      <c r="BV8906" s="30"/>
      <c r="CH8906" s="139" t="str">
        <f t="shared" si="251"/>
        <v>LM.MC</v>
      </c>
      <c r="CI8906" s="275" t="s">
        <v>10379</v>
      </c>
    </row>
    <row r="8907" spans="74:87" x14ac:dyDescent="0.3">
      <c r="BV8907" s="30"/>
      <c r="CH8907" s="139" t="str">
        <f t="shared" si="251"/>
        <v>LM.0P</v>
      </c>
      <c r="CI8907" s="275" t="s">
        <v>10380</v>
      </c>
    </row>
    <row r="8908" spans="74:87" x14ac:dyDescent="0.3">
      <c r="BV8908" s="30"/>
      <c r="CH8908" s="139" t="str">
        <f t="shared" si="251"/>
        <v>LM.T9</v>
      </c>
      <c r="CI8908" s="275" t="s">
        <v>10381</v>
      </c>
    </row>
    <row r="8909" spans="74:87" x14ac:dyDescent="0.3">
      <c r="BV8909" s="30"/>
      <c r="CH8909" s="139" t="str">
        <f t="shared" si="251"/>
        <v>LM.AO</v>
      </c>
      <c r="CI8909" s="275" t="s">
        <v>10382</v>
      </c>
    </row>
    <row r="8910" spans="74:87" x14ac:dyDescent="0.3">
      <c r="BV8910" s="30"/>
      <c r="CH8910" s="139" t="str">
        <f t="shared" si="251"/>
        <v>LM.0G</v>
      </c>
      <c r="CI8910" s="275" t="s">
        <v>10383</v>
      </c>
    </row>
    <row r="8911" spans="74:87" x14ac:dyDescent="0.3">
      <c r="BV8911" s="30"/>
      <c r="CH8911" s="139" t="str">
        <f t="shared" si="251"/>
        <v>LM.BG</v>
      </c>
      <c r="CI8911" s="275" t="s">
        <v>10384</v>
      </c>
    </row>
    <row r="8912" spans="74:87" x14ac:dyDescent="0.3">
      <c r="BV8912" s="30"/>
      <c r="CH8912" s="139" t="str">
        <f t="shared" si="251"/>
        <v>LM.0R</v>
      </c>
      <c r="CI8912" s="275" t="s">
        <v>10385</v>
      </c>
    </row>
    <row r="8913" spans="74:87" x14ac:dyDescent="0.3">
      <c r="BV8913" s="30"/>
      <c r="CH8913" s="139" t="str">
        <f t="shared" si="251"/>
        <v>LM.89</v>
      </c>
      <c r="CI8913" s="275" t="s">
        <v>10386</v>
      </c>
    </row>
    <row r="8914" spans="74:87" x14ac:dyDescent="0.3">
      <c r="BV8914" s="30"/>
      <c r="CH8914" s="139" t="str">
        <f t="shared" si="251"/>
        <v>LM.2P</v>
      </c>
      <c r="CI8914" s="275" t="s">
        <v>15357</v>
      </c>
    </row>
    <row r="8915" spans="74:87" x14ac:dyDescent="0.3">
      <c r="BV8915" s="30"/>
      <c r="CH8915" s="139" t="str">
        <f t="shared" si="251"/>
        <v>LM.32</v>
      </c>
      <c r="CI8915" s="275" t="s">
        <v>10387</v>
      </c>
    </row>
    <row r="8916" spans="74:87" x14ac:dyDescent="0.3">
      <c r="BV8916" s="30"/>
      <c r="CH8916" s="139" t="str">
        <f t="shared" si="251"/>
        <v>LM.80</v>
      </c>
      <c r="CI8916" s="275" t="s">
        <v>10388</v>
      </c>
    </row>
    <row r="8917" spans="74:87" x14ac:dyDescent="0.3">
      <c r="BV8917" s="30"/>
      <c r="CH8917" s="139" t="str">
        <f t="shared" si="251"/>
        <v>LM.46</v>
      </c>
      <c r="CI8917" s="275" t="s">
        <v>10389</v>
      </c>
    </row>
    <row r="8918" spans="74:87" x14ac:dyDescent="0.3">
      <c r="BV8918" s="30"/>
      <c r="CH8918" s="139" t="str">
        <f t="shared" si="251"/>
        <v>LM.45</v>
      </c>
      <c r="CI8918" s="275" t="s">
        <v>10390</v>
      </c>
    </row>
    <row r="8919" spans="74:87" x14ac:dyDescent="0.3">
      <c r="BV8919" s="30"/>
      <c r="CH8919" s="139" t="str">
        <f t="shared" si="251"/>
        <v>LM.0C</v>
      </c>
      <c r="CI8919" s="275" t="s">
        <v>10391</v>
      </c>
    </row>
    <row r="8920" spans="74:87" x14ac:dyDescent="0.3">
      <c r="BV8920" s="30"/>
      <c r="CH8920" s="139" t="str">
        <f t="shared" si="251"/>
        <v>LM.87</v>
      </c>
      <c r="CI8920" s="275" t="s">
        <v>10392</v>
      </c>
    </row>
    <row r="8921" spans="74:87" x14ac:dyDescent="0.3">
      <c r="BV8921" s="30"/>
      <c r="CH8921" s="139" t="str">
        <f t="shared" si="251"/>
        <v>LM.CP</v>
      </c>
      <c r="CI8921" s="275" t="s">
        <v>10393</v>
      </c>
    </row>
    <row r="8922" spans="74:87" x14ac:dyDescent="0.3">
      <c r="BV8922" s="30"/>
      <c r="CH8922" s="139" t="str">
        <f t="shared" si="251"/>
        <v>LM.35</v>
      </c>
      <c r="CI8922" s="275" t="s">
        <v>10394</v>
      </c>
    </row>
    <row r="8923" spans="74:87" x14ac:dyDescent="0.3">
      <c r="BV8923" s="30"/>
      <c r="CH8923" s="139" t="str">
        <f t="shared" si="251"/>
        <v>LM.33</v>
      </c>
      <c r="CI8923" s="275" t="s">
        <v>10395</v>
      </c>
    </row>
    <row r="8924" spans="74:87" x14ac:dyDescent="0.3">
      <c r="BV8924" s="30"/>
      <c r="CH8924" s="139" t="str">
        <f t="shared" si="251"/>
        <v>LM.54</v>
      </c>
      <c r="CI8924" s="275" t="s">
        <v>10396</v>
      </c>
    </row>
    <row r="8925" spans="74:87" x14ac:dyDescent="0.3">
      <c r="BV8925" s="30"/>
      <c r="CH8925" s="139" t="str">
        <f t="shared" si="251"/>
        <v>LM.JB</v>
      </c>
      <c r="CI8925" s="275" t="s">
        <v>10397</v>
      </c>
    </row>
    <row r="8926" spans="74:87" x14ac:dyDescent="0.3">
      <c r="BV8926" s="30"/>
      <c r="CH8926" s="139" t="str">
        <f t="shared" si="251"/>
        <v>LM.JW</v>
      </c>
      <c r="CI8926" s="275" t="s">
        <v>15358</v>
      </c>
    </row>
    <row r="8927" spans="74:87" x14ac:dyDescent="0.3">
      <c r="BV8927" s="30"/>
      <c r="CH8927" s="139" t="str">
        <f t="shared" si="251"/>
        <v>LM.51</v>
      </c>
      <c r="CI8927" s="275" t="s">
        <v>10398</v>
      </c>
    </row>
    <row r="8928" spans="74:87" x14ac:dyDescent="0.3">
      <c r="BV8928" s="30"/>
      <c r="CH8928" s="139" t="str">
        <f t="shared" ref="CH8928:CH8991" si="252">CONCATENATE(LEFT(CI8928,2),".",RIGHT(CI8928,2))</f>
        <v>LM.NS</v>
      </c>
      <c r="CI8928" s="275" t="s">
        <v>10399</v>
      </c>
    </row>
    <row r="8929" spans="74:87" x14ac:dyDescent="0.3">
      <c r="BV8929" s="30"/>
      <c r="CH8929" s="139" t="str">
        <f t="shared" si="252"/>
        <v>LM.86</v>
      </c>
      <c r="CI8929" s="275" t="s">
        <v>10400</v>
      </c>
    </row>
    <row r="8930" spans="74:87" x14ac:dyDescent="0.3">
      <c r="BV8930" s="30"/>
      <c r="CH8930" s="139" t="str">
        <f t="shared" si="252"/>
        <v>LM.36</v>
      </c>
      <c r="CI8930" s="275" t="s">
        <v>10401</v>
      </c>
    </row>
    <row r="8931" spans="74:87" x14ac:dyDescent="0.3">
      <c r="BV8931" s="30"/>
      <c r="CH8931" s="139" t="str">
        <f t="shared" si="252"/>
        <v>LM.2F</v>
      </c>
      <c r="CI8931" s="275" t="s">
        <v>10402</v>
      </c>
    </row>
    <row r="8932" spans="74:87" x14ac:dyDescent="0.3">
      <c r="BV8932" s="30"/>
      <c r="CH8932" s="139" t="str">
        <f t="shared" si="252"/>
        <v>LM.90</v>
      </c>
      <c r="CI8932" s="275" t="s">
        <v>10403</v>
      </c>
    </row>
    <row r="8933" spans="74:87" x14ac:dyDescent="0.3">
      <c r="BV8933" s="30"/>
      <c r="CH8933" s="139" t="str">
        <f t="shared" si="252"/>
        <v>LM.27</v>
      </c>
      <c r="CI8933" s="275" t="s">
        <v>10404</v>
      </c>
    </row>
    <row r="8934" spans="74:87" x14ac:dyDescent="0.3">
      <c r="BV8934" s="30"/>
      <c r="CH8934" s="139" t="str">
        <f t="shared" si="252"/>
        <v>LM.61</v>
      </c>
      <c r="CI8934" s="275" t="s">
        <v>10405</v>
      </c>
    </row>
    <row r="8935" spans="74:87" x14ac:dyDescent="0.3">
      <c r="BV8935" s="30"/>
      <c r="CH8935" s="139" t="str">
        <f t="shared" si="252"/>
        <v>LM.81</v>
      </c>
      <c r="CI8935" s="275" t="s">
        <v>10406</v>
      </c>
    </row>
    <row r="8936" spans="74:87" x14ac:dyDescent="0.3">
      <c r="BV8936" s="30"/>
      <c r="CH8936" s="139" t="str">
        <f t="shared" si="252"/>
        <v>LM.SO</v>
      </c>
      <c r="CI8936" s="275" t="s">
        <v>10407</v>
      </c>
    </row>
    <row r="8937" spans="74:87" x14ac:dyDescent="0.3">
      <c r="BV8937" s="30"/>
      <c r="CH8937" s="139" t="str">
        <f t="shared" si="252"/>
        <v>LM.SP</v>
      </c>
      <c r="CI8937" s="275" t="s">
        <v>10408</v>
      </c>
    </row>
    <row r="8938" spans="74:87" x14ac:dyDescent="0.3">
      <c r="BV8938" s="30"/>
      <c r="CH8938" s="139" t="str">
        <f t="shared" si="252"/>
        <v>LM.1V</v>
      </c>
      <c r="CI8938" s="275" t="s">
        <v>10409</v>
      </c>
    </row>
    <row r="8939" spans="74:87" x14ac:dyDescent="0.3">
      <c r="BV8939" s="30"/>
      <c r="CH8939" s="139" t="str">
        <f t="shared" si="252"/>
        <v>LM.T5</v>
      </c>
      <c r="CI8939" s="275" t="s">
        <v>10410</v>
      </c>
    </row>
    <row r="8940" spans="74:87" x14ac:dyDescent="0.3">
      <c r="BV8940" s="30"/>
      <c r="CH8940" s="139" t="str">
        <f t="shared" si="252"/>
        <v>LM.0S</v>
      </c>
      <c r="CI8940" s="275" t="s">
        <v>10411</v>
      </c>
    </row>
    <row r="8941" spans="74:87" x14ac:dyDescent="0.3">
      <c r="BV8941" s="30"/>
      <c r="CH8941" s="139" t="str">
        <f t="shared" si="252"/>
        <v>LM.52</v>
      </c>
      <c r="CI8941" s="275" t="s">
        <v>10412</v>
      </c>
    </row>
    <row r="8942" spans="74:87" x14ac:dyDescent="0.3">
      <c r="BV8942" s="30"/>
      <c r="CH8942" s="139" t="str">
        <f t="shared" si="252"/>
        <v>LM.77</v>
      </c>
      <c r="CI8942" s="275" t="s">
        <v>10413</v>
      </c>
    </row>
    <row r="8943" spans="74:87" x14ac:dyDescent="0.3">
      <c r="BV8943" s="30"/>
      <c r="CH8943" s="139" t="str">
        <f t="shared" si="252"/>
        <v>LM.37</v>
      </c>
      <c r="CI8943" s="275" t="s">
        <v>10414</v>
      </c>
    </row>
    <row r="8944" spans="74:87" x14ac:dyDescent="0.3">
      <c r="BV8944" s="30"/>
      <c r="CH8944" s="139" t="str">
        <f t="shared" si="252"/>
        <v>LM.2A</v>
      </c>
      <c r="CI8944" s="275" t="s">
        <v>10415</v>
      </c>
    </row>
    <row r="8945" spans="74:87" x14ac:dyDescent="0.3">
      <c r="BV8945" s="30"/>
      <c r="CH8945" s="139" t="str">
        <f t="shared" si="252"/>
        <v>LM.T8</v>
      </c>
      <c r="CI8945" s="275" t="s">
        <v>10416</v>
      </c>
    </row>
    <row r="8946" spans="74:87" x14ac:dyDescent="0.3">
      <c r="BV8946" s="30"/>
      <c r="CH8946" s="139" t="str">
        <f t="shared" si="252"/>
        <v>LM.1Q</v>
      </c>
      <c r="CI8946" s="275" t="s">
        <v>10417</v>
      </c>
    </row>
    <row r="8947" spans="74:87" x14ac:dyDescent="0.3">
      <c r="BV8947" s="30"/>
      <c r="CH8947" s="139" t="str">
        <f t="shared" si="252"/>
        <v>LM.2Q</v>
      </c>
      <c r="CI8947" s="275" t="s">
        <v>10418</v>
      </c>
    </row>
    <row r="8948" spans="74:87" x14ac:dyDescent="0.3">
      <c r="BV8948" s="30"/>
      <c r="CH8948" s="139" t="str">
        <f t="shared" si="252"/>
        <v>LM.NM</v>
      </c>
      <c r="CI8948" s="275" t="s">
        <v>10419</v>
      </c>
    </row>
    <row r="8949" spans="74:87" x14ac:dyDescent="0.3">
      <c r="BV8949" s="30"/>
      <c r="CH8949" s="139" t="str">
        <f t="shared" si="252"/>
        <v>LM.0F</v>
      </c>
      <c r="CI8949" s="275" t="s">
        <v>10420</v>
      </c>
    </row>
    <row r="8950" spans="74:87" x14ac:dyDescent="0.3">
      <c r="BV8950" s="30"/>
      <c r="CH8950" s="139" t="str">
        <f t="shared" si="252"/>
        <v>LM.MC</v>
      </c>
      <c r="CI8950" s="275" t="s">
        <v>10421</v>
      </c>
    </row>
    <row r="8951" spans="74:87" x14ac:dyDescent="0.3">
      <c r="BV8951" s="30"/>
      <c r="CH8951" s="139" t="str">
        <f t="shared" si="252"/>
        <v>LM.0P</v>
      </c>
      <c r="CI8951" s="275" t="s">
        <v>10422</v>
      </c>
    </row>
    <row r="8952" spans="74:87" x14ac:dyDescent="0.3">
      <c r="BV8952" s="30"/>
      <c r="CH8952" s="139" t="str">
        <f t="shared" si="252"/>
        <v>LM.T9</v>
      </c>
      <c r="CI8952" s="275" t="s">
        <v>10423</v>
      </c>
    </row>
    <row r="8953" spans="74:87" x14ac:dyDescent="0.3">
      <c r="BV8953" s="30"/>
      <c r="CH8953" s="139" t="str">
        <f t="shared" si="252"/>
        <v>LM.AO</v>
      </c>
      <c r="CI8953" s="275" t="s">
        <v>10424</v>
      </c>
    </row>
    <row r="8954" spans="74:87" x14ac:dyDescent="0.3">
      <c r="BV8954" s="30"/>
      <c r="CH8954" s="139" t="str">
        <f t="shared" si="252"/>
        <v>LM.0G</v>
      </c>
      <c r="CI8954" s="275" t="s">
        <v>10425</v>
      </c>
    </row>
    <row r="8955" spans="74:87" x14ac:dyDescent="0.3">
      <c r="BV8955" s="30"/>
      <c r="CH8955" s="139" t="str">
        <f t="shared" si="252"/>
        <v>LM.BG</v>
      </c>
      <c r="CI8955" s="275" t="s">
        <v>10426</v>
      </c>
    </row>
    <row r="8956" spans="74:87" x14ac:dyDescent="0.3">
      <c r="BV8956" s="30"/>
      <c r="CH8956" s="139" t="str">
        <f t="shared" si="252"/>
        <v>LM.0R</v>
      </c>
      <c r="CI8956" s="275" t="s">
        <v>10427</v>
      </c>
    </row>
    <row r="8957" spans="74:87" x14ac:dyDescent="0.3">
      <c r="BV8957" s="30"/>
      <c r="CH8957" s="139" t="str">
        <f t="shared" si="252"/>
        <v>LM.89</v>
      </c>
      <c r="CI8957" s="275" t="s">
        <v>10428</v>
      </c>
    </row>
    <row r="8958" spans="74:87" x14ac:dyDescent="0.3">
      <c r="BV8958" s="30"/>
      <c r="CH8958" s="139" t="str">
        <f t="shared" si="252"/>
        <v>LM.2P</v>
      </c>
      <c r="CI8958" s="275" t="s">
        <v>15359</v>
      </c>
    </row>
    <row r="8959" spans="74:87" x14ac:dyDescent="0.3">
      <c r="BV8959" s="30"/>
      <c r="CH8959" s="139" t="str">
        <f t="shared" si="252"/>
        <v>LM.32</v>
      </c>
      <c r="CI8959" s="275" t="s">
        <v>10429</v>
      </c>
    </row>
    <row r="8960" spans="74:87" x14ac:dyDescent="0.3">
      <c r="BV8960" s="30"/>
      <c r="CH8960" s="139" t="str">
        <f t="shared" si="252"/>
        <v>LM.80</v>
      </c>
      <c r="CI8960" s="275" t="s">
        <v>10430</v>
      </c>
    </row>
    <row r="8961" spans="74:87" x14ac:dyDescent="0.3">
      <c r="BV8961" s="30"/>
      <c r="CH8961" s="139" t="str">
        <f t="shared" si="252"/>
        <v>LM.46</v>
      </c>
      <c r="CI8961" s="275" t="s">
        <v>10431</v>
      </c>
    </row>
    <row r="8962" spans="74:87" x14ac:dyDescent="0.3">
      <c r="BV8962" s="30"/>
      <c r="CH8962" s="139" t="str">
        <f t="shared" si="252"/>
        <v>LM.45</v>
      </c>
      <c r="CI8962" s="275" t="s">
        <v>10432</v>
      </c>
    </row>
    <row r="8963" spans="74:87" x14ac:dyDescent="0.3">
      <c r="BV8963" s="30"/>
      <c r="CH8963" s="139" t="str">
        <f t="shared" si="252"/>
        <v>LM.0C</v>
      </c>
      <c r="CI8963" s="275" t="s">
        <v>10433</v>
      </c>
    </row>
    <row r="8964" spans="74:87" x14ac:dyDescent="0.3">
      <c r="BV8964" s="30"/>
      <c r="CH8964" s="139" t="str">
        <f t="shared" si="252"/>
        <v>LM.87</v>
      </c>
      <c r="CI8964" s="275" t="s">
        <v>10434</v>
      </c>
    </row>
    <row r="8965" spans="74:87" x14ac:dyDescent="0.3">
      <c r="BV8965" s="30"/>
      <c r="CH8965" s="139" t="str">
        <f t="shared" si="252"/>
        <v>LM.CP</v>
      </c>
      <c r="CI8965" s="275" t="s">
        <v>10435</v>
      </c>
    </row>
    <row r="8966" spans="74:87" x14ac:dyDescent="0.3">
      <c r="BV8966" s="30"/>
      <c r="CH8966" s="139" t="str">
        <f t="shared" si="252"/>
        <v>LM.35</v>
      </c>
      <c r="CI8966" s="275" t="s">
        <v>10436</v>
      </c>
    </row>
    <row r="8967" spans="74:87" x14ac:dyDescent="0.3">
      <c r="BV8967" s="30"/>
      <c r="CH8967" s="139" t="str">
        <f t="shared" si="252"/>
        <v>LM.33</v>
      </c>
      <c r="CI8967" s="275" t="s">
        <v>10437</v>
      </c>
    </row>
    <row r="8968" spans="74:87" x14ac:dyDescent="0.3">
      <c r="BV8968" s="30"/>
      <c r="CH8968" s="139" t="str">
        <f t="shared" si="252"/>
        <v>LM.54</v>
      </c>
      <c r="CI8968" s="275" t="s">
        <v>10438</v>
      </c>
    </row>
    <row r="8969" spans="74:87" x14ac:dyDescent="0.3">
      <c r="BV8969" s="30"/>
      <c r="CH8969" s="139" t="str">
        <f t="shared" si="252"/>
        <v>LM.JB</v>
      </c>
      <c r="CI8969" s="275" t="s">
        <v>10439</v>
      </c>
    </row>
    <row r="8970" spans="74:87" x14ac:dyDescent="0.3">
      <c r="BV8970" s="30"/>
      <c r="CH8970" s="139" t="str">
        <f t="shared" si="252"/>
        <v>LM.JW</v>
      </c>
      <c r="CI8970" s="275" t="s">
        <v>15360</v>
      </c>
    </row>
    <row r="8971" spans="74:87" x14ac:dyDescent="0.3">
      <c r="BV8971" s="30"/>
      <c r="CH8971" s="139" t="str">
        <f t="shared" si="252"/>
        <v>LM.51</v>
      </c>
      <c r="CI8971" s="275" t="s">
        <v>10440</v>
      </c>
    </row>
    <row r="8972" spans="74:87" x14ac:dyDescent="0.3">
      <c r="BV8972" s="30"/>
      <c r="CH8972" s="139" t="str">
        <f t="shared" si="252"/>
        <v>LM.NS</v>
      </c>
      <c r="CI8972" s="275" t="s">
        <v>10441</v>
      </c>
    </row>
    <row r="8973" spans="74:87" x14ac:dyDescent="0.3">
      <c r="BV8973" s="30"/>
      <c r="CH8973" s="139" t="str">
        <f t="shared" si="252"/>
        <v>LM.86</v>
      </c>
      <c r="CI8973" s="275" t="s">
        <v>10442</v>
      </c>
    </row>
    <row r="8974" spans="74:87" x14ac:dyDescent="0.3">
      <c r="BV8974" s="30"/>
      <c r="CH8974" s="139" t="str">
        <f t="shared" si="252"/>
        <v>LM.36</v>
      </c>
      <c r="CI8974" s="275" t="s">
        <v>10443</v>
      </c>
    </row>
    <row r="8975" spans="74:87" x14ac:dyDescent="0.3">
      <c r="BV8975" s="30"/>
      <c r="CH8975" s="139" t="str">
        <f t="shared" si="252"/>
        <v>LM.2F</v>
      </c>
      <c r="CI8975" s="275" t="s">
        <v>10444</v>
      </c>
    </row>
    <row r="8976" spans="74:87" x14ac:dyDescent="0.3">
      <c r="BV8976" s="30"/>
      <c r="CH8976" s="139" t="str">
        <f t="shared" si="252"/>
        <v>LM.90</v>
      </c>
      <c r="CI8976" s="275" t="s">
        <v>10445</v>
      </c>
    </row>
    <row r="8977" spans="74:87" x14ac:dyDescent="0.3">
      <c r="BV8977" s="30"/>
      <c r="CH8977" s="139" t="str">
        <f t="shared" si="252"/>
        <v>LM.27</v>
      </c>
      <c r="CI8977" s="275" t="s">
        <v>10446</v>
      </c>
    </row>
    <row r="8978" spans="74:87" x14ac:dyDescent="0.3">
      <c r="BV8978" s="30"/>
      <c r="CH8978" s="139" t="str">
        <f t="shared" si="252"/>
        <v>LM.61</v>
      </c>
      <c r="CI8978" s="275" t="s">
        <v>10447</v>
      </c>
    </row>
    <row r="8979" spans="74:87" x14ac:dyDescent="0.3">
      <c r="BV8979" s="30"/>
      <c r="CH8979" s="139" t="str">
        <f t="shared" si="252"/>
        <v>LM.81</v>
      </c>
      <c r="CI8979" s="275" t="s">
        <v>10448</v>
      </c>
    </row>
    <row r="8980" spans="74:87" x14ac:dyDescent="0.3">
      <c r="BV8980" s="30"/>
      <c r="CH8980" s="139" t="str">
        <f t="shared" si="252"/>
        <v>LM.SO</v>
      </c>
      <c r="CI8980" s="275" t="s">
        <v>10449</v>
      </c>
    </row>
    <row r="8981" spans="74:87" x14ac:dyDescent="0.3">
      <c r="BV8981" s="30"/>
      <c r="CH8981" s="139" t="str">
        <f t="shared" si="252"/>
        <v>LM.SP</v>
      </c>
      <c r="CI8981" s="275" t="s">
        <v>10450</v>
      </c>
    </row>
    <row r="8982" spans="74:87" x14ac:dyDescent="0.3">
      <c r="BV8982" s="30"/>
      <c r="CH8982" s="139" t="str">
        <f t="shared" si="252"/>
        <v>LM.1V</v>
      </c>
      <c r="CI8982" s="275" t="s">
        <v>10451</v>
      </c>
    </row>
    <row r="8983" spans="74:87" x14ac:dyDescent="0.3">
      <c r="BV8983" s="30"/>
      <c r="CH8983" s="139" t="str">
        <f t="shared" si="252"/>
        <v>LM.T5</v>
      </c>
      <c r="CI8983" s="275" t="s">
        <v>10452</v>
      </c>
    </row>
    <row r="8984" spans="74:87" x14ac:dyDescent="0.3">
      <c r="BV8984" s="30"/>
      <c r="CH8984" s="139" t="str">
        <f t="shared" si="252"/>
        <v>LM.0S</v>
      </c>
      <c r="CI8984" s="275" t="s">
        <v>10453</v>
      </c>
    </row>
    <row r="8985" spans="74:87" x14ac:dyDescent="0.3">
      <c r="BV8985" s="30"/>
      <c r="CH8985" s="139" t="str">
        <f t="shared" si="252"/>
        <v>LM.52</v>
      </c>
      <c r="CI8985" s="275" t="s">
        <v>10454</v>
      </c>
    </row>
    <row r="8986" spans="74:87" x14ac:dyDescent="0.3">
      <c r="BV8986" s="30"/>
      <c r="CH8986" s="139" t="str">
        <f t="shared" si="252"/>
        <v>LM.77</v>
      </c>
      <c r="CI8986" s="275" t="s">
        <v>10455</v>
      </c>
    </row>
    <row r="8987" spans="74:87" x14ac:dyDescent="0.3">
      <c r="BV8987" s="30"/>
      <c r="CH8987" s="139" t="str">
        <f t="shared" si="252"/>
        <v>LM.37</v>
      </c>
      <c r="CI8987" s="275" t="s">
        <v>10456</v>
      </c>
    </row>
    <row r="8988" spans="74:87" x14ac:dyDescent="0.3">
      <c r="BV8988" s="30"/>
      <c r="CH8988" s="139" t="str">
        <f t="shared" si="252"/>
        <v>LM.2A</v>
      </c>
      <c r="CI8988" s="275" t="s">
        <v>10457</v>
      </c>
    </row>
    <row r="8989" spans="74:87" x14ac:dyDescent="0.3">
      <c r="BV8989" s="30"/>
      <c r="CH8989" s="139" t="str">
        <f t="shared" si="252"/>
        <v>LM.T8</v>
      </c>
      <c r="CI8989" s="275" t="s">
        <v>10458</v>
      </c>
    </row>
    <row r="8990" spans="74:87" x14ac:dyDescent="0.3">
      <c r="BV8990" s="30"/>
      <c r="CH8990" s="139" t="str">
        <f t="shared" si="252"/>
        <v>LM.1Q</v>
      </c>
      <c r="CI8990" s="275" t="s">
        <v>10459</v>
      </c>
    </row>
    <row r="8991" spans="74:87" x14ac:dyDescent="0.3">
      <c r="BV8991" s="30"/>
      <c r="CH8991" s="139" t="str">
        <f t="shared" si="252"/>
        <v>LM.2Q</v>
      </c>
      <c r="CI8991" s="275" t="s">
        <v>10460</v>
      </c>
    </row>
    <row r="8992" spans="74:87" x14ac:dyDescent="0.3">
      <c r="BV8992" s="30"/>
      <c r="CH8992" s="139" t="str">
        <f t="shared" ref="CH8992:CH9055" si="253">CONCATENATE(LEFT(CI8992,2),".",RIGHT(CI8992,2))</f>
        <v>LM.NM</v>
      </c>
      <c r="CI8992" s="275" t="s">
        <v>10461</v>
      </c>
    </row>
    <row r="8993" spans="74:87" x14ac:dyDescent="0.3">
      <c r="BV8993" s="30"/>
      <c r="CH8993" s="139" t="str">
        <f t="shared" si="253"/>
        <v>LM.0F</v>
      </c>
      <c r="CI8993" s="275" t="s">
        <v>10462</v>
      </c>
    </row>
    <row r="8994" spans="74:87" x14ac:dyDescent="0.3">
      <c r="BV8994" s="30"/>
      <c r="CH8994" s="139" t="str">
        <f t="shared" si="253"/>
        <v>LM.MC</v>
      </c>
      <c r="CI8994" s="275" t="s">
        <v>10463</v>
      </c>
    </row>
    <row r="8995" spans="74:87" x14ac:dyDescent="0.3">
      <c r="BV8995" s="30"/>
      <c r="CH8995" s="139" t="str">
        <f t="shared" si="253"/>
        <v>LM.0P</v>
      </c>
      <c r="CI8995" s="275" t="s">
        <v>10464</v>
      </c>
    </row>
    <row r="8996" spans="74:87" x14ac:dyDescent="0.3">
      <c r="BV8996" s="30"/>
      <c r="CH8996" s="139" t="str">
        <f t="shared" si="253"/>
        <v>LM.T9</v>
      </c>
      <c r="CI8996" s="275" t="s">
        <v>10465</v>
      </c>
    </row>
    <row r="8997" spans="74:87" x14ac:dyDescent="0.3">
      <c r="BV8997" s="30"/>
      <c r="CH8997" s="139" t="str">
        <f t="shared" si="253"/>
        <v>LM.AO</v>
      </c>
      <c r="CI8997" s="275" t="s">
        <v>10466</v>
      </c>
    </row>
    <row r="8998" spans="74:87" x14ac:dyDescent="0.3">
      <c r="BV8998" s="30"/>
      <c r="CH8998" s="139" t="str">
        <f t="shared" si="253"/>
        <v>LM.0G</v>
      </c>
      <c r="CI8998" s="275" t="s">
        <v>10467</v>
      </c>
    </row>
    <row r="8999" spans="74:87" x14ac:dyDescent="0.3">
      <c r="BV8999" s="30"/>
      <c r="CH8999" s="139" t="str">
        <f t="shared" si="253"/>
        <v>LM.BG</v>
      </c>
      <c r="CI8999" s="275" t="s">
        <v>10468</v>
      </c>
    </row>
    <row r="9000" spans="74:87" x14ac:dyDescent="0.3">
      <c r="BV9000" s="30"/>
      <c r="CH9000" s="139" t="str">
        <f t="shared" si="253"/>
        <v>LM.0R</v>
      </c>
      <c r="CI9000" s="275" t="s">
        <v>10469</v>
      </c>
    </row>
    <row r="9001" spans="74:87" x14ac:dyDescent="0.3">
      <c r="BV9001" s="30"/>
      <c r="CH9001" s="139" t="str">
        <f t="shared" si="253"/>
        <v>LM.89</v>
      </c>
      <c r="CI9001" s="275" t="s">
        <v>10470</v>
      </c>
    </row>
    <row r="9002" spans="74:87" x14ac:dyDescent="0.3">
      <c r="BV9002" s="30"/>
      <c r="CH9002" s="139" t="str">
        <f t="shared" si="253"/>
        <v>LM.2P</v>
      </c>
      <c r="CI9002" s="275" t="s">
        <v>15361</v>
      </c>
    </row>
    <row r="9003" spans="74:87" x14ac:dyDescent="0.3">
      <c r="BV9003" s="30"/>
      <c r="CH9003" s="139" t="str">
        <f t="shared" si="253"/>
        <v>LM.32</v>
      </c>
      <c r="CI9003" s="275" t="s">
        <v>10471</v>
      </c>
    </row>
    <row r="9004" spans="74:87" x14ac:dyDescent="0.3">
      <c r="BV9004" s="30"/>
      <c r="CH9004" s="139" t="str">
        <f t="shared" si="253"/>
        <v>LM.80</v>
      </c>
      <c r="CI9004" s="275" t="s">
        <v>10472</v>
      </c>
    </row>
    <row r="9005" spans="74:87" x14ac:dyDescent="0.3">
      <c r="BV9005" s="30"/>
      <c r="CH9005" s="139" t="str">
        <f t="shared" si="253"/>
        <v>LM.46</v>
      </c>
      <c r="CI9005" s="275" t="s">
        <v>10473</v>
      </c>
    </row>
    <row r="9006" spans="74:87" x14ac:dyDescent="0.3">
      <c r="BV9006" s="30"/>
      <c r="CH9006" s="139" t="str">
        <f t="shared" si="253"/>
        <v>LM.45</v>
      </c>
      <c r="CI9006" s="275" t="s">
        <v>10474</v>
      </c>
    </row>
    <row r="9007" spans="74:87" x14ac:dyDescent="0.3">
      <c r="BV9007" s="30"/>
      <c r="CH9007" s="139" t="str">
        <f t="shared" si="253"/>
        <v>LM.0C</v>
      </c>
      <c r="CI9007" s="275" t="s">
        <v>10475</v>
      </c>
    </row>
    <row r="9008" spans="74:87" x14ac:dyDescent="0.3">
      <c r="BV9008" s="30"/>
      <c r="CH9008" s="139" t="str">
        <f t="shared" si="253"/>
        <v>LM.87</v>
      </c>
      <c r="CI9008" s="275" t="s">
        <v>10476</v>
      </c>
    </row>
    <row r="9009" spans="74:87" x14ac:dyDescent="0.3">
      <c r="BV9009" s="30"/>
      <c r="CH9009" s="139" t="str">
        <f t="shared" si="253"/>
        <v>LM.CP</v>
      </c>
      <c r="CI9009" s="275" t="s">
        <v>10477</v>
      </c>
    </row>
    <row r="9010" spans="74:87" x14ac:dyDescent="0.3">
      <c r="BV9010" s="30"/>
      <c r="CH9010" s="139" t="str">
        <f t="shared" si="253"/>
        <v>LM.35</v>
      </c>
      <c r="CI9010" s="275" t="s">
        <v>10478</v>
      </c>
    </row>
    <row r="9011" spans="74:87" x14ac:dyDescent="0.3">
      <c r="BV9011" s="30"/>
      <c r="CH9011" s="139" t="str">
        <f t="shared" si="253"/>
        <v>LM.33</v>
      </c>
      <c r="CI9011" s="275" t="s">
        <v>10479</v>
      </c>
    </row>
    <row r="9012" spans="74:87" x14ac:dyDescent="0.3">
      <c r="BV9012" s="30"/>
      <c r="CH9012" s="139" t="str">
        <f t="shared" si="253"/>
        <v>LM.54</v>
      </c>
      <c r="CI9012" s="275" t="s">
        <v>10480</v>
      </c>
    </row>
    <row r="9013" spans="74:87" x14ac:dyDescent="0.3">
      <c r="BV9013" s="30"/>
      <c r="CH9013" s="139" t="str">
        <f t="shared" si="253"/>
        <v>LM.JB</v>
      </c>
      <c r="CI9013" s="275" t="s">
        <v>10481</v>
      </c>
    </row>
    <row r="9014" spans="74:87" x14ac:dyDescent="0.3">
      <c r="BV9014" s="30"/>
      <c r="CH9014" s="139" t="str">
        <f t="shared" si="253"/>
        <v>LM.JW</v>
      </c>
      <c r="CI9014" s="275" t="s">
        <v>15362</v>
      </c>
    </row>
    <row r="9015" spans="74:87" x14ac:dyDescent="0.3">
      <c r="BV9015" s="30"/>
      <c r="CH9015" s="139" t="str">
        <f t="shared" si="253"/>
        <v>LM.51</v>
      </c>
      <c r="CI9015" s="275" t="s">
        <v>10482</v>
      </c>
    </row>
    <row r="9016" spans="74:87" x14ac:dyDescent="0.3">
      <c r="BV9016" s="30"/>
      <c r="CH9016" s="139" t="str">
        <f t="shared" si="253"/>
        <v>LM.NS</v>
      </c>
      <c r="CI9016" s="275" t="s">
        <v>10483</v>
      </c>
    </row>
    <row r="9017" spans="74:87" x14ac:dyDescent="0.3">
      <c r="BV9017" s="30"/>
      <c r="CH9017" s="139" t="str">
        <f t="shared" si="253"/>
        <v>LM.86</v>
      </c>
      <c r="CI9017" s="275" t="s">
        <v>10484</v>
      </c>
    </row>
    <row r="9018" spans="74:87" x14ac:dyDescent="0.3">
      <c r="BV9018" s="30"/>
      <c r="CH9018" s="139" t="str">
        <f t="shared" si="253"/>
        <v>LM.36</v>
      </c>
      <c r="CI9018" s="275" t="s">
        <v>10485</v>
      </c>
    </row>
    <row r="9019" spans="74:87" x14ac:dyDescent="0.3">
      <c r="BV9019" s="30"/>
      <c r="CH9019" s="139" t="str">
        <f t="shared" si="253"/>
        <v>LM.2F</v>
      </c>
      <c r="CI9019" s="275" t="s">
        <v>10486</v>
      </c>
    </row>
    <row r="9020" spans="74:87" x14ac:dyDescent="0.3">
      <c r="BV9020" s="30"/>
      <c r="CH9020" s="139" t="str">
        <f t="shared" si="253"/>
        <v>LM.90</v>
      </c>
      <c r="CI9020" s="275" t="s">
        <v>10487</v>
      </c>
    </row>
    <row r="9021" spans="74:87" x14ac:dyDescent="0.3">
      <c r="BV9021" s="30"/>
      <c r="CH9021" s="139" t="str">
        <f t="shared" si="253"/>
        <v>LM.27</v>
      </c>
      <c r="CI9021" s="275" t="s">
        <v>10488</v>
      </c>
    </row>
    <row r="9022" spans="74:87" x14ac:dyDescent="0.3">
      <c r="BV9022" s="30"/>
      <c r="CH9022" s="139" t="str">
        <f t="shared" si="253"/>
        <v>LM.61</v>
      </c>
      <c r="CI9022" s="275" t="s">
        <v>10489</v>
      </c>
    </row>
    <row r="9023" spans="74:87" x14ac:dyDescent="0.3">
      <c r="BV9023" s="30"/>
      <c r="CH9023" s="139" t="str">
        <f t="shared" si="253"/>
        <v>LM.81</v>
      </c>
      <c r="CI9023" s="275" t="s">
        <v>10490</v>
      </c>
    </row>
    <row r="9024" spans="74:87" x14ac:dyDescent="0.3">
      <c r="BV9024" s="30"/>
      <c r="CH9024" s="139" t="str">
        <f t="shared" si="253"/>
        <v>LM.SO</v>
      </c>
      <c r="CI9024" s="275" t="s">
        <v>10491</v>
      </c>
    </row>
    <row r="9025" spans="74:87" x14ac:dyDescent="0.3">
      <c r="BV9025" s="30"/>
      <c r="CH9025" s="139" t="str">
        <f t="shared" si="253"/>
        <v>LM.SP</v>
      </c>
      <c r="CI9025" s="275" t="s">
        <v>10492</v>
      </c>
    </row>
    <row r="9026" spans="74:87" x14ac:dyDescent="0.3">
      <c r="BV9026" s="30"/>
      <c r="CH9026" s="139" t="str">
        <f t="shared" si="253"/>
        <v>LM.1V</v>
      </c>
      <c r="CI9026" s="275" t="s">
        <v>10493</v>
      </c>
    </row>
    <row r="9027" spans="74:87" x14ac:dyDescent="0.3">
      <c r="BV9027" s="30"/>
      <c r="CH9027" s="139" t="str">
        <f t="shared" si="253"/>
        <v>LM.T5</v>
      </c>
      <c r="CI9027" s="275" t="s">
        <v>10494</v>
      </c>
    </row>
    <row r="9028" spans="74:87" x14ac:dyDescent="0.3">
      <c r="BV9028" s="30"/>
      <c r="CH9028" s="139" t="str">
        <f t="shared" si="253"/>
        <v>LM.0S</v>
      </c>
      <c r="CI9028" s="275" t="s">
        <v>10495</v>
      </c>
    </row>
    <row r="9029" spans="74:87" x14ac:dyDescent="0.3">
      <c r="BV9029" s="30"/>
      <c r="CH9029" s="139" t="str">
        <f t="shared" si="253"/>
        <v>LM.52</v>
      </c>
      <c r="CI9029" s="275" t="s">
        <v>10496</v>
      </c>
    </row>
    <row r="9030" spans="74:87" x14ac:dyDescent="0.3">
      <c r="BV9030" s="30"/>
      <c r="CH9030" s="139" t="str">
        <f t="shared" si="253"/>
        <v>LM.77</v>
      </c>
      <c r="CI9030" s="275" t="s">
        <v>10497</v>
      </c>
    </row>
    <row r="9031" spans="74:87" x14ac:dyDescent="0.3">
      <c r="BV9031" s="30"/>
      <c r="CH9031" s="139" t="str">
        <f t="shared" si="253"/>
        <v>LM.37</v>
      </c>
      <c r="CI9031" s="275" t="s">
        <v>10498</v>
      </c>
    </row>
    <row r="9032" spans="74:87" x14ac:dyDescent="0.3">
      <c r="BV9032" s="30"/>
      <c r="CH9032" s="139" t="str">
        <f t="shared" si="253"/>
        <v>LM.2A</v>
      </c>
      <c r="CI9032" s="275" t="s">
        <v>10499</v>
      </c>
    </row>
    <row r="9033" spans="74:87" x14ac:dyDescent="0.3">
      <c r="BV9033" s="30"/>
      <c r="CH9033" s="139" t="str">
        <f t="shared" si="253"/>
        <v>LM.T8</v>
      </c>
      <c r="CI9033" s="275" t="s">
        <v>10500</v>
      </c>
    </row>
    <row r="9034" spans="74:87" x14ac:dyDescent="0.3">
      <c r="BV9034" s="30"/>
      <c r="CH9034" s="139" t="str">
        <f t="shared" si="253"/>
        <v>LM.1Q</v>
      </c>
      <c r="CI9034" s="275" t="s">
        <v>10501</v>
      </c>
    </row>
    <row r="9035" spans="74:87" x14ac:dyDescent="0.3">
      <c r="BV9035" s="30"/>
      <c r="CH9035" s="139" t="str">
        <f t="shared" si="253"/>
        <v>LM.2Q</v>
      </c>
      <c r="CI9035" s="275" t="s">
        <v>10502</v>
      </c>
    </row>
    <row r="9036" spans="74:87" x14ac:dyDescent="0.3">
      <c r="BV9036" s="30"/>
      <c r="CH9036" s="139" t="str">
        <f t="shared" si="253"/>
        <v>LM.NM</v>
      </c>
      <c r="CI9036" s="275" t="s">
        <v>10503</v>
      </c>
    </row>
    <row r="9037" spans="74:87" x14ac:dyDescent="0.3">
      <c r="BV9037" s="30"/>
      <c r="CH9037" s="139" t="str">
        <f t="shared" si="253"/>
        <v>LM.0F</v>
      </c>
      <c r="CI9037" s="275" t="s">
        <v>10504</v>
      </c>
    </row>
    <row r="9038" spans="74:87" x14ac:dyDescent="0.3">
      <c r="BV9038" s="30"/>
      <c r="CH9038" s="139" t="str">
        <f t="shared" si="253"/>
        <v>LM.MC</v>
      </c>
      <c r="CI9038" s="275" t="s">
        <v>10505</v>
      </c>
    </row>
    <row r="9039" spans="74:87" x14ac:dyDescent="0.3">
      <c r="BV9039" s="30"/>
      <c r="CH9039" s="139" t="str">
        <f t="shared" si="253"/>
        <v>LM.0P</v>
      </c>
      <c r="CI9039" s="275" t="s">
        <v>10506</v>
      </c>
    </row>
    <row r="9040" spans="74:87" x14ac:dyDescent="0.3">
      <c r="BV9040" s="30"/>
      <c r="CH9040" s="139" t="str">
        <f t="shared" si="253"/>
        <v>LM.T9</v>
      </c>
      <c r="CI9040" s="275" t="s">
        <v>10507</v>
      </c>
    </row>
    <row r="9041" spans="74:87" x14ac:dyDescent="0.3">
      <c r="BV9041" s="30"/>
      <c r="CH9041" s="139" t="str">
        <f t="shared" si="253"/>
        <v>LM.AO</v>
      </c>
      <c r="CI9041" s="275" t="s">
        <v>10508</v>
      </c>
    </row>
    <row r="9042" spans="74:87" x14ac:dyDescent="0.3">
      <c r="BV9042" s="30"/>
      <c r="CH9042" s="139" t="str">
        <f t="shared" si="253"/>
        <v>LM.0G</v>
      </c>
      <c r="CI9042" s="275" t="s">
        <v>10509</v>
      </c>
    </row>
    <row r="9043" spans="74:87" x14ac:dyDescent="0.3">
      <c r="BV9043" s="30"/>
      <c r="CH9043" s="139" t="str">
        <f t="shared" si="253"/>
        <v>LM.BG</v>
      </c>
      <c r="CI9043" s="275" t="s">
        <v>10510</v>
      </c>
    </row>
    <row r="9044" spans="74:87" x14ac:dyDescent="0.3">
      <c r="BV9044" s="30"/>
      <c r="CH9044" s="139" t="str">
        <f t="shared" si="253"/>
        <v>LM.0R</v>
      </c>
      <c r="CI9044" s="275" t="s">
        <v>10511</v>
      </c>
    </row>
    <row r="9045" spans="74:87" x14ac:dyDescent="0.3">
      <c r="BV9045" s="30"/>
      <c r="CH9045" s="139" t="str">
        <f t="shared" si="253"/>
        <v>LM.89</v>
      </c>
      <c r="CI9045" s="275" t="s">
        <v>10512</v>
      </c>
    </row>
    <row r="9046" spans="74:87" x14ac:dyDescent="0.3">
      <c r="BV9046" s="30"/>
      <c r="CH9046" s="139" t="str">
        <f t="shared" si="253"/>
        <v>LM.2P</v>
      </c>
      <c r="CI9046" s="275" t="s">
        <v>15363</v>
      </c>
    </row>
    <row r="9047" spans="74:87" x14ac:dyDescent="0.3">
      <c r="BV9047" s="30"/>
      <c r="CH9047" s="139" t="str">
        <f t="shared" si="253"/>
        <v>LM.32</v>
      </c>
      <c r="CI9047" s="275" t="s">
        <v>10513</v>
      </c>
    </row>
    <row r="9048" spans="74:87" x14ac:dyDescent="0.3">
      <c r="BV9048" s="30"/>
      <c r="CH9048" s="139" t="str">
        <f t="shared" si="253"/>
        <v>LM.80</v>
      </c>
      <c r="CI9048" s="275" t="s">
        <v>10514</v>
      </c>
    </row>
    <row r="9049" spans="74:87" x14ac:dyDescent="0.3">
      <c r="BV9049" s="30"/>
      <c r="CH9049" s="139" t="str">
        <f t="shared" si="253"/>
        <v>LM.46</v>
      </c>
      <c r="CI9049" s="275" t="s">
        <v>10515</v>
      </c>
    </row>
    <row r="9050" spans="74:87" x14ac:dyDescent="0.3">
      <c r="BV9050" s="30"/>
      <c r="CH9050" s="139" t="str">
        <f t="shared" si="253"/>
        <v>LM.45</v>
      </c>
      <c r="CI9050" s="275" t="s">
        <v>10516</v>
      </c>
    </row>
    <row r="9051" spans="74:87" x14ac:dyDescent="0.3">
      <c r="BV9051" s="30"/>
      <c r="CH9051" s="139" t="str">
        <f t="shared" si="253"/>
        <v>LM.0C</v>
      </c>
      <c r="CI9051" s="275" t="s">
        <v>10517</v>
      </c>
    </row>
    <row r="9052" spans="74:87" x14ac:dyDescent="0.3">
      <c r="BV9052" s="30"/>
      <c r="CH9052" s="139" t="str">
        <f t="shared" si="253"/>
        <v>LM.87</v>
      </c>
      <c r="CI9052" s="275" t="s">
        <v>10518</v>
      </c>
    </row>
    <row r="9053" spans="74:87" x14ac:dyDescent="0.3">
      <c r="BV9053" s="30"/>
      <c r="CH9053" s="139" t="str">
        <f t="shared" si="253"/>
        <v>LM.CP</v>
      </c>
      <c r="CI9053" s="275" t="s">
        <v>10519</v>
      </c>
    </row>
    <row r="9054" spans="74:87" x14ac:dyDescent="0.3">
      <c r="BV9054" s="30"/>
      <c r="CH9054" s="139" t="str">
        <f t="shared" si="253"/>
        <v>LM.35</v>
      </c>
      <c r="CI9054" s="275" t="s">
        <v>10520</v>
      </c>
    </row>
    <row r="9055" spans="74:87" x14ac:dyDescent="0.3">
      <c r="BV9055" s="30"/>
      <c r="CH9055" s="139" t="str">
        <f t="shared" si="253"/>
        <v>LM.33</v>
      </c>
      <c r="CI9055" s="275" t="s">
        <v>10521</v>
      </c>
    </row>
    <row r="9056" spans="74:87" x14ac:dyDescent="0.3">
      <c r="BV9056" s="30"/>
      <c r="CH9056" s="139" t="str">
        <f t="shared" ref="CH9056:CH9119" si="254">CONCATENATE(LEFT(CI9056,2),".",RIGHT(CI9056,2))</f>
        <v>LM.54</v>
      </c>
      <c r="CI9056" s="275" t="s">
        <v>10522</v>
      </c>
    </row>
    <row r="9057" spans="74:87" x14ac:dyDescent="0.3">
      <c r="BV9057" s="30"/>
      <c r="CH9057" s="139" t="str">
        <f t="shared" si="254"/>
        <v>LM.JB</v>
      </c>
      <c r="CI9057" s="275" t="s">
        <v>10523</v>
      </c>
    </row>
    <row r="9058" spans="74:87" x14ac:dyDescent="0.3">
      <c r="BV9058" s="30"/>
      <c r="CH9058" s="139" t="str">
        <f t="shared" si="254"/>
        <v>LM.JW</v>
      </c>
      <c r="CI9058" s="275" t="s">
        <v>15364</v>
      </c>
    </row>
    <row r="9059" spans="74:87" x14ac:dyDescent="0.3">
      <c r="BV9059" s="30"/>
      <c r="CH9059" s="139" t="str">
        <f t="shared" si="254"/>
        <v>LM.51</v>
      </c>
      <c r="CI9059" s="275" t="s">
        <v>10524</v>
      </c>
    </row>
    <row r="9060" spans="74:87" x14ac:dyDescent="0.3">
      <c r="BV9060" s="30"/>
      <c r="CH9060" s="139" t="str">
        <f t="shared" si="254"/>
        <v>LM.NS</v>
      </c>
      <c r="CI9060" s="275" t="s">
        <v>10525</v>
      </c>
    </row>
    <row r="9061" spans="74:87" x14ac:dyDescent="0.3">
      <c r="BV9061" s="30"/>
      <c r="CH9061" s="139" t="str">
        <f t="shared" si="254"/>
        <v>LM.86</v>
      </c>
      <c r="CI9061" s="275" t="s">
        <v>10526</v>
      </c>
    </row>
    <row r="9062" spans="74:87" x14ac:dyDescent="0.3">
      <c r="BV9062" s="30"/>
      <c r="CH9062" s="139" t="str">
        <f t="shared" si="254"/>
        <v>LM.36</v>
      </c>
      <c r="CI9062" s="275" t="s">
        <v>10527</v>
      </c>
    </row>
    <row r="9063" spans="74:87" x14ac:dyDescent="0.3">
      <c r="BV9063" s="30"/>
      <c r="CH9063" s="139" t="str">
        <f t="shared" si="254"/>
        <v>LM.2F</v>
      </c>
      <c r="CI9063" s="275" t="s">
        <v>10528</v>
      </c>
    </row>
    <row r="9064" spans="74:87" x14ac:dyDescent="0.3">
      <c r="BV9064" s="30"/>
      <c r="CH9064" s="139" t="str">
        <f t="shared" si="254"/>
        <v>LM.90</v>
      </c>
      <c r="CI9064" s="275" t="s">
        <v>10529</v>
      </c>
    </row>
    <row r="9065" spans="74:87" x14ac:dyDescent="0.3">
      <c r="BV9065" s="30"/>
      <c r="CH9065" s="139" t="str">
        <f t="shared" si="254"/>
        <v>LM.27</v>
      </c>
      <c r="CI9065" s="275" t="s">
        <v>10530</v>
      </c>
    </row>
    <row r="9066" spans="74:87" x14ac:dyDescent="0.3">
      <c r="BV9066" s="30"/>
      <c r="CH9066" s="139" t="str">
        <f t="shared" si="254"/>
        <v>LM.61</v>
      </c>
      <c r="CI9066" s="275" t="s">
        <v>10531</v>
      </c>
    </row>
    <row r="9067" spans="74:87" x14ac:dyDescent="0.3">
      <c r="BV9067" s="30"/>
      <c r="CH9067" s="139" t="str">
        <f t="shared" si="254"/>
        <v>LM.81</v>
      </c>
      <c r="CI9067" s="275" t="s">
        <v>10532</v>
      </c>
    </row>
    <row r="9068" spans="74:87" x14ac:dyDescent="0.3">
      <c r="BV9068" s="30"/>
      <c r="CH9068" s="139" t="str">
        <f t="shared" si="254"/>
        <v>LM.SO</v>
      </c>
      <c r="CI9068" s="275" t="s">
        <v>10533</v>
      </c>
    </row>
    <row r="9069" spans="74:87" x14ac:dyDescent="0.3">
      <c r="BV9069" s="30"/>
      <c r="CH9069" s="139" t="str">
        <f t="shared" si="254"/>
        <v>LM.SP</v>
      </c>
      <c r="CI9069" s="275" t="s">
        <v>10534</v>
      </c>
    </row>
    <row r="9070" spans="74:87" x14ac:dyDescent="0.3">
      <c r="BV9070" s="30"/>
      <c r="CH9070" s="139" t="str">
        <f t="shared" si="254"/>
        <v>LM.1V</v>
      </c>
      <c r="CI9070" s="275" t="s">
        <v>10535</v>
      </c>
    </row>
    <row r="9071" spans="74:87" x14ac:dyDescent="0.3">
      <c r="BV9071" s="30"/>
      <c r="CH9071" s="139" t="str">
        <f t="shared" si="254"/>
        <v>LM.T5</v>
      </c>
      <c r="CI9071" s="275" t="s">
        <v>10536</v>
      </c>
    </row>
    <row r="9072" spans="74:87" x14ac:dyDescent="0.3">
      <c r="BV9072" s="30"/>
      <c r="CH9072" s="139" t="str">
        <f t="shared" si="254"/>
        <v>LM.0S</v>
      </c>
      <c r="CI9072" s="275" t="s">
        <v>10537</v>
      </c>
    </row>
    <row r="9073" spans="74:87" x14ac:dyDescent="0.3">
      <c r="BV9073" s="30"/>
      <c r="CH9073" s="139" t="str">
        <f t="shared" si="254"/>
        <v>LM.52</v>
      </c>
      <c r="CI9073" s="275" t="s">
        <v>10538</v>
      </c>
    </row>
    <row r="9074" spans="74:87" x14ac:dyDescent="0.3">
      <c r="BV9074" s="30"/>
      <c r="CH9074" s="139" t="str">
        <f t="shared" si="254"/>
        <v>LM.77</v>
      </c>
      <c r="CI9074" s="275" t="s">
        <v>10539</v>
      </c>
    </row>
    <row r="9075" spans="74:87" x14ac:dyDescent="0.3">
      <c r="BV9075" s="30"/>
      <c r="CH9075" s="139" t="str">
        <f t="shared" si="254"/>
        <v>LM.37</v>
      </c>
      <c r="CI9075" s="275" t="s">
        <v>10540</v>
      </c>
    </row>
    <row r="9076" spans="74:87" x14ac:dyDescent="0.3">
      <c r="BV9076" s="30"/>
      <c r="CH9076" s="139" t="str">
        <f t="shared" si="254"/>
        <v>LM.2A</v>
      </c>
      <c r="CI9076" s="275" t="s">
        <v>10541</v>
      </c>
    </row>
    <row r="9077" spans="74:87" x14ac:dyDescent="0.3">
      <c r="BV9077" s="30"/>
      <c r="CH9077" s="139" t="str">
        <f t="shared" si="254"/>
        <v>LM.T8</v>
      </c>
      <c r="CI9077" s="275" t="s">
        <v>10542</v>
      </c>
    </row>
    <row r="9078" spans="74:87" x14ac:dyDescent="0.3">
      <c r="BV9078" s="30"/>
      <c r="CH9078" s="139" t="str">
        <f t="shared" si="254"/>
        <v>LM.1Q</v>
      </c>
      <c r="CI9078" s="275" t="s">
        <v>10543</v>
      </c>
    </row>
    <row r="9079" spans="74:87" x14ac:dyDescent="0.3">
      <c r="BV9079" s="30"/>
      <c r="CH9079" s="139" t="str">
        <f t="shared" si="254"/>
        <v>LM.2Q</v>
      </c>
      <c r="CI9079" s="275" t="s">
        <v>10544</v>
      </c>
    </row>
    <row r="9080" spans="74:87" x14ac:dyDescent="0.3">
      <c r="BV9080" s="30"/>
      <c r="CH9080" s="139" t="str">
        <f t="shared" si="254"/>
        <v>LM.NM</v>
      </c>
      <c r="CI9080" s="275" t="s">
        <v>10545</v>
      </c>
    </row>
    <row r="9081" spans="74:87" x14ac:dyDescent="0.3">
      <c r="BV9081" s="30"/>
      <c r="CH9081" s="139" t="str">
        <f t="shared" si="254"/>
        <v>LM.0F</v>
      </c>
      <c r="CI9081" s="275" t="s">
        <v>10546</v>
      </c>
    </row>
    <row r="9082" spans="74:87" x14ac:dyDescent="0.3">
      <c r="BV9082" s="30"/>
      <c r="CH9082" s="139" t="str">
        <f t="shared" si="254"/>
        <v>LM.MC</v>
      </c>
      <c r="CI9082" s="275" t="s">
        <v>10547</v>
      </c>
    </row>
    <row r="9083" spans="74:87" x14ac:dyDescent="0.3">
      <c r="BV9083" s="30"/>
      <c r="CH9083" s="139" t="str">
        <f t="shared" si="254"/>
        <v>LM.0P</v>
      </c>
      <c r="CI9083" s="275" t="s">
        <v>10548</v>
      </c>
    </row>
    <row r="9084" spans="74:87" x14ac:dyDescent="0.3">
      <c r="BV9084" s="30"/>
      <c r="CH9084" s="139" t="str">
        <f t="shared" si="254"/>
        <v>LM.T9</v>
      </c>
      <c r="CI9084" s="275" t="s">
        <v>10549</v>
      </c>
    </row>
    <row r="9085" spans="74:87" x14ac:dyDescent="0.3">
      <c r="BV9085" s="30"/>
      <c r="CH9085" s="139" t="str">
        <f t="shared" si="254"/>
        <v>LM.AO</v>
      </c>
      <c r="CI9085" s="275" t="s">
        <v>10550</v>
      </c>
    </row>
    <row r="9086" spans="74:87" x14ac:dyDescent="0.3">
      <c r="BV9086" s="30"/>
      <c r="CH9086" s="139" t="str">
        <f t="shared" si="254"/>
        <v>LM.0G</v>
      </c>
      <c r="CI9086" s="275" t="s">
        <v>10551</v>
      </c>
    </row>
    <row r="9087" spans="74:87" x14ac:dyDescent="0.3">
      <c r="BV9087" s="30"/>
      <c r="CH9087" s="139" t="str">
        <f t="shared" si="254"/>
        <v>LM.BG</v>
      </c>
      <c r="CI9087" s="275" t="s">
        <v>10552</v>
      </c>
    </row>
    <row r="9088" spans="74:87" x14ac:dyDescent="0.3">
      <c r="BV9088" s="30"/>
      <c r="CH9088" s="139" t="str">
        <f t="shared" si="254"/>
        <v>LM.0R</v>
      </c>
      <c r="CI9088" s="275" t="s">
        <v>10553</v>
      </c>
    </row>
    <row r="9089" spans="74:87" x14ac:dyDescent="0.3">
      <c r="BV9089" s="30"/>
      <c r="CH9089" s="139" t="str">
        <f t="shared" si="254"/>
        <v>LM.89</v>
      </c>
      <c r="CI9089" s="275" t="s">
        <v>10554</v>
      </c>
    </row>
    <row r="9090" spans="74:87" x14ac:dyDescent="0.3">
      <c r="BV9090" s="30"/>
      <c r="CH9090" s="139" t="str">
        <f t="shared" si="254"/>
        <v>LM.2P</v>
      </c>
      <c r="CI9090" s="275" t="s">
        <v>15365</v>
      </c>
    </row>
    <row r="9091" spans="74:87" x14ac:dyDescent="0.3">
      <c r="BV9091" s="30"/>
      <c r="CH9091" s="139" t="str">
        <f t="shared" si="254"/>
        <v>LM.32</v>
      </c>
      <c r="CI9091" s="275" t="s">
        <v>10555</v>
      </c>
    </row>
    <row r="9092" spans="74:87" x14ac:dyDescent="0.3">
      <c r="BV9092" s="30"/>
      <c r="CH9092" s="139" t="str">
        <f t="shared" si="254"/>
        <v>LM.80</v>
      </c>
      <c r="CI9092" s="275" t="s">
        <v>10556</v>
      </c>
    </row>
    <row r="9093" spans="74:87" x14ac:dyDescent="0.3">
      <c r="BV9093" s="30"/>
      <c r="CH9093" s="139" t="str">
        <f t="shared" si="254"/>
        <v>LM.46</v>
      </c>
      <c r="CI9093" s="275" t="s">
        <v>10557</v>
      </c>
    </row>
    <row r="9094" spans="74:87" x14ac:dyDescent="0.3">
      <c r="BV9094" s="30"/>
      <c r="CH9094" s="139" t="str">
        <f t="shared" si="254"/>
        <v>LM.45</v>
      </c>
      <c r="CI9094" s="275" t="s">
        <v>10558</v>
      </c>
    </row>
    <row r="9095" spans="74:87" x14ac:dyDescent="0.3">
      <c r="BV9095" s="30"/>
      <c r="CH9095" s="139" t="str">
        <f t="shared" si="254"/>
        <v>LM.0C</v>
      </c>
      <c r="CI9095" s="275" t="s">
        <v>10559</v>
      </c>
    </row>
    <row r="9096" spans="74:87" x14ac:dyDescent="0.3">
      <c r="BV9096" s="30"/>
      <c r="CH9096" s="139" t="str">
        <f t="shared" si="254"/>
        <v>LM.87</v>
      </c>
      <c r="CI9096" s="275" t="s">
        <v>10560</v>
      </c>
    </row>
    <row r="9097" spans="74:87" x14ac:dyDescent="0.3">
      <c r="BV9097" s="30"/>
      <c r="CH9097" s="139" t="str">
        <f t="shared" si="254"/>
        <v>LM.CP</v>
      </c>
      <c r="CI9097" s="275" t="s">
        <v>10561</v>
      </c>
    </row>
    <row r="9098" spans="74:87" x14ac:dyDescent="0.3">
      <c r="BV9098" s="30"/>
      <c r="CH9098" s="139" t="str">
        <f t="shared" si="254"/>
        <v>LM.35</v>
      </c>
      <c r="CI9098" s="275" t="s">
        <v>10562</v>
      </c>
    </row>
    <row r="9099" spans="74:87" x14ac:dyDescent="0.3">
      <c r="BV9099" s="30"/>
      <c r="CH9099" s="139" t="str">
        <f t="shared" si="254"/>
        <v>LM.33</v>
      </c>
      <c r="CI9099" s="275" t="s">
        <v>10563</v>
      </c>
    </row>
    <row r="9100" spans="74:87" x14ac:dyDescent="0.3">
      <c r="BV9100" s="30"/>
      <c r="CH9100" s="139" t="str">
        <f t="shared" si="254"/>
        <v>LM.54</v>
      </c>
      <c r="CI9100" s="275" t="s">
        <v>10564</v>
      </c>
    </row>
    <row r="9101" spans="74:87" x14ac:dyDescent="0.3">
      <c r="BV9101" s="30"/>
      <c r="CH9101" s="139" t="str">
        <f t="shared" si="254"/>
        <v>LM.JB</v>
      </c>
      <c r="CI9101" s="275" t="s">
        <v>10565</v>
      </c>
    </row>
    <row r="9102" spans="74:87" x14ac:dyDescent="0.3">
      <c r="BV9102" s="30"/>
      <c r="CH9102" s="139" t="str">
        <f t="shared" si="254"/>
        <v>LM.JW</v>
      </c>
      <c r="CI9102" s="275" t="s">
        <v>15366</v>
      </c>
    </row>
    <row r="9103" spans="74:87" x14ac:dyDescent="0.3">
      <c r="BV9103" s="30"/>
      <c r="CH9103" s="139" t="str">
        <f t="shared" si="254"/>
        <v>LM.51</v>
      </c>
      <c r="CI9103" s="275" t="s">
        <v>10566</v>
      </c>
    </row>
    <row r="9104" spans="74:87" x14ac:dyDescent="0.3">
      <c r="BV9104" s="30"/>
      <c r="CH9104" s="139" t="str">
        <f t="shared" si="254"/>
        <v>LM.NS</v>
      </c>
      <c r="CI9104" s="275" t="s">
        <v>10567</v>
      </c>
    </row>
    <row r="9105" spans="74:87" x14ac:dyDescent="0.3">
      <c r="BV9105" s="30"/>
      <c r="CH9105" s="139" t="str">
        <f t="shared" si="254"/>
        <v>LM.86</v>
      </c>
      <c r="CI9105" s="275" t="s">
        <v>10568</v>
      </c>
    </row>
    <row r="9106" spans="74:87" x14ac:dyDescent="0.3">
      <c r="BV9106" s="30"/>
      <c r="CH9106" s="139" t="str">
        <f t="shared" si="254"/>
        <v>LM.36</v>
      </c>
      <c r="CI9106" s="275" t="s">
        <v>10569</v>
      </c>
    </row>
    <row r="9107" spans="74:87" x14ac:dyDescent="0.3">
      <c r="BV9107" s="30"/>
      <c r="CH9107" s="139" t="str">
        <f t="shared" si="254"/>
        <v>LM.2F</v>
      </c>
      <c r="CI9107" s="275" t="s">
        <v>10570</v>
      </c>
    </row>
    <row r="9108" spans="74:87" x14ac:dyDescent="0.3">
      <c r="BV9108" s="30"/>
      <c r="CH9108" s="139" t="str">
        <f t="shared" si="254"/>
        <v>LM.90</v>
      </c>
      <c r="CI9108" s="275" t="s">
        <v>10571</v>
      </c>
    </row>
    <row r="9109" spans="74:87" x14ac:dyDescent="0.3">
      <c r="BV9109" s="30"/>
      <c r="CH9109" s="139" t="str">
        <f t="shared" si="254"/>
        <v>LM.27</v>
      </c>
      <c r="CI9109" s="275" t="s">
        <v>10572</v>
      </c>
    </row>
    <row r="9110" spans="74:87" x14ac:dyDescent="0.3">
      <c r="BV9110" s="30"/>
      <c r="CH9110" s="139" t="str">
        <f t="shared" si="254"/>
        <v>LM.61</v>
      </c>
      <c r="CI9110" s="275" t="s">
        <v>10573</v>
      </c>
    </row>
    <row r="9111" spans="74:87" x14ac:dyDescent="0.3">
      <c r="BV9111" s="30"/>
      <c r="CH9111" s="139" t="str">
        <f t="shared" si="254"/>
        <v>LM.81</v>
      </c>
      <c r="CI9111" s="275" t="s">
        <v>10574</v>
      </c>
    </row>
    <row r="9112" spans="74:87" x14ac:dyDescent="0.3">
      <c r="BV9112" s="30"/>
      <c r="CH9112" s="139" t="str">
        <f t="shared" si="254"/>
        <v>LM.SO</v>
      </c>
      <c r="CI9112" s="275" t="s">
        <v>10575</v>
      </c>
    </row>
    <row r="9113" spans="74:87" x14ac:dyDescent="0.3">
      <c r="BV9113" s="30"/>
      <c r="CH9113" s="139" t="str">
        <f t="shared" si="254"/>
        <v>LM.SP</v>
      </c>
      <c r="CI9113" s="275" t="s">
        <v>10576</v>
      </c>
    </row>
    <row r="9114" spans="74:87" x14ac:dyDescent="0.3">
      <c r="BV9114" s="30"/>
      <c r="CH9114" s="139" t="str">
        <f t="shared" si="254"/>
        <v>LM.1V</v>
      </c>
      <c r="CI9114" s="275" t="s">
        <v>10577</v>
      </c>
    </row>
    <row r="9115" spans="74:87" x14ac:dyDescent="0.3">
      <c r="BV9115" s="30"/>
      <c r="CH9115" s="139" t="str">
        <f t="shared" si="254"/>
        <v>LM.T5</v>
      </c>
      <c r="CI9115" s="275" t="s">
        <v>10578</v>
      </c>
    </row>
    <row r="9116" spans="74:87" x14ac:dyDescent="0.3">
      <c r="BV9116" s="30"/>
      <c r="CH9116" s="139" t="str">
        <f t="shared" si="254"/>
        <v>LM.0S</v>
      </c>
      <c r="CI9116" s="275" t="s">
        <v>10579</v>
      </c>
    </row>
    <row r="9117" spans="74:87" x14ac:dyDescent="0.3">
      <c r="BV9117" s="30"/>
      <c r="CH9117" s="139" t="str">
        <f t="shared" si="254"/>
        <v>LM.52</v>
      </c>
      <c r="CI9117" s="275" t="s">
        <v>10580</v>
      </c>
    </row>
    <row r="9118" spans="74:87" x14ac:dyDescent="0.3">
      <c r="BV9118" s="30"/>
      <c r="CH9118" s="139" t="str">
        <f t="shared" si="254"/>
        <v>LM.77</v>
      </c>
      <c r="CI9118" s="275" t="s">
        <v>10581</v>
      </c>
    </row>
    <row r="9119" spans="74:87" x14ac:dyDescent="0.3">
      <c r="BV9119" s="30"/>
      <c r="CH9119" s="139" t="str">
        <f t="shared" si="254"/>
        <v>LM.37</v>
      </c>
      <c r="CI9119" s="275" t="s">
        <v>10582</v>
      </c>
    </row>
    <row r="9120" spans="74:87" x14ac:dyDescent="0.3">
      <c r="BV9120" s="30"/>
      <c r="CH9120" s="139" t="str">
        <f t="shared" ref="CH9120:CH9183" si="255">CONCATENATE(LEFT(CI9120,2),".",RIGHT(CI9120,2))</f>
        <v>LM.2A</v>
      </c>
      <c r="CI9120" s="275" t="s">
        <v>10583</v>
      </c>
    </row>
    <row r="9121" spans="74:87" x14ac:dyDescent="0.3">
      <c r="BV9121" s="30"/>
      <c r="CH9121" s="139" t="str">
        <f t="shared" si="255"/>
        <v>LM.T8</v>
      </c>
      <c r="CI9121" s="275" t="s">
        <v>10584</v>
      </c>
    </row>
    <row r="9122" spans="74:87" x14ac:dyDescent="0.3">
      <c r="BV9122" s="30"/>
      <c r="CH9122" s="139" t="str">
        <f t="shared" si="255"/>
        <v>LM.1Q</v>
      </c>
      <c r="CI9122" s="275" t="s">
        <v>10585</v>
      </c>
    </row>
    <row r="9123" spans="74:87" x14ac:dyDescent="0.3">
      <c r="BV9123" s="30"/>
      <c r="CH9123" s="139" t="str">
        <f t="shared" si="255"/>
        <v>LM.2Q</v>
      </c>
      <c r="CI9123" s="275" t="s">
        <v>10586</v>
      </c>
    </row>
    <row r="9124" spans="74:87" x14ac:dyDescent="0.3">
      <c r="BV9124" s="30"/>
      <c r="CH9124" s="139" t="str">
        <f t="shared" si="255"/>
        <v>LM.NM</v>
      </c>
      <c r="CI9124" s="275" t="s">
        <v>10587</v>
      </c>
    </row>
    <row r="9125" spans="74:87" x14ac:dyDescent="0.3">
      <c r="BV9125" s="30"/>
      <c r="CH9125" s="139" t="str">
        <f t="shared" si="255"/>
        <v>LM.0F</v>
      </c>
      <c r="CI9125" s="275" t="s">
        <v>10588</v>
      </c>
    </row>
    <row r="9126" spans="74:87" x14ac:dyDescent="0.3">
      <c r="BV9126" s="30"/>
      <c r="CH9126" s="139" t="str">
        <f t="shared" si="255"/>
        <v>LM.MC</v>
      </c>
      <c r="CI9126" s="275" t="s">
        <v>10589</v>
      </c>
    </row>
    <row r="9127" spans="74:87" x14ac:dyDescent="0.3">
      <c r="BV9127" s="30"/>
      <c r="CH9127" s="139" t="str">
        <f t="shared" si="255"/>
        <v>LM.0P</v>
      </c>
      <c r="CI9127" s="275" t="s">
        <v>10590</v>
      </c>
    </row>
    <row r="9128" spans="74:87" x14ac:dyDescent="0.3">
      <c r="BV9128" s="30"/>
      <c r="CH9128" s="139" t="str">
        <f t="shared" si="255"/>
        <v>LM.T9</v>
      </c>
      <c r="CI9128" s="275" t="s">
        <v>10591</v>
      </c>
    </row>
    <row r="9129" spans="74:87" x14ac:dyDescent="0.3">
      <c r="BV9129" s="30"/>
      <c r="CH9129" s="139" t="str">
        <f t="shared" si="255"/>
        <v>LM.AO</v>
      </c>
      <c r="CI9129" s="275" t="s">
        <v>10592</v>
      </c>
    </row>
    <row r="9130" spans="74:87" x14ac:dyDescent="0.3">
      <c r="BV9130" s="30"/>
      <c r="CH9130" s="139" t="str">
        <f t="shared" si="255"/>
        <v>LM.0G</v>
      </c>
      <c r="CI9130" s="275" t="s">
        <v>10593</v>
      </c>
    </row>
    <row r="9131" spans="74:87" x14ac:dyDescent="0.3">
      <c r="BV9131" s="30"/>
      <c r="CH9131" s="139" t="str">
        <f t="shared" si="255"/>
        <v>LM.BG</v>
      </c>
      <c r="CI9131" s="275" t="s">
        <v>10594</v>
      </c>
    </row>
    <row r="9132" spans="74:87" x14ac:dyDescent="0.3">
      <c r="BV9132" s="30"/>
      <c r="CH9132" s="139" t="str">
        <f t="shared" si="255"/>
        <v>LM.0R</v>
      </c>
      <c r="CI9132" s="275" t="s">
        <v>10595</v>
      </c>
    </row>
    <row r="9133" spans="74:87" x14ac:dyDescent="0.3">
      <c r="BV9133" s="30"/>
      <c r="CH9133" s="139" t="str">
        <f t="shared" si="255"/>
        <v>LM.89</v>
      </c>
      <c r="CI9133" s="275" t="s">
        <v>10596</v>
      </c>
    </row>
    <row r="9134" spans="74:87" x14ac:dyDescent="0.3">
      <c r="BV9134" s="30"/>
      <c r="CH9134" s="139" t="str">
        <f t="shared" si="255"/>
        <v>LM.2P</v>
      </c>
      <c r="CI9134" s="275" t="s">
        <v>15367</v>
      </c>
    </row>
    <row r="9135" spans="74:87" x14ac:dyDescent="0.3">
      <c r="BV9135" s="30"/>
      <c r="CH9135" s="139" t="str">
        <f t="shared" si="255"/>
        <v>LM.32</v>
      </c>
      <c r="CI9135" s="275" t="s">
        <v>10597</v>
      </c>
    </row>
    <row r="9136" spans="74:87" x14ac:dyDescent="0.3">
      <c r="BV9136" s="30"/>
      <c r="CH9136" s="139" t="str">
        <f t="shared" si="255"/>
        <v>LM.80</v>
      </c>
      <c r="CI9136" s="275" t="s">
        <v>10598</v>
      </c>
    </row>
    <row r="9137" spans="74:87" x14ac:dyDescent="0.3">
      <c r="BV9137" s="30"/>
      <c r="CH9137" s="139" t="str">
        <f t="shared" si="255"/>
        <v>LM.46</v>
      </c>
      <c r="CI9137" s="275" t="s">
        <v>10599</v>
      </c>
    </row>
    <row r="9138" spans="74:87" x14ac:dyDescent="0.3">
      <c r="BV9138" s="30"/>
      <c r="CH9138" s="139" t="str">
        <f t="shared" si="255"/>
        <v>LM.45</v>
      </c>
      <c r="CI9138" s="275" t="s">
        <v>10600</v>
      </c>
    </row>
    <row r="9139" spans="74:87" x14ac:dyDescent="0.3">
      <c r="BV9139" s="30"/>
      <c r="CH9139" s="139" t="str">
        <f t="shared" si="255"/>
        <v>LM.0C</v>
      </c>
      <c r="CI9139" s="275" t="s">
        <v>10601</v>
      </c>
    </row>
    <row r="9140" spans="74:87" x14ac:dyDescent="0.3">
      <c r="BV9140" s="30"/>
      <c r="CH9140" s="139" t="str">
        <f t="shared" si="255"/>
        <v>LM.87</v>
      </c>
      <c r="CI9140" s="275" t="s">
        <v>10602</v>
      </c>
    </row>
    <row r="9141" spans="74:87" x14ac:dyDescent="0.3">
      <c r="BV9141" s="30"/>
      <c r="CH9141" s="139" t="str">
        <f t="shared" si="255"/>
        <v>LM.CP</v>
      </c>
      <c r="CI9141" s="275" t="s">
        <v>10603</v>
      </c>
    </row>
    <row r="9142" spans="74:87" x14ac:dyDescent="0.3">
      <c r="BV9142" s="30"/>
      <c r="CH9142" s="139" t="str">
        <f t="shared" si="255"/>
        <v>LM.35</v>
      </c>
      <c r="CI9142" s="275" t="s">
        <v>10604</v>
      </c>
    </row>
    <row r="9143" spans="74:87" x14ac:dyDescent="0.3">
      <c r="BV9143" s="30"/>
      <c r="CH9143" s="139" t="str">
        <f t="shared" si="255"/>
        <v>LM.33</v>
      </c>
      <c r="CI9143" s="275" t="s">
        <v>10605</v>
      </c>
    </row>
    <row r="9144" spans="74:87" x14ac:dyDescent="0.3">
      <c r="BV9144" s="30"/>
      <c r="CH9144" s="139" t="str">
        <f t="shared" si="255"/>
        <v>LM.54</v>
      </c>
      <c r="CI9144" s="275" t="s">
        <v>10606</v>
      </c>
    </row>
    <row r="9145" spans="74:87" x14ac:dyDescent="0.3">
      <c r="BV9145" s="30"/>
      <c r="CH9145" s="139" t="str">
        <f t="shared" si="255"/>
        <v>LM.JB</v>
      </c>
      <c r="CI9145" s="275" t="s">
        <v>10607</v>
      </c>
    </row>
    <row r="9146" spans="74:87" x14ac:dyDescent="0.3">
      <c r="BV9146" s="30"/>
      <c r="CH9146" s="139" t="str">
        <f t="shared" si="255"/>
        <v>LM.JW</v>
      </c>
      <c r="CI9146" s="275" t="s">
        <v>15368</v>
      </c>
    </row>
    <row r="9147" spans="74:87" x14ac:dyDescent="0.3">
      <c r="BV9147" s="30"/>
      <c r="CH9147" s="139" t="str">
        <f t="shared" si="255"/>
        <v>LM.51</v>
      </c>
      <c r="CI9147" s="275" t="s">
        <v>10608</v>
      </c>
    </row>
    <row r="9148" spans="74:87" x14ac:dyDescent="0.3">
      <c r="BV9148" s="30"/>
      <c r="CH9148" s="139" t="str">
        <f t="shared" si="255"/>
        <v>LM.NS</v>
      </c>
      <c r="CI9148" s="275" t="s">
        <v>10609</v>
      </c>
    </row>
    <row r="9149" spans="74:87" x14ac:dyDescent="0.3">
      <c r="BV9149" s="30"/>
      <c r="CH9149" s="139" t="str">
        <f t="shared" si="255"/>
        <v>LM.86</v>
      </c>
      <c r="CI9149" s="275" t="s">
        <v>10610</v>
      </c>
    </row>
    <row r="9150" spans="74:87" x14ac:dyDescent="0.3">
      <c r="BV9150" s="30"/>
      <c r="CH9150" s="139" t="str">
        <f t="shared" si="255"/>
        <v>LM.36</v>
      </c>
      <c r="CI9150" s="275" t="s">
        <v>10611</v>
      </c>
    </row>
    <row r="9151" spans="74:87" x14ac:dyDescent="0.3">
      <c r="BV9151" s="30"/>
      <c r="CH9151" s="139" t="str">
        <f t="shared" si="255"/>
        <v>LM.2F</v>
      </c>
      <c r="CI9151" s="275" t="s">
        <v>10612</v>
      </c>
    </row>
    <row r="9152" spans="74:87" x14ac:dyDescent="0.3">
      <c r="BV9152" s="30"/>
      <c r="CH9152" s="139" t="str">
        <f t="shared" si="255"/>
        <v>LM.90</v>
      </c>
      <c r="CI9152" s="275" t="s">
        <v>10613</v>
      </c>
    </row>
    <row r="9153" spans="74:87" x14ac:dyDescent="0.3">
      <c r="BV9153" s="30"/>
      <c r="CH9153" s="139" t="str">
        <f t="shared" si="255"/>
        <v>LM.27</v>
      </c>
      <c r="CI9153" s="275" t="s">
        <v>10614</v>
      </c>
    </row>
    <row r="9154" spans="74:87" x14ac:dyDescent="0.3">
      <c r="BV9154" s="30"/>
      <c r="CH9154" s="139" t="str">
        <f t="shared" si="255"/>
        <v>LM.61</v>
      </c>
      <c r="CI9154" s="275" t="s">
        <v>10615</v>
      </c>
    </row>
    <row r="9155" spans="74:87" x14ac:dyDescent="0.3">
      <c r="BV9155" s="30"/>
      <c r="CH9155" s="139" t="str">
        <f t="shared" si="255"/>
        <v>LM.81</v>
      </c>
      <c r="CI9155" s="275" t="s">
        <v>10616</v>
      </c>
    </row>
    <row r="9156" spans="74:87" x14ac:dyDescent="0.3">
      <c r="BV9156" s="30"/>
      <c r="CH9156" s="139" t="str">
        <f t="shared" si="255"/>
        <v>LM.SO</v>
      </c>
      <c r="CI9156" s="275" t="s">
        <v>10617</v>
      </c>
    </row>
    <row r="9157" spans="74:87" x14ac:dyDescent="0.3">
      <c r="BV9157" s="30"/>
      <c r="CH9157" s="139" t="str">
        <f t="shared" si="255"/>
        <v>LM.SP</v>
      </c>
      <c r="CI9157" s="275" t="s">
        <v>10618</v>
      </c>
    </row>
    <row r="9158" spans="74:87" x14ac:dyDescent="0.3">
      <c r="BV9158" s="30"/>
      <c r="CH9158" s="139" t="str">
        <f t="shared" si="255"/>
        <v>LM.1V</v>
      </c>
      <c r="CI9158" s="275" t="s">
        <v>10619</v>
      </c>
    </row>
    <row r="9159" spans="74:87" x14ac:dyDescent="0.3">
      <c r="BV9159" s="30"/>
      <c r="CH9159" s="139" t="str">
        <f t="shared" si="255"/>
        <v>LM.T5</v>
      </c>
      <c r="CI9159" s="275" t="s">
        <v>10620</v>
      </c>
    </row>
    <row r="9160" spans="74:87" x14ac:dyDescent="0.3">
      <c r="BV9160" s="30"/>
      <c r="CH9160" s="139" t="str">
        <f t="shared" si="255"/>
        <v>LM.0S</v>
      </c>
      <c r="CI9160" s="275" t="s">
        <v>10621</v>
      </c>
    </row>
    <row r="9161" spans="74:87" x14ac:dyDescent="0.3">
      <c r="BV9161" s="30"/>
      <c r="CH9161" s="139" t="str">
        <f t="shared" si="255"/>
        <v>LM.52</v>
      </c>
      <c r="CI9161" s="275" t="s">
        <v>10622</v>
      </c>
    </row>
    <row r="9162" spans="74:87" x14ac:dyDescent="0.3">
      <c r="BV9162" s="30"/>
      <c r="CH9162" s="139" t="str">
        <f t="shared" si="255"/>
        <v>LM.77</v>
      </c>
      <c r="CI9162" s="275" t="s">
        <v>10623</v>
      </c>
    </row>
    <row r="9163" spans="74:87" x14ac:dyDescent="0.3">
      <c r="BV9163" s="30"/>
      <c r="CH9163" s="139" t="str">
        <f t="shared" si="255"/>
        <v>LM.37</v>
      </c>
      <c r="CI9163" s="275" t="s">
        <v>10624</v>
      </c>
    </row>
    <row r="9164" spans="74:87" x14ac:dyDescent="0.3">
      <c r="BV9164" s="30"/>
      <c r="CH9164" s="139" t="str">
        <f t="shared" si="255"/>
        <v>LM.2A</v>
      </c>
      <c r="CI9164" s="275" t="s">
        <v>10625</v>
      </c>
    </row>
    <row r="9165" spans="74:87" x14ac:dyDescent="0.3">
      <c r="BV9165" s="30"/>
      <c r="CH9165" s="139" t="str">
        <f t="shared" si="255"/>
        <v>LM.T8</v>
      </c>
      <c r="CI9165" s="275" t="s">
        <v>10626</v>
      </c>
    </row>
    <row r="9166" spans="74:87" x14ac:dyDescent="0.3">
      <c r="BV9166" s="30"/>
      <c r="CH9166" s="139" t="str">
        <f t="shared" si="255"/>
        <v>LM.1Q</v>
      </c>
      <c r="CI9166" s="275" t="s">
        <v>10627</v>
      </c>
    </row>
    <row r="9167" spans="74:87" x14ac:dyDescent="0.3">
      <c r="BV9167" s="30"/>
      <c r="CH9167" s="139" t="str">
        <f t="shared" si="255"/>
        <v>LM.2Q</v>
      </c>
      <c r="CI9167" s="275" t="s">
        <v>10628</v>
      </c>
    </row>
    <row r="9168" spans="74:87" x14ac:dyDescent="0.3">
      <c r="BV9168" s="30"/>
      <c r="CH9168" s="139" t="str">
        <f t="shared" si="255"/>
        <v>LM.NM</v>
      </c>
      <c r="CI9168" s="275" t="s">
        <v>10629</v>
      </c>
    </row>
    <row r="9169" spans="74:87" x14ac:dyDescent="0.3">
      <c r="BV9169" s="30"/>
      <c r="CH9169" s="139" t="str">
        <f t="shared" si="255"/>
        <v>LM.0F</v>
      </c>
      <c r="CI9169" s="275" t="s">
        <v>10630</v>
      </c>
    </row>
    <row r="9170" spans="74:87" x14ac:dyDescent="0.3">
      <c r="BV9170" s="30"/>
      <c r="CH9170" s="139" t="str">
        <f t="shared" si="255"/>
        <v>LM.MC</v>
      </c>
      <c r="CI9170" s="275" t="s">
        <v>10631</v>
      </c>
    </row>
    <row r="9171" spans="74:87" x14ac:dyDescent="0.3">
      <c r="BV9171" s="30"/>
      <c r="CH9171" s="139" t="str">
        <f t="shared" si="255"/>
        <v>LM.0P</v>
      </c>
      <c r="CI9171" s="275" t="s">
        <v>10632</v>
      </c>
    </row>
    <row r="9172" spans="74:87" x14ac:dyDescent="0.3">
      <c r="BV9172" s="30"/>
      <c r="CH9172" s="139" t="str">
        <f t="shared" si="255"/>
        <v>LM.T9</v>
      </c>
      <c r="CI9172" s="275" t="s">
        <v>10633</v>
      </c>
    </row>
    <row r="9173" spans="74:87" x14ac:dyDescent="0.3">
      <c r="BV9173" s="30"/>
      <c r="CH9173" s="139" t="str">
        <f t="shared" si="255"/>
        <v>LM.AO</v>
      </c>
      <c r="CI9173" s="275" t="s">
        <v>10634</v>
      </c>
    </row>
    <row r="9174" spans="74:87" x14ac:dyDescent="0.3">
      <c r="BV9174" s="30"/>
      <c r="CH9174" s="139" t="str">
        <f t="shared" si="255"/>
        <v>LM.0G</v>
      </c>
      <c r="CI9174" s="275" t="s">
        <v>10635</v>
      </c>
    </row>
    <row r="9175" spans="74:87" x14ac:dyDescent="0.3">
      <c r="BV9175" s="30"/>
      <c r="CH9175" s="139" t="str">
        <f t="shared" si="255"/>
        <v>LM.BG</v>
      </c>
      <c r="CI9175" s="275" t="s">
        <v>10636</v>
      </c>
    </row>
    <row r="9176" spans="74:87" x14ac:dyDescent="0.3">
      <c r="BV9176" s="30"/>
      <c r="CH9176" s="139" t="str">
        <f t="shared" si="255"/>
        <v>LM.0R</v>
      </c>
      <c r="CI9176" s="275" t="s">
        <v>10637</v>
      </c>
    </row>
    <row r="9177" spans="74:87" x14ac:dyDescent="0.3">
      <c r="BV9177" s="30"/>
      <c r="CH9177" s="139" t="str">
        <f t="shared" si="255"/>
        <v>LM.89</v>
      </c>
      <c r="CI9177" s="275" t="s">
        <v>10638</v>
      </c>
    </row>
    <row r="9178" spans="74:87" x14ac:dyDescent="0.3">
      <c r="BV9178" s="30"/>
      <c r="CH9178" s="139" t="str">
        <f t="shared" si="255"/>
        <v>LM.2P</v>
      </c>
      <c r="CI9178" s="275" t="s">
        <v>15369</v>
      </c>
    </row>
    <row r="9179" spans="74:87" x14ac:dyDescent="0.3">
      <c r="BV9179" s="30"/>
      <c r="CH9179" s="139" t="str">
        <f t="shared" si="255"/>
        <v>LM.32</v>
      </c>
      <c r="CI9179" s="275" t="s">
        <v>10639</v>
      </c>
    </row>
    <row r="9180" spans="74:87" x14ac:dyDescent="0.3">
      <c r="BV9180" s="30"/>
      <c r="CH9180" s="139" t="str">
        <f t="shared" si="255"/>
        <v>LM.80</v>
      </c>
      <c r="CI9180" s="275" t="s">
        <v>10640</v>
      </c>
    </row>
    <row r="9181" spans="74:87" x14ac:dyDescent="0.3">
      <c r="BV9181" s="30"/>
      <c r="CH9181" s="139" t="str">
        <f t="shared" si="255"/>
        <v>LM.46</v>
      </c>
      <c r="CI9181" s="275" t="s">
        <v>10641</v>
      </c>
    </row>
    <row r="9182" spans="74:87" x14ac:dyDescent="0.3">
      <c r="BV9182" s="30"/>
      <c r="CH9182" s="139" t="str">
        <f t="shared" si="255"/>
        <v>LM.45</v>
      </c>
      <c r="CI9182" s="275" t="s">
        <v>10642</v>
      </c>
    </row>
    <row r="9183" spans="74:87" x14ac:dyDescent="0.3">
      <c r="BV9183" s="30"/>
      <c r="CH9183" s="139" t="str">
        <f t="shared" si="255"/>
        <v>LM.0C</v>
      </c>
      <c r="CI9183" s="275" t="s">
        <v>10643</v>
      </c>
    </row>
    <row r="9184" spans="74:87" x14ac:dyDescent="0.3">
      <c r="BV9184" s="30"/>
      <c r="CH9184" s="139" t="str">
        <f t="shared" ref="CH9184:CH9247" si="256">CONCATENATE(LEFT(CI9184,2),".",RIGHT(CI9184,2))</f>
        <v>LM.87</v>
      </c>
      <c r="CI9184" s="275" t="s">
        <v>10644</v>
      </c>
    </row>
    <row r="9185" spans="74:87" x14ac:dyDescent="0.3">
      <c r="BV9185" s="30"/>
      <c r="CH9185" s="139" t="str">
        <f t="shared" si="256"/>
        <v>LM.CP</v>
      </c>
      <c r="CI9185" s="275" t="s">
        <v>10645</v>
      </c>
    </row>
    <row r="9186" spans="74:87" x14ac:dyDescent="0.3">
      <c r="BV9186" s="30"/>
      <c r="CH9186" s="139" t="str">
        <f t="shared" si="256"/>
        <v>LM.35</v>
      </c>
      <c r="CI9186" s="275" t="s">
        <v>10646</v>
      </c>
    </row>
    <row r="9187" spans="74:87" x14ac:dyDescent="0.3">
      <c r="BV9187" s="30"/>
      <c r="CH9187" s="139" t="str">
        <f t="shared" si="256"/>
        <v>LM.33</v>
      </c>
      <c r="CI9187" s="275" t="s">
        <v>10647</v>
      </c>
    </row>
    <row r="9188" spans="74:87" x14ac:dyDescent="0.3">
      <c r="BV9188" s="30"/>
      <c r="CH9188" s="139" t="str">
        <f t="shared" si="256"/>
        <v>LM.54</v>
      </c>
      <c r="CI9188" s="275" t="s">
        <v>10648</v>
      </c>
    </row>
    <row r="9189" spans="74:87" x14ac:dyDescent="0.3">
      <c r="BV9189" s="30"/>
      <c r="CH9189" s="139" t="str">
        <f t="shared" si="256"/>
        <v>LM.JB</v>
      </c>
      <c r="CI9189" s="275" t="s">
        <v>10649</v>
      </c>
    </row>
    <row r="9190" spans="74:87" x14ac:dyDescent="0.3">
      <c r="BV9190" s="30"/>
      <c r="CH9190" s="139" t="str">
        <f t="shared" si="256"/>
        <v>LM.JW</v>
      </c>
      <c r="CI9190" s="275" t="s">
        <v>15370</v>
      </c>
    </row>
    <row r="9191" spans="74:87" x14ac:dyDescent="0.3">
      <c r="BV9191" s="30"/>
      <c r="CH9191" s="139" t="str">
        <f t="shared" si="256"/>
        <v>LM.51</v>
      </c>
      <c r="CI9191" s="275" t="s">
        <v>10650</v>
      </c>
    </row>
    <row r="9192" spans="74:87" x14ac:dyDescent="0.3">
      <c r="BV9192" s="30"/>
      <c r="CH9192" s="139" t="str">
        <f t="shared" si="256"/>
        <v>LM.NS</v>
      </c>
      <c r="CI9192" s="275" t="s">
        <v>10651</v>
      </c>
    </row>
    <row r="9193" spans="74:87" x14ac:dyDescent="0.3">
      <c r="BV9193" s="30"/>
      <c r="CH9193" s="139" t="str">
        <f t="shared" si="256"/>
        <v>LM.86</v>
      </c>
      <c r="CI9193" s="275" t="s">
        <v>10652</v>
      </c>
    </row>
    <row r="9194" spans="74:87" x14ac:dyDescent="0.3">
      <c r="BV9194" s="30"/>
      <c r="CH9194" s="139" t="str">
        <f t="shared" si="256"/>
        <v>LM.36</v>
      </c>
      <c r="CI9194" s="275" t="s">
        <v>10653</v>
      </c>
    </row>
    <row r="9195" spans="74:87" x14ac:dyDescent="0.3">
      <c r="BV9195" s="30"/>
      <c r="CH9195" s="139" t="str">
        <f t="shared" si="256"/>
        <v>LM.2F</v>
      </c>
      <c r="CI9195" s="275" t="s">
        <v>10654</v>
      </c>
    </row>
    <row r="9196" spans="74:87" x14ac:dyDescent="0.3">
      <c r="BV9196" s="30"/>
      <c r="CH9196" s="139" t="str">
        <f t="shared" si="256"/>
        <v>LM.90</v>
      </c>
      <c r="CI9196" s="275" t="s">
        <v>10655</v>
      </c>
    </row>
    <row r="9197" spans="74:87" x14ac:dyDescent="0.3">
      <c r="BV9197" s="30"/>
      <c r="CH9197" s="139" t="str">
        <f t="shared" si="256"/>
        <v>LM.27</v>
      </c>
      <c r="CI9197" s="275" t="s">
        <v>10656</v>
      </c>
    </row>
    <row r="9198" spans="74:87" x14ac:dyDescent="0.3">
      <c r="BV9198" s="30"/>
      <c r="CH9198" s="139" t="str">
        <f t="shared" si="256"/>
        <v>LM.61</v>
      </c>
      <c r="CI9198" s="275" t="s">
        <v>10657</v>
      </c>
    </row>
    <row r="9199" spans="74:87" x14ac:dyDescent="0.3">
      <c r="BV9199" s="30"/>
      <c r="CH9199" s="139" t="str">
        <f t="shared" si="256"/>
        <v>LM.81</v>
      </c>
      <c r="CI9199" s="275" t="s">
        <v>10658</v>
      </c>
    </row>
    <row r="9200" spans="74:87" x14ac:dyDescent="0.3">
      <c r="BV9200" s="30"/>
      <c r="CH9200" s="139" t="str">
        <f t="shared" si="256"/>
        <v>LM.SO</v>
      </c>
      <c r="CI9200" s="275" t="s">
        <v>10659</v>
      </c>
    </row>
    <row r="9201" spans="74:87" x14ac:dyDescent="0.3">
      <c r="BV9201" s="30"/>
      <c r="CH9201" s="139" t="str">
        <f t="shared" si="256"/>
        <v>LM.SP</v>
      </c>
      <c r="CI9201" s="275" t="s">
        <v>10660</v>
      </c>
    </row>
    <row r="9202" spans="74:87" x14ac:dyDescent="0.3">
      <c r="BV9202" s="30"/>
      <c r="CH9202" s="139" t="str">
        <f t="shared" si="256"/>
        <v>LM.1V</v>
      </c>
      <c r="CI9202" s="275" t="s">
        <v>10661</v>
      </c>
    </row>
    <row r="9203" spans="74:87" x14ac:dyDescent="0.3">
      <c r="BV9203" s="30"/>
      <c r="CH9203" s="139" t="str">
        <f t="shared" si="256"/>
        <v>LM.T5</v>
      </c>
      <c r="CI9203" s="275" t="s">
        <v>10662</v>
      </c>
    </row>
    <row r="9204" spans="74:87" x14ac:dyDescent="0.3">
      <c r="BV9204" s="30"/>
      <c r="CH9204" s="139" t="str">
        <f t="shared" si="256"/>
        <v>LM.0S</v>
      </c>
      <c r="CI9204" s="275" t="s">
        <v>10663</v>
      </c>
    </row>
    <row r="9205" spans="74:87" x14ac:dyDescent="0.3">
      <c r="BV9205" s="30"/>
      <c r="CH9205" s="139" t="str">
        <f t="shared" si="256"/>
        <v>LM.52</v>
      </c>
      <c r="CI9205" s="275" t="s">
        <v>10664</v>
      </c>
    </row>
    <row r="9206" spans="74:87" x14ac:dyDescent="0.3">
      <c r="BV9206" s="30"/>
      <c r="CH9206" s="139" t="str">
        <f t="shared" si="256"/>
        <v>LM.77</v>
      </c>
      <c r="CI9206" s="275" t="s">
        <v>10665</v>
      </c>
    </row>
    <row r="9207" spans="74:87" x14ac:dyDescent="0.3">
      <c r="BV9207" s="30"/>
      <c r="CH9207" s="139" t="str">
        <f t="shared" si="256"/>
        <v>LM.37</v>
      </c>
      <c r="CI9207" s="275" t="s">
        <v>10666</v>
      </c>
    </row>
    <row r="9208" spans="74:87" x14ac:dyDescent="0.3">
      <c r="BV9208" s="30"/>
      <c r="CH9208" s="139" t="str">
        <f t="shared" si="256"/>
        <v>LM.2A</v>
      </c>
      <c r="CI9208" s="275" t="s">
        <v>10667</v>
      </c>
    </row>
    <row r="9209" spans="74:87" x14ac:dyDescent="0.3">
      <c r="BV9209" s="30"/>
      <c r="CH9209" s="139" t="str">
        <f t="shared" si="256"/>
        <v>LM.T8</v>
      </c>
      <c r="CI9209" s="275" t="s">
        <v>10668</v>
      </c>
    </row>
    <row r="9210" spans="74:87" x14ac:dyDescent="0.3">
      <c r="BV9210" s="30"/>
      <c r="CH9210" s="139" t="str">
        <f t="shared" si="256"/>
        <v>LM.1Q</v>
      </c>
      <c r="CI9210" s="275" t="s">
        <v>10669</v>
      </c>
    </row>
    <row r="9211" spans="74:87" x14ac:dyDescent="0.3">
      <c r="BV9211" s="30"/>
      <c r="CH9211" s="139" t="str">
        <f t="shared" si="256"/>
        <v>LM.2Q</v>
      </c>
      <c r="CI9211" s="275" t="s">
        <v>10670</v>
      </c>
    </row>
    <row r="9212" spans="74:87" x14ac:dyDescent="0.3">
      <c r="BV9212" s="30"/>
      <c r="CH9212" s="139" t="str">
        <f t="shared" si="256"/>
        <v>LM.NM</v>
      </c>
      <c r="CI9212" s="275" t="s">
        <v>10671</v>
      </c>
    </row>
    <row r="9213" spans="74:87" x14ac:dyDescent="0.3">
      <c r="BV9213" s="30"/>
      <c r="CH9213" s="139" t="str">
        <f t="shared" si="256"/>
        <v>LM.0F</v>
      </c>
      <c r="CI9213" s="275" t="s">
        <v>10672</v>
      </c>
    </row>
    <row r="9214" spans="74:87" x14ac:dyDescent="0.3">
      <c r="BV9214" s="30"/>
      <c r="CH9214" s="139" t="str">
        <f t="shared" si="256"/>
        <v>LM.MC</v>
      </c>
      <c r="CI9214" s="275" t="s">
        <v>10673</v>
      </c>
    </row>
    <row r="9215" spans="74:87" x14ac:dyDescent="0.3">
      <c r="BV9215" s="30"/>
      <c r="CH9215" s="139" t="str">
        <f t="shared" si="256"/>
        <v>LM.0P</v>
      </c>
      <c r="CI9215" s="275" t="s">
        <v>10674</v>
      </c>
    </row>
    <row r="9216" spans="74:87" x14ac:dyDescent="0.3">
      <c r="BV9216" s="30"/>
      <c r="CH9216" s="139" t="str">
        <f t="shared" si="256"/>
        <v>LM.T9</v>
      </c>
      <c r="CI9216" s="275" t="s">
        <v>10675</v>
      </c>
    </row>
    <row r="9217" spans="74:87" x14ac:dyDescent="0.3">
      <c r="BV9217" s="30"/>
      <c r="CH9217" s="139" t="str">
        <f t="shared" si="256"/>
        <v>LM.AO</v>
      </c>
      <c r="CI9217" s="275" t="s">
        <v>10676</v>
      </c>
    </row>
    <row r="9218" spans="74:87" x14ac:dyDescent="0.3">
      <c r="BV9218" s="30"/>
      <c r="CH9218" s="139" t="str">
        <f t="shared" si="256"/>
        <v>LM.0G</v>
      </c>
      <c r="CI9218" s="275" t="s">
        <v>10677</v>
      </c>
    </row>
    <row r="9219" spans="74:87" x14ac:dyDescent="0.3">
      <c r="BV9219" s="30"/>
      <c r="CH9219" s="139" t="str">
        <f t="shared" si="256"/>
        <v>LM.BG</v>
      </c>
      <c r="CI9219" s="275" t="s">
        <v>10678</v>
      </c>
    </row>
    <row r="9220" spans="74:87" x14ac:dyDescent="0.3">
      <c r="BV9220" s="30"/>
      <c r="CH9220" s="139" t="str">
        <f t="shared" si="256"/>
        <v>LM.0R</v>
      </c>
      <c r="CI9220" s="275" t="s">
        <v>10679</v>
      </c>
    </row>
    <row r="9221" spans="74:87" x14ac:dyDescent="0.3">
      <c r="BV9221" s="30"/>
      <c r="CH9221" s="139" t="str">
        <f t="shared" si="256"/>
        <v>LM.89</v>
      </c>
      <c r="CI9221" s="275" t="s">
        <v>10680</v>
      </c>
    </row>
    <row r="9222" spans="74:87" x14ac:dyDescent="0.3">
      <c r="BV9222" s="30"/>
      <c r="CH9222" s="139" t="str">
        <f t="shared" si="256"/>
        <v>LM.2P</v>
      </c>
      <c r="CI9222" s="275" t="s">
        <v>15371</v>
      </c>
    </row>
    <row r="9223" spans="74:87" x14ac:dyDescent="0.3">
      <c r="BV9223" s="30"/>
      <c r="CH9223" s="139" t="str">
        <f t="shared" si="256"/>
        <v>LM.32</v>
      </c>
      <c r="CI9223" s="275" t="s">
        <v>10681</v>
      </c>
    </row>
    <row r="9224" spans="74:87" x14ac:dyDescent="0.3">
      <c r="BV9224" s="30"/>
      <c r="CH9224" s="139" t="str">
        <f t="shared" si="256"/>
        <v>LM.80</v>
      </c>
      <c r="CI9224" s="275" t="s">
        <v>10682</v>
      </c>
    </row>
    <row r="9225" spans="74:87" x14ac:dyDescent="0.3">
      <c r="BV9225" s="30"/>
      <c r="CH9225" s="139" t="str">
        <f t="shared" si="256"/>
        <v>LM.46</v>
      </c>
      <c r="CI9225" s="275" t="s">
        <v>10683</v>
      </c>
    </row>
    <row r="9226" spans="74:87" x14ac:dyDescent="0.3">
      <c r="BV9226" s="30"/>
      <c r="CH9226" s="139" t="str">
        <f t="shared" si="256"/>
        <v>LM.45</v>
      </c>
      <c r="CI9226" s="275" t="s">
        <v>10684</v>
      </c>
    </row>
    <row r="9227" spans="74:87" x14ac:dyDescent="0.3">
      <c r="BV9227" s="30"/>
      <c r="CH9227" s="139" t="str">
        <f t="shared" si="256"/>
        <v>LM.0C</v>
      </c>
      <c r="CI9227" s="275" t="s">
        <v>10685</v>
      </c>
    </row>
    <row r="9228" spans="74:87" x14ac:dyDescent="0.3">
      <c r="BV9228" s="30"/>
      <c r="CH9228" s="139" t="str">
        <f t="shared" si="256"/>
        <v>LM.87</v>
      </c>
      <c r="CI9228" s="275" t="s">
        <v>10686</v>
      </c>
    </row>
    <row r="9229" spans="74:87" x14ac:dyDescent="0.3">
      <c r="BV9229" s="30"/>
      <c r="CH9229" s="139" t="str">
        <f t="shared" si="256"/>
        <v>LM.CP</v>
      </c>
      <c r="CI9229" s="275" t="s">
        <v>10687</v>
      </c>
    </row>
    <row r="9230" spans="74:87" x14ac:dyDescent="0.3">
      <c r="BV9230" s="30"/>
      <c r="CH9230" s="139" t="str">
        <f t="shared" si="256"/>
        <v>LM.35</v>
      </c>
      <c r="CI9230" s="275" t="s">
        <v>10688</v>
      </c>
    </row>
    <row r="9231" spans="74:87" x14ac:dyDescent="0.3">
      <c r="BV9231" s="30"/>
      <c r="CH9231" s="139" t="str">
        <f t="shared" si="256"/>
        <v>LM.33</v>
      </c>
      <c r="CI9231" s="275" t="s">
        <v>10689</v>
      </c>
    </row>
    <row r="9232" spans="74:87" x14ac:dyDescent="0.3">
      <c r="BV9232" s="30"/>
      <c r="CH9232" s="139" t="str">
        <f t="shared" si="256"/>
        <v>LM.54</v>
      </c>
      <c r="CI9232" s="275" t="s">
        <v>10690</v>
      </c>
    </row>
    <row r="9233" spans="74:87" x14ac:dyDescent="0.3">
      <c r="BV9233" s="30"/>
      <c r="CH9233" s="139" t="str">
        <f t="shared" si="256"/>
        <v>LM.JB</v>
      </c>
      <c r="CI9233" s="275" t="s">
        <v>10691</v>
      </c>
    </row>
    <row r="9234" spans="74:87" x14ac:dyDescent="0.3">
      <c r="BV9234" s="30"/>
      <c r="CH9234" s="139" t="str">
        <f t="shared" si="256"/>
        <v>LM.JW</v>
      </c>
      <c r="CI9234" s="275" t="s">
        <v>15372</v>
      </c>
    </row>
    <row r="9235" spans="74:87" x14ac:dyDescent="0.3">
      <c r="BV9235" s="30"/>
      <c r="CH9235" s="139" t="str">
        <f t="shared" si="256"/>
        <v>LM.51</v>
      </c>
      <c r="CI9235" s="275" t="s">
        <v>10692</v>
      </c>
    </row>
    <row r="9236" spans="74:87" x14ac:dyDescent="0.3">
      <c r="BV9236" s="30"/>
      <c r="CH9236" s="139" t="str">
        <f t="shared" si="256"/>
        <v>LM.NS</v>
      </c>
      <c r="CI9236" s="275" t="s">
        <v>10693</v>
      </c>
    </row>
    <row r="9237" spans="74:87" x14ac:dyDescent="0.3">
      <c r="BV9237" s="30"/>
      <c r="CH9237" s="139" t="str">
        <f t="shared" si="256"/>
        <v>LM.86</v>
      </c>
      <c r="CI9237" s="275" t="s">
        <v>10694</v>
      </c>
    </row>
    <row r="9238" spans="74:87" x14ac:dyDescent="0.3">
      <c r="BV9238" s="30"/>
      <c r="CH9238" s="139" t="str">
        <f t="shared" si="256"/>
        <v>LM.36</v>
      </c>
      <c r="CI9238" s="275" t="s">
        <v>10695</v>
      </c>
    </row>
    <row r="9239" spans="74:87" x14ac:dyDescent="0.3">
      <c r="BV9239" s="30"/>
      <c r="CH9239" s="139" t="str">
        <f t="shared" si="256"/>
        <v>LM.2F</v>
      </c>
      <c r="CI9239" s="275" t="s">
        <v>10696</v>
      </c>
    </row>
    <row r="9240" spans="74:87" x14ac:dyDescent="0.3">
      <c r="BV9240" s="30"/>
      <c r="CH9240" s="139" t="str">
        <f t="shared" si="256"/>
        <v>LM.90</v>
      </c>
      <c r="CI9240" s="275" t="s">
        <v>10697</v>
      </c>
    </row>
    <row r="9241" spans="74:87" x14ac:dyDescent="0.3">
      <c r="BV9241" s="30"/>
      <c r="CH9241" s="139" t="str">
        <f t="shared" si="256"/>
        <v>LM.27</v>
      </c>
      <c r="CI9241" s="275" t="s">
        <v>10698</v>
      </c>
    </row>
    <row r="9242" spans="74:87" x14ac:dyDescent="0.3">
      <c r="BV9242" s="30"/>
      <c r="CH9242" s="139" t="str">
        <f t="shared" si="256"/>
        <v>LM.61</v>
      </c>
      <c r="CI9242" s="275" t="s">
        <v>10699</v>
      </c>
    </row>
    <row r="9243" spans="74:87" x14ac:dyDescent="0.3">
      <c r="BV9243" s="30"/>
      <c r="CH9243" s="139" t="str">
        <f t="shared" si="256"/>
        <v>LM.81</v>
      </c>
      <c r="CI9243" s="275" t="s">
        <v>10700</v>
      </c>
    </row>
    <row r="9244" spans="74:87" x14ac:dyDescent="0.3">
      <c r="BV9244" s="30"/>
      <c r="CH9244" s="139" t="str">
        <f t="shared" si="256"/>
        <v>LM.SO</v>
      </c>
      <c r="CI9244" s="275" t="s">
        <v>10701</v>
      </c>
    </row>
    <row r="9245" spans="74:87" x14ac:dyDescent="0.3">
      <c r="BV9245" s="30"/>
      <c r="CH9245" s="139" t="str">
        <f t="shared" si="256"/>
        <v>LM.SP</v>
      </c>
      <c r="CI9245" s="275" t="s">
        <v>10702</v>
      </c>
    </row>
    <row r="9246" spans="74:87" x14ac:dyDescent="0.3">
      <c r="BV9246" s="30"/>
      <c r="CH9246" s="139" t="str">
        <f t="shared" si="256"/>
        <v>LM.1V</v>
      </c>
      <c r="CI9246" s="275" t="s">
        <v>10703</v>
      </c>
    </row>
    <row r="9247" spans="74:87" x14ac:dyDescent="0.3">
      <c r="BV9247" s="30"/>
      <c r="CH9247" s="139" t="str">
        <f t="shared" si="256"/>
        <v>LM.T5</v>
      </c>
      <c r="CI9247" s="275" t="s">
        <v>10704</v>
      </c>
    </row>
    <row r="9248" spans="74:87" x14ac:dyDescent="0.3">
      <c r="BV9248" s="30"/>
      <c r="CH9248" s="139" t="str">
        <f t="shared" ref="CH9248:CH9311" si="257">CONCATENATE(LEFT(CI9248,2),".",RIGHT(CI9248,2))</f>
        <v>LM.0S</v>
      </c>
      <c r="CI9248" s="275" t="s">
        <v>10705</v>
      </c>
    </row>
    <row r="9249" spans="74:87" x14ac:dyDescent="0.3">
      <c r="BV9249" s="30"/>
      <c r="CH9249" s="139" t="str">
        <f t="shared" si="257"/>
        <v>LM.52</v>
      </c>
      <c r="CI9249" s="275" t="s">
        <v>10706</v>
      </c>
    </row>
    <row r="9250" spans="74:87" x14ac:dyDescent="0.3">
      <c r="BV9250" s="30"/>
      <c r="CH9250" s="139" t="str">
        <f t="shared" si="257"/>
        <v>LM.77</v>
      </c>
      <c r="CI9250" s="275" t="s">
        <v>10707</v>
      </c>
    </row>
    <row r="9251" spans="74:87" x14ac:dyDescent="0.3">
      <c r="BV9251" s="30"/>
      <c r="CH9251" s="139" t="str">
        <f t="shared" si="257"/>
        <v>LM.37</v>
      </c>
      <c r="CI9251" s="275" t="s">
        <v>10708</v>
      </c>
    </row>
    <row r="9252" spans="74:87" x14ac:dyDescent="0.3">
      <c r="BV9252" s="30"/>
      <c r="CH9252" s="139" t="str">
        <f t="shared" si="257"/>
        <v>LM.2A</v>
      </c>
      <c r="CI9252" s="275" t="s">
        <v>10709</v>
      </c>
    </row>
    <row r="9253" spans="74:87" x14ac:dyDescent="0.3">
      <c r="BV9253" s="30"/>
      <c r="CH9253" s="139" t="str">
        <f t="shared" si="257"/>
        <v>LM.T8</v>
      </c>
      <c r="CI9253" s="275" t="s">
        <v>10710</v>
      </c>
    </row>
    <row r="9254" spans="74:87" x14ac:dyDescent="0.3">
      <c r="BV9254" s="30"/>
      <c r="CH9254" s="139" t="str">
        <f t="shared" si="257"/>
        <v>LM.1Q</v>
      </c>
      <c r="CI9254" s="275" t="s">
        <v>10711</v>
      </c>
    </row>
    <row r="9255" spans="74:87" x14ac:dyDescent="0.3">
      <c r="BV9255" s="30"/>
      <c r="CH9255" s="139" t="str">
        <f t="shared" si="257"/>
        <v>LM.2Q</v>
      </c>
      <c r="CI9255" s="275" t="s">
        <v>10712</v>
      </c>
    </row>
    <row r="9256" spans="74:87" x14ac:dyDescent="0.3">
      <c r="BV9256" s="30"/>
      <c r="CH9256" s="139" t="str">
        <f t="shared" si="257"/>
        <v>LM.NM</v>
      </c>
      <c r="CI9256" s="275" t="s">
        <v>10713</v>
      </c>
    </row>
    <row r="9257" spans="74:87" x14ac:dyDescent="0.3">
      <c r="BV9257" s="30"/>
      <c r="CH9257" s="139" t="str">
        <f t="shared" si="257"/>
        <v>LM.0F</v>
      </c>
      <c r="CI9257" s="275" t="s">
        <v>10714</v>
      </c>
    </row>
    <row r="9258" spans="74:87" x14ac:dyDescent="0.3">
      <c r="BV9258" s="30"/>
      <c r="CH9258" s="139" t="str">
        <f t="shared" si="257"/>
        <v>LM.MC</v>
      </c>
      <c r="CI9258" s="275" t="s">
        <v>10715</v>
      </c>
    </row>
    <row r="9259" spans="74:87" x14ac:dyDescent="0.3">
      <c r="BV9259" s="30"/>
      <c r="CH9259" s="139" t="str">
        <f t="shared" si="257"/>
        <v>LM.0P</v>
      </c>
      <c r="CI9259" s="275" t="s">
        <v>10716</v>
      </c>
    </row>
    <row r="9260" spans="74:87" x14ac:dyDescent="0.3">
      <c r="BV9260" s="30"/>
      <c r="CH9260" s="139" t="str">
        <f t="shared" si="257"/>
        <v>LM.T9</v>
      </c>
      <c r="CI9260" s="275" t="s">
        <v>10717</v>
      </c>
    </row>
    <row r="9261" spans="74:87" x14ac:dyDescent="0.3">
      <c r="BV9261" s="30"/>
      <c r="CH9261" s="139" t="str">
        <f t="shared" si="257"/>
        <v>LM.AO</v>
      </c>
      <c r="CI9261" s="275" t="s">
        <v>10718</v>
      </c>
    </row>
    <row r="9262" spans="74:87" x14ac:dyDescent="0.3">
      <c r="BV9262" s="30"/>
      <c r="CH9262" s="139" t="str">
        <f t="shared" si="257"/>
        <v>LM.0G</v>
      </c>
      <c r="CI9262" s="275" t="s">
        <v>10719</v>
      </c>
    </row>
    <row r="9263" spans="74:87" x14ac:dyDescent="0.3">
      <c r="BV9263" s="30"/>
      <c r="CH9263" s="139" t="str">
        <f t="shared" si="257"/>
        <v>LM.BG</v>
      </c>
      <c r="CI9263" s="275" t="s">
        <v>10720</v>
      </c>
    </row>
    <row r="9264" spans="74:87" x14ac:dyDescent="0.3">
      <c r="BV9264" s="30"/>
      <c r="CH9264" s="139" t="str">
        <f t="shared" si="257"/>
        <v>LM.0R</v>
      </c>
      <c r="CI9264" s="275" t="s">
        <v>10721</v>
      </c>
    </row>
    <row r="9265" spans="74:87" x14ac:dyDescent="0.3">
      <c r="BV9265" s="30"/>
      <c r="CH9265" s="139" t="str">
        <f t="shared" si="257"/>
        <v>LM.89</v>
      </c>
      <c r="CI9265" s="275" t="s">
        <v>10722</v>
      </c>
    </row>
    <row r="9266" spans="74:87" x14ac:dyDescent="0.3">
      <c r="BV9266" s="30"/>
      <c r="CH9266" s="139" t="str">
        <f t="shared" si="257"/>
        <v>LM.2P</v>
      </c>
      <c r="CI9266" s="275" t="s">
        <v>15373</v>
      </c>
    </row>
    <row r="9267" spans="74:87" x14ac:dyDescent="0.3">
      <c r="BV9267" s="30"/>
      <c r="CH9267" s="139" t="str">
        <f t="shared" si="257"/>
        <v>LM.32</v>
      </c>
      <c r="CI9267" s="275" t="s">
        <v>10723</v>
      </c>
    </row>
    <row r="9268" spans="74:87" x14ac:dyDescent="0.3">
      <c r="BV9268" s="30"/>
      <c r="CH9268" s="139" t="str">
        <f t="shared" si="257"/>
        <v>LM.80</v>
      </c>
      <c r="CI9268" s="275" t="s">
        <v>10724</v>
      </c>
    </row>
    <row r="9269" spans="74:87" x14ac:dyDescent="0.3">
      <c r="BV9269" s="30"/>
      <c r="CH9269" s="139" t="str">
        <f t="shared" si="257"/>
        <v>LM.46</v>
      </c>
      <c r="CI9269" s="275" t="s">
        <v>10725</v>
      </c>
    </row>
    <row r="9270" spans="74:87" x14ac:dyDescent="0.3">
      <c r="BV9270" s="30"/>
      <c r="CH9270" s="139" t="str">
        <f t="shared" si="257"/>
        <v>LM.45</v>
      </c>
      <c r="CI9270" s="275" t="s">
        <v>10726</v>
      </c>
    </row>
    <row r="9271" spans="74:87" x14ac:dyDescent="0.3">
      <c r="BV9271" s="30"/>
      <c r="CH9271" s="139" t="str">
        <f t="shared" si="257"/>
        <v>LM.0C</v>
      </c>
      <c r="CI9271" s="275" t="s">
        <v>10727</v>
      </c>
    </row>
    <row r="9272" spans="74:87" x14ac:dyDescent="0.3">
      <c r="BV9272" s="30"/>
      <c r="CH9272" s="139" t="str">
        <f t="shared" si="257"/>
        <v>LM.87</v>
      </c>
      <c r="CI9272" s="275" t="s">
        <v>10728</v>
      </c>
    </row>
    <row r="9273" spans="74:87" x14ac:dyDescent="0.3">
      <c r="BV9273" s="30"/>
      <c r="CH9273" s="139" t="str">
        <f t="shared" si="257"/>
        <v>LM.CP</v>
      </c>
      <c r="CI9273" s="275" t="s">
        <v>10729</v>
      </c>
    </row>
    <row r="9274" spans="74:87" x14ac:dyDescent="0.3">
      <c r="BV9274" s="30"/>
      <c r="CH9274" s="139" t="str">
        <f t="shared" si="257"/>
        <v>LM.35</v>
      </c>
      <c r="CI9274" s="275" t="s">
        <v>10730</v>
      </c>
    </row>
    <row r="9275" spans="74:87" x14ac:dyDescent="0.3">
      <c r="BV9275" s="30"/>
      <c r="CH9275" s="139" t="str">
        <f t="shared" si="257"/>
        <v>LM.33</v>
      </c>
      <c r="CI9275" s="275" t="s">
        <v>10731</v>
      </c>
    </row>
    <row r="9276" spans="74:87" x14ac:dyDescent="0.3">
      <c r="BV9276" s="30"/>
      <c r="CH9276" s="139" t="str">
        <f t="shared" si="257"/>
        <v>LM.54</v>
      </c>
      <c r="CI9276" s="275" t="s">
        <v>10732</v>
      </c>
    </row>
    <row r="9277" spans="74:87" x14ac:dyDescent="0.3">
      <c r="BV9277" s="30"/>
      <c r="CH9277" s="139" t="str">
        <f t="shared" si="257"/>
        <v>LM.JB</v>
      </c>
      <c r="CI9277" s="275" t="s">
        <v>10733</v>
      </c>
    </row>
    <row r="9278" spans="74:87" x14ac:dyDescent="0.3">
      <c r="BV9278" s="30"/>
      <c r="CH9278" s="139" t="str">
        <f t="shared" si="257"/>
        <v>LM.JW</v>
      </c>
      <c r="CI9278" s="275" t="s">
        <v>15374</v>
      </c>
    </row>
    <row r="9279" spans="74:87" x14ac:dyDescent="0.3">
      <c r="BV9279" s="30"/>
      <c r="CH9279" s="139" t="str">
        <f t="shared" si="257"/>
        <v>LM.51</v>
      </c>
      <c r="CI9279" s="275" t="s">
        <v>10734</v>
      </c>
    </row>
    <row r="9280" spans="74:87" x14ac:dyDescent="0.3">
      <c r="BV9280" s="30"/>
      <c r="CH9280" s="139" t="str">
        <f t="shared" si="257"/>
        <v>LM.NS</v>
      </c>
      <c r="CI9280" s="275" t="s">
        <v>10735</v>
      </c>
    </row>
    <row r="9281" spans="74:87" x14ac:dyDescent="0.3">
      <c r="BV9281" s="30"/>
      <c r="CH9281" s="139" t="str">
        <f t="shared" si="257"/>
        <v>LM.86</v>
      </c>
      <c r="CI9281" s="275" t="s">
        <v>10736</v>
      </c>
    </row>
    <row r="9282" spans="74:87" x14ac:dyDescent="0.3">
      <c r="BV9282" s="30"/>
      <c r="CH9282" s="139" t="str">
        <f t="shared" si="257"/>
        <v>LM.36</v>
      </c>
      <c r="CI9282" s="275" t="s">
        <v>10737</v>
      </c>
    </row>
    <row r="9283" spans="74:87" x14ac:dyDescent="0.3">
      <c r="BV9283" s="30"/>
      <c r="CH9283" s="139" t="str">
        <f t="shared" si="257"/>
        <v>LM.2F</v>
      </c>
      <c r="CI9283" s="275" t="s">
        <v>10738</v>
      </c>
    </row>
    <row r="9284" spans="74:87" x14ac:dyDescent="0.3">
      <c r="BV9284" s="30"/>
      <c r="CH9284" s="139" t="str">
        <f t="shared" si="257"/>
        <v>LM.90</v>
      </c>
      <c r="CI9284" s="275" t="s">
        <v>10739</v>
      </c>
    </row>
    <row r="9285" spans="74:87" x14ac:dyDescent="0.3">
      <c r="BV9285" s="30"/>
      <c r="CH9285" s="139" t="str">
        <f t="shared" si="257"/>
        <v>LM.27</v>
      </c>
      <c r="CI9285" s="275" t="s">
        <v>10740</v>
      </c>
    </row>
    <row r="9286" spans="74:87" x14ac:dyDescent="0.3">
      <c r="BV9286" s="30"/>
      <c r="CH9286" s="139" t="str">
        <f t="shared" si="257"/>
        <v>LM.61</v>
      </c>
      <c r="CI9286" s="275" t="s">
        <v>10741</v>
      </c>
    </row>
    <row r="9287" spans="74:87" x14ac:dyDescent="0.3">
      <c r="BV9287" s="30"/>
      <c r="CH9287" s="139" t="str">
        <f t="shared" si="257"/>
        <v>LM.81</v>
      </c>
      <c r="CI9287" s="275" t="s">
        <v>10742</v>
      </c>
    </row>
    <row r="9288" spans="74:87" x14ac:dyDescent="0.3">
      <c r="BV9288" s="30"/>
      <c r="CH9288" s="139" t="str">
        <f t="shared" si="257"/>
        <v>LM.SO</v>
      </c>
      <c r="CI9288" s="275" t="s">
        <v>10743</v>
      </c>
    </row>
    <row r="9289" spans="74:87" x14ac:dyDescent="0.3">
      <c r="BV9289" s="30"/>
      <c r="CH9289" s="139" t="str">
        <f t="shared" si="257"/>
        <v>LM.SP</v>
      </c>
      <c r="CI9289" s="275" t="s">
        <v>10744</v>
      </c>
    </row>
    <row r="9290" spans="74:87" x14ac:dyDescent="0.3">
      <c r="BV9290" s="30"/>
      <c r="CH9290" s="139" t="str">
        <f t="shared" si="257"/>
        <v>LM.1V</v>
      </c>
      <c r="CI9290" s="275" t="s">
        <v>14916</v>
      </c>
    </row>
    <row r="9291" spans="74:87" x14ac:dyDescent="0.3">
      <c r="BV9291" s="30"/>
      <c r="CH9291" s="139" t="str">
        <f t="shared" si="257"/>
        <v>LM.T5</v>
      </c>
      <c r="CI9291" s="275" t="s">
        <v>10745</v>
      </c>
    </row>
    <row r="9292" spans="74:87" x14ac:dyDescent="0.3">
      <c r="BV9292" s="30"/>
      <c r="CH9292" s="139" t="str">
        <f t="shared" si="257"/>
        <v>LM.0S</v>
      </c>
      <c r="CI9292" s="275" t="s">
        <v>10746</v>
      </c>
    </row>
    <row r="9293" spans="74:87" x14ac:dyDescent="0.3">
      <c r="BV9293" s="30"/>
      <c r="CH9293" s="139" t="str">
        <f t="shared" si="257"/>
        <v>LM.52</v>
      </c>
      <c r="CI9293" s="275" t="s">
        <v>10747</v>
      </c>
    </row>
    <row r="9294" spans="74:87" x14ac:dyDescent="0.3">
      <c r="BV9294" s="30"/>
      <c r="CH9294" s="139" t="str">
        <f t="shared" si="257"/>
        <v>LM.77</v>
      </c>
      <c r="CI9294" s="275" t="s">
        <v>10748</v>
      </c>
    </row>
    <row r="9295" spans="74:87" x14ac:dyDescent="0.3">
      <c r="BV9295" s="30"/>
      <c r="CH9295" s="139" t="str">
        <f t="shared" si="257"/>
        <v>LM.37</v>
      </c>
      <c r="CI9295" s="275" t="s">
        <v>10749</v>
      </c>
    </row>
    <row r="9296" spans="74:87" x14ac:dyDescent="0.3">
      <c r="BV9296" s="30"/>
      <c r="CH9296" s="139" t="str">
        <f t="shared" si="257"/>
        <v>LM.2A</v>
      </c>
      <c r="CI9296" s="275" t="s">
        <v>10750</v>
      </c>
    </row>
    <row r="9297" spans="74:87" x14ac:dyDescent="0.3">
      <c r="BV9297" s="30"/>
      <c r="CH9297" s="139" t="str">
        <f t="shared" si="257"/>
        <v>LM.T8</v>
      </c>
      <c r="CI9297" s="275" t="s">
        <v>10751</v>
      </c>
    </row>
    <row r="9298" spans="74:87" x14ac:dyDescent="0.3">
      <c r="BV9298" s="30"/>
      <c r="CH9298" s="139" t="str">
        <f t="shared" si="257"/>
        <v>LM.1Q</v>
      </c>
      <c r="CI9298" s="275" t="s">
        <v>10752</v>
      </c>
    </row>
    <row r="9299" spans="74:87" x14ac:dyDescent="0.3">
      <c r="BV9299" s="30"/>
      <c r="CH9299" s="139" t="str">
        <f t="shared" si="257"/>
        <v>LM.2Q</v>
      </c>
      <c r="CI9299" s="275" t="s">
        <v>10753</v>
      </c>
    </row>
    <row r="9300" spans="74:87" x14ac:dyDescent="0.3">
      <c r="BV9300" s="30"/>
      <c r="CH9300" s="139" t="str">
        <f t="shared" si="257"/>
        <v>LM.NM</v>
      </c>
      <c r="CI9300" s="275" t="s">
        <v>10754</v>
      </c>
    </row>
    <row r="9301" spans="74:87" x14ac:dyDescent="0.3">
      <c r="BV9301" s="30"/>
      <c r="CH9301" s="139" t="str">
        <f t="shared" si="257"/>
        <v>LM.0F</v>
      </c>
      <c r="CI9301" s="275" t="s">
        <v>10755</v>
      </c>
    </row>
    <row r="9302" spans="74:87" x14ac:dyDescent="0.3">
      <c r="BV9302" s="30"/>
      <c r="CH9302" s="139" t="str">
        <f t="shared" si="257"/>
        <v>LM.MC</v>
      </c>
      <c r="CI9302" s="275" t="s">
        <v>10756</v>
      </c>
    </row>
    <row r="9303" spans="74:87" x14ac:dyDescent="0.3">
      <c r="BV9303" s="30"/>
      <c r="CH9303" s="139" t="str">
        <f t="shared" si="257"/>
        <v>LM.0P</v>
      </c>
      <c r="CI9303" s="275" t="s">
        <v>10757</v>
      </c>
    </row>
    <row r="9304" spans="74:87" x14ac:dyDescent="0.3">
      <c r="BV9304" s="30"/>
      <c r="CH9304" s="139" t="str">
        <f t="shared" si="257"/>
        <v>LM.T9</v>
      </c>
      <c r="CI9304" s="275" t="s">
        <v>10758</v>
      </c>
    </row>
    <row r="9305" spans="74:87" x14ac:dyDescent="0.3">
      <c r="BV9305" s="30"/>
      <c r="CH9305" s="139" t="str">
        <f t="shared" si="257"/>
        <v>LM.AO</v>
      </c>
      <c r="CI9305" s="275" t="s">
        <v>10759</v>
      </c>
    </row>
    <row r="9306" spans="74:87" x14ac:dyDescent="0.3">
      <c r="BV9306" s="30"/>
      <c r="CH9306" s="139" t="str">
        <f t="shared" si="257"/>
        <v>LM.0G</v>
      </c>
      <c r="CI9306" s="275" t="s">
        <v>10760</v>
      </c>
    </row>
    <row r="9307" spans="74:87" x14ac:dyDescent="0.3">
      <c r="BV9307" s="30"/>
      <c r="CH9307" s="139" t="str">
        <f t="shared" si="257"/>
        <v>LM.BG</v>
      </c>
      <c r="CI9307" s="275" t="s">
        <v>10761</v>
      </c>
    </row>
    <row r="9308" spans="74:87" x14ac:dyDescent="0.3">
      <c r="BV9308" s="30"/>
      <c r="CH9308" s="139" t="str">
        <f t="shared" si="257"/>
        <v>LM.0R</v>
      </c>
      <c r="CI9308" s="275" t="s">
        <v>10762</v>
      </c>
    </row>
    <row r="9309" spans="74:87" x14ac:dyDescent="0.3">
      <c r="BV9309" s="30"/>
      <c r="CH9309" s="139" t="str">
        <f t="shared" si="257"/>
        <v>LM.89</v>
      </c>
      <c r="CI9309" s="275" t="s">
        <v>10763</v>
      </c>
    </row>
    <row r="9310" spans="74:87" x14ac:dyDescent="0.3">
      <c r="BV9310" s="30"/>
      <c r="CH9310" s="139" t="str">
        <f t="shared" si="257"/>
        <v>LM.2P</v>
      </c>
      <c r="CI9310" s="275" t="s">
        <v>15375</v>
      </c>
    </row>
    <row r="9311" spans="74:87" x14ac:dyDescent="0.3">
      <c r="BV9311" s="30"/>
      <c r="CH9311" s="139" t="str">
        <f t="shared" si="257"/>
        <v>LM.32</v>
      </c>
      <c r="CI9311" s="275" t="s">
        <v>10764</v>
      </c>
    </row>
    <row r="9312" spans="74:87" x14ac:dyDescent="0.3">
      <c r="BV9312" s="30"/>
      <c r="CH9312" s="139" t="str">
        <f t="shared" ref="CH9312:CH9375" si="258">CONCATENATE(LEFT(CI9312,2),".",RIGHT(CI9312,2))</f>
        <v>LM.80</v>
      </c>
      <c r="CI9312" s="275" t="s">
        <v>10765</v>
      </c>
    </row>
    <row r="9313" spans="74:87" x14ac:dyDescent="0.3">
      <c r="BV9313" s="30"/>
      <c r="CH9313" s="139" t="str">
        <f t="shared" si="258"/>
        <v>LM.46</v>
      </c>
      <c r="CI9313" s="275" t="s">
        <v>10766</v>
      </c>
    </row>
    <row r="9314" spans="74:87" x14ac:dyDescent="0.3">
      <c r="BV9314" s="30"/>
      <c r="CH9314" s="139" t="str">
        <f t="shared" si="258"/>
        <v>LM.45</v>
      </c>
      <c r="CI9314" s="275" t="s">
        <v>10767</v>
      </c>
    </row>
    <row r="9315" spans="74:87" x14ac:dyDescent="0.3">
      <c r="BV9315" s="30"/>
      <c r="CH9315" s="139" t="str">
        <f t="shared" si="258"/>
        <v>LM.0C</v>
      </c>
      <c r="CI9315" s="275" t="s">
        <v>10768</v>
      </c>
    </row>
    <row r="9316" spans="74:87" x14ac:dyDescent="0.3">
      <c r="BV9316" s="30"/>
      <c r="CH9316" s="139" t="str">
        <f t="shared" si="258"/>
        <v>LM.87</v>
      </c>
      <c r="CI9316" s="275" t="s">
        <v>10769</v>
      </c>
    </row>
    <row r="9317" spans="74:87" x14ac:dyDescent="0.3">
      <c r="BV9317" s="30"/>
      <c r="CH9317" s="139" t="str">
        <f t="shared" si="258"/>
        <v>LM.CP</v>
      </c>
      <c r="CI9317" s="275" t="s">
        <v>10770</v>
      </c>
    </row>
    <row r="9318" spans="74:87" x14ac:dyDescent="0.3">
      <c r="BV9318" s="30"/>
      <c r="CH9318" s="139" t="str">
        <f t="shared" si="258"/>
        <v>LM.35</v>
      </c>
      <c r="CI9318" s="275" t="s">
        <v>10771</v>
      </c>
    </row>
    <row r="9319" spans="74:87" x14ac:dyDescent="0.3">
      <c r="BV9319" s="30"/>
      <c r="CH9319" s="139" t="str">
        <f t="shared" si="258"/>
        <v>LM.33</v>
      </c>
      <c r="CI9319" s="275" t="s">
        <v>10772</v>
      </c>
    </row>
    <row r="9320" spans="74:87" x14ac:dyDescent="0.3">
      <c r="BV9320" s="30"/>
      <c r="CH9320" s="139" t="str">
        <f t="shared" si="258"/>
        <v>LM.54</v>
      </c>
      <c r="CI9320" s="275" t="s">
        <v>10773</v>
      </c>
    </row>
    <row r="9321" spans="74:87" x14ac:dyDescent="0.3">
      <c r="BV9321" s="30"/>
      <c r="CH9321" s="139" t="str">
        <f t="shared" si="258"/>
        <v>LM.JB</v>
      </c>
      <c r="CI9321" s="275" t="s">
        <v>10774</v>
      </c>
    </row>
    <row r="9322" spans="74:87" x14ac:dyDescent="0.3">
      <c r="BV9322" s="30"/>
      <c r="CH9322" s="139" t="str">
        <f t="shared" si="258"/>
        <v>LM.JW</v>
      </c>
      <c r="CI9322" s="275" t="s">
        <v>15376</v>
      </c>
    </row>
    <row r="9323" spans="74:87" x14ac:dyDescent="0.3">
      <c r="BV9323" s="30"/>
      <c r="CH9323" s="139" t="str">
        <f t="shared" si="258"/>
        <v>LM.51</v>
      </c>
      <c r="CI9323" s="275" t="s">
        <v>10775</v>
      </c>
    </row>
    <row r="9324" spans="74:87" x14ac:dyDescent="0.3">
      <c r="BV9324" s="30"/>
      <c r="CH9324" s="139" t="str">
        <f t="shared" si="258"/>
        <v>LM.NS</v>
      </c>
      <c r="CI9324" s="275" t="s">
        <v>10776</v>
      </c>
    </row>
    <row r="9325" spans="74:87" x14ac:dyDescent="0.3">
      <c r="BV9325" s="30"/>
      <c r="CH9325" s="139" t="str">
        <f t="shared" si="258"/>
        <v>LM.86</v>
      </c>
      <c r="CI9325" s="275" t="s">
        <v>10777</v>
      </c>
    </row>
    <row r="9326" spans="74:87" x14ac:dyDescent="0.3">
      <c r="BV9326" s="30"/>
      <c r="CH9326" s="139" t="str">
        <f t="shared" si="258"/>
        <v>LM.36</v>
      </c>
      <c r="CI9326" s="275" t="s">
        <v>10778</v>
      </c>
    </row>
    <row r="9327" spans="74:87" x14ac:dyDescent="0.3">
      <c r="BV9327" s="30"/>
      <c r="CH9327" s="139" t="str">
        <f t="shared" si="258"/>
        <v>LM.2F</v>
      </c>
      <c r="CI9327" s="275" t="s">
        <v>10779</v>
      </c>
    </row>
    <row r="9328" spans="74:87" x14ac:dyDescent="0.3">
      <c r="BV9328" s="30"/>
      <c r="CH9328" s="139" t="str">
        <f t="shared" si="258"/>
        <v>LM.90</v>
      </c>
      <c r="CI9328" s="275" t="s">
        <v>10780</v>
      </c>
    </row>
    <row r="9329" spans="74:87" x14ac:dyDescent="0.3">
      <c r="BV9329" s="30"/>
      <c r="CH9329" s="139" t="str">
        <f t="shared" si="258"/>
        <v>LM.27</v>
      </c>
      <c r="CI9329" s="275" t="s">
        <v>10781</v>
      </c>
    </row>
    <row r="9330" spans="74:87" x14ac:dyDescent="0.3">
      <c r="BV9330" s="30"/>
      <c r="CH9330" s="139" t="str">
        <f t="shared" si="258"/>
        <v>LM.61</v>
      </c>
      <c r="CI9330" s="275" t="s">
        <v>10782</v>
      </c>
    </row>
    <row r="9331" spans="74:87" x14ac:dyDescent="0.3">
      <c r="BV9331" s="30"/>
      <c r="CH9331" s="139" t="str">
        <f t="shared" si="258"/>
        <v>LM.81</v>
      </c>
      <c r="CI9331" s="275" t="s">
        <v>10783</v>
      </c>
    </row>
    <row r="9332" spans="74:87" x14ac:dyDescent="0.3">
      <c r="BV9332" s="30"/>
      <c r="CH9332" s="139" t="str">
        <f t="shared" si="258"/>
        <v>LM.SO</v>
      </c>
      <c r="CI9332" s="275" t="s">
        <v>10784</v>
      </c>
    </row>
    <row r="9333" spans="74:87" x14ac:dyDescent="0.3">
      <c r="BV9333" s="30"/>
      <c r="CH9333" s="139" t="str">
        <f t="shared" si="258"/>
        <v>LM.SP</v>
      </c>
      <c r="CI9333" s="275" t="s">
        <v>10785</v>
      </c>
    </row>
    <row r="9334" spans="74:87" x14ac:dyDescent="0.3">
      <c r="BV9334" s="30"/>
      <c r="CH9334" s="139" t="str">
        <f t="shared" si="258"/>
        <v>LM.1V</v>
      </c>
      <c r="CI9334" s="275" t="s">
        <v>14917</v>
      </c>
    </row>
    <row r="9335" spans="74:87" x14ac:dyDescent="0.3">
      <c r="BV9335" s="30"/>
      <c r="CH9335" s="139" t="str">
        <f t="shared" si="258"/>
        <v>LM.T5</v>
      </c>
      <c r="CI9335" s="275" t="s">
        <v>10786</v>
      </c>
    </row>
    <row r="9336" spans="74:87" x14ac:dyDescent="0.3">
      <c r="BV9336" s="30"/>
      <c r="CH9336" s="139" t="str">
        <f t="shared" si="258"/>
        <v>LM.0S</v>
      </c>
      <c r="CI9336" s="275" t="s">
        <v>10787</v>
      </c>
    </row>
    <row r="9337" spans="74:87" x14ac:dyDescent="0.3">
      <c r="BV9337" s="30"/>
      <c r="CH9337" s="139" t="str">
        <f t="shared" si="258"/>
        <v>LM.52</v>
      </c>
      <c r="CI9337" s="275" t="s">
        <v>10788</v>
      </c>
    </row>
    <row r="9338" spans="74:87" x14ac:dyDescent="0.3">
      <c r="BV9338" s="30"/>
      <c r="CH9338" s="139" t="str">
        <f t="shared" si="258"/>
        <v>LM.77</v>
      </c>
      <c r="CI9338" s="275" t="s">
        <v>10789</v>
      </c>
    </row>
    <row r="9339" spans="74:87" x14ac:dyDescent="0.3">
      <c r="BV9339" s="30"/>
      <c r="CH9339" s="139" t="str">
        <f t="shared" si="258"/>
        <v>LM.37</v>
      </c>
      <c r="CI9339" s="275" t="s">
        <v>10790</v>
      </c>
    </row>
    <row r="9340" spans="74:87" x14ac:dyDescent="0.3">
      <c r="BV9340" s="30"/>
      <c r="CH9340" s="139" t="str">
        <f t="shared" si="258"/>
        <v>LM.2A</v>
      </c>
      <c r="CI9340" s="275" t="s">
        <v>10791</v>
      </c>
    </row>
    <row r="9341" spans="74:87" x14ac:dyDescent="0.3">
      <c r="BV9341" s="30"/>
      <c r="CH9341" s="139" t="str">
        <f t="shared" si="258"/>
        <v>LM.T8</v>
      </c>
      <c r="CI9341" s="275" t="s">
        <v>10792</v>
      </c>
    </row>
    <row r="9342" spans="74:87" x14ac:dyDescent="0.3">
      <c r="BV9342" s="30"/>
      <c r="CH9342" s="139" t="str">
        <f t="shared" si="258"/>
        <v>LM.1Q</v>
      </c>
      <c r="CI9342" s="275" t="s">
        <v>10793</v>
      </c>
    </row>
    <row r="9343" spans="74:87" x14ac:dyDescent="0.3">
      <c r="BV9343" s="30"/>
      <c r="CH9343" s="139" t="str">
        <f t="shared" si="258"/>
        <v>LM.2Q</v>
      </c>
      <c r="CI9343" s="275" t="s">
        <v>10794</v>
      </c>
    </row>
    <row r="9344" spans="74:87" x14ac:dyDescent="0.3">
      <c r="BV9344" s="30"/>
      <c r="CH9344" s="139" t="str">
        <f t="shared" si="258"/>
        <v>LM.NM</v>
      </c>
      <c r="CI9344" s="275" t="s">
        <v>10795</v>
      </c>
    </row>
    <row r="9345" spans="74:87" x14ac:dyDescent="0.3">
      <c r="BV9345" s="30"/>
      <c r="CH9345" s="139" t="str">
        <f t="shared" si="258"/>
        <v>LM.0F</v>
      </c>
      <c r="CI9345" s="275" t="s">
        <v>10796</v>
      </c>
    </row>
    <row r="9346" spans="74:87" x14ac:dyDescent="0.3">
      <c r="BV9346" s="30"/>
      <c r="CH9346" s="139" t="str">
        <f t="shared" si="258"/>
        <v>LM.MC</v>
      </c>
      <c r="CI9346" s="275" t="s">
        <v>10797</v>
      </c>
    </row>
    <row r="9347" spans="74:87" x14ac:dyDescent="0.3">
      <c r="BV9347" s="30"/>
      <c r="CH9347" s="139" t="str">
        <f t="shared" si="258"/>
        <v>LM.0P</v>
      </c>
      <c r="CI9347" s="275" t="s">
        <v>10798</v>
      </c>
    </row>
    <row r="9348" spans="74:87" x14ac:dyDescent="0.3">
      <c r="BV9348" s="30"/>
      <c r="CH9348" s="139" t="str">
        <f t="shared" si="258"/>
        <v>LM.T9</v>
      </c>
      <c r="CI9348" s="275" t="s">
        <v>10799</v>
      </c>
    </row>
    <row r="9349" spans="74:87" x14ac:dyDescent="0.3">
      <c r="BV9349" s="30"/>
      <c r="CH9349" s="139" t="str">
        <f t="shared" si="258"/>
        <v>LM.AO</v>
      </c>
      <c r="CI9349" s="275" t="s">
        <v>10800</v>
      </c>
    </row>
    <row r="9350" spans="74:87" x14ac:dyDescent="0.3">
      <c r="BV9350" s="30"/>
      <c r="CH9350" s="139" t="str">
        <f t="shared" si="258"/>
        <v>LM.0G</v>
      </c>
      <c r="CI9350" s="275" t="s">
        <v>10801</v>
      </c>
    </row>
    <row r="9351" spans="74:87" x14ac:dyDescent="0.3">
      <c r="BV9351" s="30"/>
      <c r="CH9351" s="139" t="str">
        <f t="shared" si="258"/>
        <v>LM.BG</v>
      </c>
      <c r="CI9351" s="275" t="s">
        <v>10802</v>
      </c>
    </row>
    <row r="9352" spans="74:87" x14ac:dyDescent="0.3">
      <c r="BV9352" s="30"/>
      <c r="CH9352" s="139" t="str">
        <f t="shared" si="258"/>
        <v>LM.0R</v>
      </c>
      <c r="CI9352" s="275" t="s">
        <v>10803</v>
      </c>
    </row>
    <row r="9353" spans="74:87" x14ac:dyDescent="0.3">
      <c r="BV9353" s="30"/>
      <c r="CH9353" s="139" t="str">
        <f t="shared" si="258"/>
        <v>LM.89</v>
      </c>
      <c r="CI9353" s="275" t="s">
        <v>10804</v>
      </c>
    </row>
    <row r="9354" spans="74:87" x14ac:dyDescent="0.3">
      <c r="BV9354" s="30"/>
      <c r="CH9354" s="139" t="str">
        <f t="shared" si="258"/>
        <v>LM.2P</v>
      </c>
      <c r="CI9354" s="275" t="s">
        <v>15377</v>
      </c>
    </row>
    <row r="9355" spans="74:87" x14ac:dyDescent="0.3">
      <c r="BV9355" s="30"/>
      <c r="CH9355" s="139" t="str">
        <f t="shared" si="258"/>
        <v>LM.32</v>
      </c>
      <c r="CI9355" s="275" t="s">
        <v>10805</v>
      </c>
    </row>
    <row r="9356" spans="74:87" x14ac:dyDescent="0.3">
      <c r="BV9356" s="30"/>
      <c r="CH9356" s="139" t="str">
        <f t="shared" si="258"/>
        <v>LM.80</v>
      </c>
      <c r="CI9356" s="275" t="s">
        <v>10806</v>
      </c>
    </row>
    <row r="9357" spans="74:87" x14ac:dyDescent="0.3">
      <c r="BV9357" s="30"/>
      <c r="CH9357" s="139" t="str">
        <f t="shared" si="258"/>
        <v>LM.46</v>
      </c>
      <c r="CI9357" s="275" t="s">
        <v>10807</v>
      </c>
    </row>
    <row r="9358" spans="74:87" x14ac:dyDescent="0.3">
      <c r="BV9358" s="30"/>
      <c r="CH9358" s="139" t="str">
        <f t="shared" si="258"/>
        <v>LM.45</v>
      </c>
      <c r="CI9358" s="275" t="s">
        <v>10808</v>
      </c>
    </row>
    <row r="9359" spans="74:87" x14ac:dyDescent="0.3">
      <c r="BV9359" s="30"/>
      <c r="CH9359" s="139" t="str">
        <f t="shared" si="258"/>
        <v>LM.0C</v>
      </c>
      <c r="CI9359" s="275" t="s">
        <v>10809</v>
      </c>
    </row>
    <row r="9360" spans="74:87" x14ac:dyDescent="0.3">
      <c r="BV9360" s="30"/>
      <c r="CH9360" s="139" t="str">
        <f t="shared" si="258"/>
        <v>LM.87</v>
      </c>
      <c r="CI9360" s="275" t="s">
        <v>10810</v>
      </c>
    </row>
    <row r="9361" spans="74:87" x14ac:dyDescent="0.3">
      <c r="BV9361" s="30"/>
      <c r="CH9361" s="139" t="str">
        <f t="shared" si="258"/>
        <v>LM.CP</v>
      </c>
      <c r="CI9361" s="275" t="s">
        <v>10811</v>
      </c>
    </row>
    <row r="9362" spans="74:87" x14ac:dyDescent="0.3">
      <c r="BV9362" s="30"/>
      <c r="CH9362" s="139" t="str">
        <f t="shared" si="258"/>
        <v>LM.35</v>
      </c>
      <c r="CI9362" s="275" t="s">
        <v>10812</v>
      </c>
    </row>
    <row r="9363" spans="74:87" x14ac:dyDescent="0.3">
      <c r="BV9363" s="30"/>
      <c r="CH9363" s="139" t="str">
        <f t="shared" si="258"/>
        <v>LM.33</v>
      </c>
      <c r="CI9363" s="275" t="s">
        <v>10813</v>
      </c>
    </row>
    <row r="9364" spans="74:87" x14ac:dyDescent="0.3">
      <c r="BV9364" s="30"/>
      <c r="CH9364" s="139" t="str">
        <f t="shared" si="258"/>
        <v>LM.54</v>
      </c>
      <c r="CI9364" s="275" t="s">
        <v>10814</v>
      </c>
    </row>
    <row r="9365" spans="74:87" x14ac:dyDescent="0.3">
      <c r="BV9365" s="30"/>
      <c r="CH9365" s="139" t="str">
        <f t="shared" si="258"/>
        <v>LM.JB</v>
      </c>
      <c r="CI9365" s="275" t="s">
        <v>10815</v>
      </c>
    </row>
    <row r="9366" spans="74:87" x14ac:dyDescent="0.3">
      <c r="BV9366" s="30"/>
      <c r="CH9366" s="139" t="str">
        <f t="shared" si="258"/>
        <v>LM.JW</v>
      </c>
      <c r="CI9366" s="275" t="s">
        <v>15378</v>
      </c>
    </row>
    <row r="9367" spans="74:87" x14ac:dyDescent="0.3">
      <c r="BV9367" s="30"/>
      <c r="CH9367" s="139" t="str">
        <f t="shared" si="258"/>
        <v>LM.51</v>
      </c>
      <c r="CI9367" s="275" t="s">
        <v>10816</v>
      </c>
    </row>
    <row r="9368" spans="74:87" x14ac:dyDescent="0.3">
      <c r="BV9368" s="30"/>
      <c r="CH9368" s="139" t="str">
        <f t="shared" si="258"/>
        <v>LM.NS</v>
      </c>
      <c r="CI9368" s="275" t="s">
        <v>10817</v>
      </c>
    </row>
    <row r="9369" spans="74:87" x14ac:dyDescent="0.3">
      <c r="BV9369" s="30"/>
      <c r="CH9369" s="139" t="str">
        <f t="shared" si="258"/>
        <v>LM.86</v>
      </c>
      <c r="CI9369" s="275" t="s">
        <v>10818</v>
      </c>
    </row>
    <row r="9370" spans="74:87" x14ac:dyDescent="0.3">
      <c r="BV9370" s="30"/>
      <c r="CH9370" s="139" t="str">
        <f t="shared" si="258"/>
        <v>LM.36</v>
      </c>
      <c r="CI9370" s="275" t="s">
        <v>10819</v>
      </c>
    </row>
    <row r="9371" spans="74:87" x14ac:dyDescent="0.3">
      <c r="BV9371" s="30"/>
      <c r="CH9371" s="139" t="str">
        <f t="shared" si="258"/>
        <v>LM.2F</v>
      </c>
      <c r="CI9371" s="275" t="s">
        <v>10820</v>
      </c>
    </row>
    <row r="9372" spans="74:87" x14ac:dyDescent="0.3">
      <c r="BV9372" s="30"/>
      <c r="CH9372" s="139" t="str">
        <f t="shared" si="258"/>
        <v>LM.90</v>
      </c>
      <c r="CI9372" s="275" t="s">
        <v>10821</v>
      </c>
    </row>
    <row r="9373" spans="74:87" x14ac:dyDescent="0.3">
      <c r="BV9373" s="30"/>
      <c r="CH9373" s="139" t="str">
        <f t="shared" si="258"/>
        <v>LM.27</v>
      </c>
      <c r="CI9373" s="275" t="s">
        <v>10822</v>
      </c>
    </row>
    <row r="9374" spans="74:87" x14ac:dyDescent="0.3">
      <c r="BV9374" s="30"/>
      <c r="CH9374" s="139" t="str">
        <f t="shared" si="258"/>
        <v>LM.61</v>
      </c>
      <c r="CI9374" s="275" t="s">
        <v>10823</v>
      </c>
    </row>
    <row r="9375" spans="74:87" x14ac:dyDescent="0.3">
      <c r="BV9375" s="30"/>
      <c r="CH9375" s="139" t="str">
        <f t="shared" si="258"/>
        <v>LM.81</v>
      </c>
      <c r="CI9375" s="275" t="s">
        <v>10824</v>
      </c>
    </row>
    <row r="9376" spans="74:87" x14ac:dyDescent="0.3">
      <c r="BV9376" s="30"/>
      <c r="CH9376" s="139" t="str">
        <f t="shared" ref="CH9376:CH9439" si="259">CONCATENATE(LEFT(CI9376,2),".",RIGHT(CI9376,2))</f>
        <v>LM.SO</v>
      </c>
      <c r="CI9376" s="275" t="s">
        <v>10825</v>
      </c>
    </row>
    <row r="9377" spans="74:87" x14ac:dyDescent="0.3">
      <c r="BV9377" s="30"/>
      <c r="CH9377" s="139" t="str">
        <f t="shared" si="259"/>
        <v>LM.SP</v>
      </c>
      <c r="CI9377" s="275" t="s">
        <v>10826</v>
      </c>
    </row>
    <row r="9378" spans="74:87" x14ac:dyDescent="0.3">
      <c r="BV9378" s="30"/>
      <c r="CH9378" s="139" t="str">
        <f t="shared" si="259"/>
        <v>LM.1V</v>
      </c>
      <c r="CI9378" s="275" t="s">
        <v>14918</v>
      </c>
    </row>
    <row r="9379" spans="74:87" x14ac:dyDescent="0.3">
      <c r="BV9379" s="30"/>
      <c r="CH9379" s="139" t="str">
        <f t="shared" si="259"/>
        <v>LM.T5</v>
      </c>
      <c r="CI9379" s="275" t="s">
        <v>10827</v>
      </c>
    </row>
    <row r="9380" spans="74:87" x14ac:dyDescent="0.3">
      <c r="BV9380" s="30"/>
      <c r="CH9380" s="139" t="str">
        <f t="shared" si="259"/>
        <v>LM.0S</v>
      </c>
      <c r="CI9380" s="275" t="s">
        <v>10828</v>
      </c>
    </row>
    <row r="9381" spans="74:87" x14ac:dyDescent="0.3">
      <c r="BV9381" s="30"/>
      <c r="CH9381" s="139" t="str">
        <f t="shared" si="259"/>
        <v>LM.52</v>
      </c>
      <c r="CI9381" s="275" t="s">
        <v>10829</v>
      </c>
    </row>
    <row r="9382" spans="74:87" x14ac:dyDescent="0.3">
      <c r="BV9382" s="30"/>
      <c r="CH9382" s="139" t="str">
        <f t="shared" si="259"/>
        <v>LM.77</v>
      </c>
      <c r="CI9382" s="275" t="s">
        <v>10830</v>
      </c>
    </row>
    <row r="9383" spans="74:87" x14ac:dyDescent="0.3">
      <c r="BV9383" s="30"/>
      <c r="CH9383" s="139" t="str">
        <f t="shared" si="259"/>
        <v>LM.37</v>
      </c>
      <c r="CI9383" s="275" t="s">
        <v>10831</v>
      </c>
    </row>
    <row r="9384" spans="74:87" x14ac:dyDescent="0.3">
      <c r="BV9384" s="30"/>
      <c r="CH9384" s="139" t="str">
        <f t="shared" si="259"/>
        <v>LM.2A</v>
      </c>
      <c r="CI9384" s="275" t="s">
        <v>10832</v>
      </c>
    </row>
    <row r="9385" spans="74:87" x14ac:dyDescent="0.3">
      <c r="BV9385" s="30"/>
      <c r="CH9385" s="139" t="str">
        <f t="shared" si="259"/>
        <v>LM.T8</v>
      </c>
      <c r="CI9385" s="275" t="s">
        <v>10833</v>
      </c>
    </row>
    <row r="9386" spans="74:87" x14ac:dyDescent="0.3">
      <c r="BV9386" s="30"/>
      <c r="CH9386" s="139" t="str">
        <f t="shared" si="259"/>
        <v>LM.1Q</v>
      </c>
      <c r="CI9386" s="275" t="s">
        <v>10834</v>
      </c>
    </row>
    <row r="9387" spans="74:87" x14ac:dyDescent="0.3">
      <c r="BV9387" s="30"/>
      <c r="CH9387" s="139" t="str">
        <f t="shared" si="259"/>
        <v>LM.2Q</v>
      </c>
      <c r="CI9387" s="275" t="s">
        <v>10835</v>
      </c>
    </row>
    <row r="9388" spans="74:87" x14ac:dyDescent="0.3">
      <c r="BV9388" s="30"/>
      <c r="CH9388" s="139" t="str">
        <f t="shared" si="259"/>
        <v>LM.NM</v>
      </c>
      <c r="CI9388" s="275" t="s">
        <v>10836</v>
      </c>
    </row>
    <row r="9389" spans="74:87" x14ac:dyDescent="0.3">
      <c r="BV9389" s="30"/>
      <c r="CH9389" s="139" t="str">
        <f t="shared" si="259"/>
        <v>LM.0F</v>
      </c>
      <c r="CI9389" s="275" t="s">
        <v>10837</v>
      </c>
    </row>
    <row r="9390" spans="74:87" x14ac:dyDescent="0.3">
      <c r="BV9390" s="30"/>
      <c r="CH9390" s="139" t="str">
        <f t="shared" si="259"/>
        <v>LM.MC</v>
      </c>
      <c r="CI9390" s="275" t="s">
        <v>10838</v>
      </c>
    </row>
    <row r="9391" spans="74:87" x14ac:dyDescent="0.3">
      <c r="BV9391" s="30"/>
      <c r="CH9391" s="139" t="str">
        <f t="shared" si="259"/>
        <v>LM.0P</v>
      </c>
      <c r="CI9391" s="275" t="s">
        <v>10839</v>
      </c>
    </row>
    <row r="9392" spans="74:87" x14ac:dyDescent="0.3">
      <c r="BV9392" s="30"/>
      <c r="CH9392" s="139" t="str">
        <f t="shared" si="259"/>
        <v>LM.T9</v>
      </c>
      <c r="CI9392" s="275" t="s">
        <v>10840</v>
      </c>
    </row>
    <row r="9393" spans="74:87" x14ac:dyDescent="0.3">
      <c r="BV9393" s="30"/>
      <c r="CH9393" s="139" t="str">
        <f t="shared" si="259"/>
        <v>LM.AO</v>
      </c>
      <c r="CI9393" s="275" t="s">
        <v>10841</v>
      </c>
    </row>
    <row r="9394" spans="74:87" x14ac:dyDescent="0.3">
      <c r="BV9394" s="30"/>
      <c r="CH9394" s="139" t="str">
        <f t="shared" si="259"/>
        <v>LM.0G</v>
      </c>
      <c r="CI9394" s="275" t="s">
        <v>10842</v>
      </c>
    </row>
    <row r="9395" spans="74:87" x14ac:dyDescent="0.3">
      <c r="BV9395" s="30"/>
      <c r="CH9395" s="139" t="str">
        <f t="shared" si="259"/>
        <v>LM.BG</v>
      </c>
      <c r="CI9395" s="275" t="s">
        <v>10843</v>
      </c>
    </row>
    <row r="9396" spans="74:87" x14ac:dyDescent="0.3">
      <c r="BV9396" s="30"/>
      <c r="CH9396" s="139" t="str">
        <f t="shared" si="259"/>
        <v>LM.0R</v>
      </c>
      <c r="CI9396" s="275" t="s">
        <v>10844</v>
      </c>
    </row>
    <row r="9397" spans="74:87" x14ac:dyDescent="0.3">
      <c r="BV9397" s="30"/>
      <c r="CH9397" s="139" t="str">
        <f t="shared" si="259"/>
        <v>LM.89</v>
      </c>
      <c r="CI9397" s="275" t="s">
        <v>10845</v>
      </c>
    </row>
    <row r="9398" spans="74:87" x14ac:dyDescent="0.3">
      <c r="BV9398" s="30"/>
      <c r="CH9398" s="139" t="str">
        <f t="shared" si="259"/>
        <v>LM.2P</v>
      </c>
      <c r="CI9398" s="275" t="s">
        <v>15379</v>
      </c>
    </row>
    <row r="9399" spans="74:87" x14ac:dyDescent="0.3">
      <c r="BV9399" s="30"/>
      <c r="CH9399" s="139" t="str">
        <f t="shared" si="259"/>
        <v>LM.32</v>
      </c>
      <c r="CI9399" s="275" t="s">
        <v>10846</v>
      </c>
    </row>
    <row r="9400" spans="74:87" x14ac:dyDescent="0.3">
      <c r="BV9400" s="30"/>
      <c r="CH9400" s="139" t="str">
        <f t="shared" si="259"/>
        <v>LM.80</v>
      </c>
      <c r="CI9400" s="275" t="s">
        <v>10847</v>
      </c>
    </row>
    <row r="9401" spans="74:87" x14ac:dyDescent="0.3">
      <c r="BV9401" s="30"/>
      <c r="CH9401" s="139" t="str">
        <f t="shared" si="259"/>
        <v>LM.46</v>
      </c>
      <c r="CI9401" s="275" t="s">
        <v>10848</v>
      </c>
    </row>
    <row r="9402" spans="74:87" x14ac:dyDescent="0.3">
      <c r="BV9402" s="30"/>
      <c r="CH9402" s="139" t="str">
        <f t="shared" si="259"/>
        <v>LM.45</v>
      </c>
      <c r="CI9402" s="275" t="s">
        <v>10849</v>
      </c>
    </row>
    <row r="9403" spans="74:87" x14ac:dyDescent="0.3">
      <c r="BV9403" s="30"/>
      <c r="CH9403" s="139" t="str">
        <f t="shared" si="259"/>
        <v>LM.0C</v>
      </c>
      <c r="CI9403" s="275" t="s">
        <v>10850</v>
      </c>
    </row>
    <row r="9404" spans="74:87" x14ac:dyDescent="0.3">
      <c r="BV9404" s="30"/>
      <c r="CH9404" s="139" t="str">
        <f t="shared" si="259"/>
        <v>LM.87</v>
      </c>
      <c r="CI9404" s="275" t="s">
        <v>10851</v>
      </c>
    </row>
    <row r="9405" spans="74:87" x14ac:dyDescent="0.3">
      <c r="BV9405" s="30"/>
      <c r="CH9405" s="139" t="str">
        <f t="shared" si="259"/>
        <v>LM.CP</v>
      </c>
      <c r="CI9405" s="275" t="s">
        <v>10852</v>
      </c>
    </row>
    <row r="9406" spans="74:87" x14ac:dyDescent="0.3">
      <c r="BV9406" s="30"/>
      <c r="CH9406" s="139" t="str">
        <f t="shared" si="259"/>
        <v>LM.35</v>
      </c>
      <c r="CI9406" s="275" t="s">
        <v>10853</v>
      </c>
    </row>
    <row r="9407" spans="74:87" x14ac:dyDescent="0.3">
      <c r="BV9407" s="30"/>
      <c r="CH9407" s="139" t="str">
        <f t="shared" si="259"/>
        <v>LM.33</v>
      </c>
      <c r="CI9407" s="275" t="s">
        <v>10854</v>
      </c>
    </row>
    <row r="9408" spans="74:87" x14ac:dyDescent="0.3">
      <c r="BV9408" s="30"/>
      <c r="CH9408" s="139" t="str">
        <f t="shared" si="259"/>
        <v>LM.54</v>
      </c>
      <c r="CI9408" s="275" t="s">
        <v>10855</v>
      </c>
    </row>
    <row r="9409" spans="74:87" x14ac:dyDescent="0.3">
      <c r="BV9409" s="30"/>
      <c r="CH9409" s="139" t="str">
        <f t="shared" si="259"/>
        <v>LM.JB</v>
      </c>
      <c r="CI9409" s="275" t="s">
        <v>10856</v>
      </c>
    </row>
    <row r="9410" spans="74:87" x14ac:dyDescent="0.3">
      <c r="BV9410" s="30"/>
      <c r="CH9410" s="139" t="str">
        <f t="shared" si="259"/>
        <v>LM.JW</v>
      </c>
      <c r="CI9410" s="275" t="s">
        <v>15380</v>
      </c>
    </row>
    <row r="9411" spans="74:87" x14ac:dyDescent="0.3">
      <c r="BV9411" s="30"/>
      <c r="CH9411" s="139" t="str">
        <f t="shared" si="259"/>
        <v>LM.51</v>
      </c>
      <c r="CI9411" s="275" t="s">
        <v>10857</v>
      </c>
    </row>
    <row r="9412" spans="74:87" x14ac:dyDescent="0.3">
      <c r="BV9412" s="30"/>
      <c r="CH9412" s="139" t="str">
        <f t="shared" si="259"/>
        <v>LM.NS</v>
      </c>
      <c r="CI9412" s="275" t="s">
        <v>10858</v>
      </c>
    </row>
    <row r="9413" spans="74:87" x14ac:dyDescent="0.3">
      <c r="BV9413" s="30"/>
      <c r="CH9413" s="139" t="str">
        <f t="shared" si="259"/>
        <v>LM.86</v>
      </c>
      <c r="CI9413" s="275" t="s">
        <v>10859</v>
      </c>
    </row>
    <row r="9414" spans="74:87" x14ac:dyDescent="0.3">
      <c r="BV9414" s="30"/>
      <c r="CH9414" s="139" t="str">
        <f t="shared" si="259"/>
        <v>LM.36</v>
      </c>
      <c r="CI9414" s="275" t="s">
        <v>10860</v>
      </c>
    </row>
    <row r="9415" spans="74:87" x14ac:dyDescent="0.3">
      <c r="BV9415" s="30"/>
      <c r="CH9415" s="139" t="str">
        <f t="shared" si="259"/>
        <v>LM.2F</v>
      </c>
      <c r="CI9415" s="275" t="s">
        <v>10861</v>
      </c>
    </row>
    <row r="9416" spans="74:87" x14ac:dyDescent="0.3">
      <c r="BV9416" s="30"/>
      <c r="CH9416" s="139" t="str">
        <f t="shared" si="259"/>
        <v>LM.90</v>
      </c>
      <c r="CI9416" s="275" t="s">
        <v>10862</v>
      </c>
    </row>
    <row r="9417" spans="74:87" x14ac:dyDescent="0.3">
      <c r="BV9417" s="30"/>
      <c r="CH9417" s="139" t="str">
        <f t="shared" si="259"/>
        <v>LM.27</v>
      </c>
      <c r="CI9417" s="275" t="s">
        <v>10863</v>
      </c>
    </row>
    <row r="9418" spans="74:87" x14ac:dyDescent="0.3">
      <c r="BV9418" s="30"/>
      <c r="CH9418" s="139" t="str">
        <f t="shared" si="259"/>
        <v>LM.61</v>
      </c>
      <c r="CI9418" s="275" t="s">
        <v>10864</v>
      </c>
    </row>
    <row r="9419" spans="74:87" x14ac:dyDescent="0.3">
      <c r="BV9419" s="30"/>
      <c r="CH9419" s="139" t="str">
        <f t="shared" si="259"/>
        <v>LM.81</v>
      </c>
      <c r="CI9419" s="275" t="s">
        <v>10865</v>
      </c>
    </row>
    <row r="9420" spans="74:87" x14ac:dyDescent="0.3">
      <c r="BV9420" s="30"/>
      <c r="CH9420" s="139" t="str">
        <f t="shared" si="259"/>
        <v>LM.SO</v>
      </c>
      <c r="CI9420" s="275" t="s">
        <v>10866</v>
      </c>
    </row>
    <row r="9421" spans="74:87" x14ac:dyDescent="0.3">
      <c r="BV9421" s="30"/>
      <c r="CH9421" s="139" t="str">
        <f t="shared" si="259"/>
        <v>LM.SP</v>
      </c>
      <c r="CI9421" s="275" t="s">
        <v>10867</v>
      </c>
    </row>
    <row r="9422" spans="74:87" x14ac:dyDescent="0.3">
      <c r="BV9422" s="30"/>
      <c r="CH9422" s="139" t="str">
        <f t="shared" si="259"/>
        <v>LM.1V</v>
      </c>
      <c r="CI9422" s="275" t="s">
        <v>14919</v>
      </c>
    </row>
    <row r="9423" spans="74:87" x14ac:dyDescent="0.3">
      <c r="BV9423" s="30"/>
      <c r="CH9423" s="139" t="str">
        <f t="shared" si="259"/>
        <v>LM.T5</v>
      </c>
      <c r="CI9423" s="275" t="s">
        <v>10868</v>
      </c>
    </row>
    <row r="9424" spans="74:87" x14ac:dyDescent="0.3">
      <c r="BV9424" s="30"/>
      <c r="CH9424" s="139" t="str">
        <f t="shared" si="259"/>
        <v>LM.0S</v>
      </c>
      <c r="CI9424" s="275" t="s">
        <v>10869</v>
      </c>
    </row>
    <row r="9425" spans="74:87" x14ac:dyDescent="0.3">
      <c r="BV9425" s="30"/>
      <c r="CH9425" s="139" t="str">
        <f t="shared" si="259"/>
        <v>LM.52</v>
      </c>
      <c r="CI9425" s="275" t="s">
        <v>10870</v>
      </c>
    </row>
    <row r="9426" spans="74:87" x14ac:dyDescent="0.3">
      <c r="BV9426" s="30"/>
      <c r="CH9426" s="139" t="str">
        <f t="shared" si="259"/>
        <v>LM.77</v>
      </c>
      <c r="CI9426" s="275" t="s">
        <v>10871</v>
      </c>
    </row>
    <row r="9427" spans="74:87" x14ac:dyDescent="0.3">
      <c r="BV9427" s="30"/>
      <c r="CH9427" s="139" t="str">
        <f t="shared" si="259"/>
        <v>LM.37</v>
      </c>
      <c r="CI9427" s="275" t="s">
        <v>10872</v>
      </c>
    </row>
    <row r="9428" spans="74:87" x14ac:dyDescent="0.3">
      <c r="BV9428" s="30"/>
      <c r="CH9428" s="139" t="str">
        <f t="shared" si="259"/>
        <v>LM.2A</v>
      </c>
      <c r="CI9428" s="275" t="s">
        <v>10873</v>
      </c>
    </row>
    <row r="9429" spans="74:87" x14ac:dyDescent="0.3">
      <c r="BV9429" s="30"/>
      <c r="CH9429" s="139" t="str">
        <f t="shared" si="259"/>
        <v>LM.T8</v>
      </c>
      <c r="CI9429" s="275" t="s">
        <v>10874</v>
      </c>
    </row>
    <row r="9430" spans="74:87" x14ac:dyDescent="0.3">
      <c r="BV9430" s="30"/>
      <c r="CH9430" s="139" t="str">
        <f t="shared" si="259"/>
        <v>LM.1Q</v>
      </c>
      <c r="CI9430" s="275" t="s">
        <v>10875</v>
      </c>
    </row>
    <row r="9431" spans="74:87" x14ac:dyDescent="0.3">
      <c r="BV9431" s="30"/>
      <c r="CH9431" s="139" t="str">
        <f t="shared" si="259"/>
        <v>LM.2Q</v>
      </c>
      <c r="CI9431" s="275" t="s">
        <v>10876</v>
      </c>
    </row>
    <row r="9432" spans="74:87" x14ac:dyDescent="0.3">
      <c r="BV9432" s="30"/>
      <c r="CH9432" s="139" t="str">
        <f t="shared" si="259"/>
        <v>LM.NM</v>
      </c>
      <c r="CI9432" s="275" t="s">
        <v>10877</v>
      </c>
    </row>
    <row r="9433" spans="74:87" x14ac:dyDescent="0.3">
      <c r="BV9433" s="30"/>
      <c r="CH9433" s="139" t="str">
        <f t="shared" si="259"/>
        <v>LM.0F</v>
      </c>
      <c r="CI9433" s="275" t="s">
        <v>10878</v>
      </c>
    </row>
    <row r="9434" spans="74:87" x14ac:dyDescent="0.3">
      <c r="BV9434" s="30"/>
      <c r="CH9434" s="139" t="str">
        <f t="shared" si="259"/>
        <v>LM.MC</v>
      </c>
      <c r="CI9434" s="275" t="s">
        <v>10879</v>
      </c>
    </row>
    <row r="9435" spans="74:87" x14ac:dyDescent="0.3">
      <c r="BV9435" s="30"/>
      <c r="CH9435" s="139" t="str">
        <f t="shared" si="259"/>
        <v>LM.0P</v>
      </c>
      <c r="CI9435" s="275" t="s">
        <v>10880</v>
      </c>
    </row>
    <row r="9436" spans="74:87" x14ac:dyDescent="0.3">
      <c r="BV9436" s="30"/>
      <c r="CH9436" s="139" t="str">
        <f t="shared" si="259"/>
        <v>LM.T9</v>
      </c>
      <c r="CI9436" s="275" t="s">
        <v>10881</v>
      </c>
    </row>
    <row r="9437" spans="74:87" x14ac:dyDescent="0.3">
      <c r="BV9437" s="30"/>
      <c r="CH9437" s="139" t="str">
        <f t="shared" si="259"/>
        <v>LM.AO</v>
      </c>
      <c r="CI9437" s="275" t="s">
        <v>10882</v>
      </c>
    </row>
    <row r="9438" spans="74:87" x14ac:dyDescent="0.3">
      <c r="BV9438" s="30"/>
      <c r="CH9438" s="139" t="str">
        <f t="shared" si="259"/>
        <v>LM.0G</v>
      </c>
      <c r="CI9438" s="275" t="s">
        <v>10883</v>
      </c>
    </row>
    <row r="9439" spans="74:87" x14ac:dyDescent="0.3">
      <c r="BV9439" s="30"/>
      <c r="CH9439" s="139" t="str">
        <f t="shared" si="259"/>
        <v>LM.BG</v>
      </c>
      <c r="CI9439" s="275" t="s">
        <v>10884</v>
      </c>
    </row>
    <row r="9440" spans="74:87" x14ac:dyDescent="0.3">
      <c r="BV9440" s="30"/>
      <c r="CH9440" s="139" t="str">
        <f t="shared" ref="CH9440:CH9503" si="260">CONCATENATE(LEFT(CI9440,2),".",RIGHT(CI9440,2))</f>
        <v>LM.0R</v>
      </c>
      <c r="CI9440" s="275" t="s">
        <v>10885</v>
      </c>
    </row>
    <row r="9441" spans="74:87" x14ac:dyDescent="0.3">
      <c r="BV9441" s="30"/>
      <c r="CH9441" s="139" t="str">
        <f t="shared" si="260"/>
        <v>LM.89</v>
      </c>
      <c r="CI9441" s="275" t="s">
        <v>10886</v>
      </c>
    </row>
    <row r="9442" spans="74:87" x14ac:dyDescent="0.3">
      <c r="BV9442" s="30"/>
      <c r="CH9442" s="139" t="str">
        <f t="shared" si="260"/>
        <v>LM.2P</v>
      </c>
      <c r="CI9442" s="275" t="s">
        <v>15381</v>
      </c>
    </row>
    <row r="9443" spans="74:87" x14ac:dyDescent="0.3">
      <c r="BV9443" s="30"/>
      <c r="CH9443" s="139" t="str">
        <f t="shared" si="260"/>
        <v>LM.32</v>
      </c>
      <c r="CI9443" s="275" t="s">
        <v>10887</v>
      </c>
    </row>
    <row r="9444" spans="74:87" x14ac:dyDescent="0.3">
      <c r="BV9444" s="30"/>
      <c r="CH9444" s="139" t="str">
        <f t="shared" si="260"/>
        <v>LM.80</v>
      </c>
      <c r="CI9444" s="275" t="s">
        <v>10888</v>
      </c>
    </row>
    <row r="9445" spans="74:87" x14ac:dyDescent="0.3">
      <c r="BV9445" s="30"/>
      <c r="CH9445" s="139" t="str">
        <f t="shared" si="260"/>
        <v>LM.46</v>
      </c>
      <c r="CI9445" s="275" t="s">
        <v>10889</v>
      </c>
    </row>
    <row r="9446" spans="74:87" x14ac:dyDescent="0.3">
      <c r="BV9446" s="30"/>
      <c r="CH9446" s="139" t="str">
        <f t="shared" si="260"/>
        <v>LM.45</v>
      </c>
      <c r="CI9446" s="275" t="s">
        <v>10890</v>
      </c>
    </row>
    <row r="9447" spans="74:87" x14ac:dyDescent="0.3">
      <c r="BV9447" s="30"/>
      <c r="CH9447" s="139" t="str">
        <f t="shared" si="260"/>
        <v>LM.0C</v>
      </c>
      <c r="CI9447" s="275" t="s">
        <v>10891</v>
      </c>
    </row>
    <row r="9448" spans="74:87" x14ac:dyDescent="0.3">
      <c r="BV9448" s="30"/>
      <c r="CH9448" s="139" t="str">
        <f t="shared" si="260"/>
        <v>LM.87</v>
      </c>
      <c r="CI9448" s="275" t="s">
        <v>10892</v>
      </c>
    </row>
    <row r="9449" spans="74:87" x14ac:dyDescent="0.3">
      <c r="BV9449" s="30"/>
      <c r="CH9449" s="139" t="str">
        <f t="shared" si="260"/>
        <v>LM.CP</v>
      </c>
      <c r="CI9449" s="275" t="s">
        <v>10893</v>
      </c>
    </row>
    <row r="9450" spans="74:87" x14ac:dyDescent="0.3">
      <c r="BV9450" s="30"/>
      <c r="CH9450" s="139" t="str">
        <f t="shared" si="260"/>
        <v>LM.35</v>
      </c>
      <c r="CI9450" s="275" t="s">
        <v>10894</v>
      </c>
    </row>
    <row r="9451" spans="74:87" x14ac:dyDescent="0.3">
      <c r="BV9451" s="30"/>
      <c r="CH9451" s="139" t="str">
        <f t="shared" si="260"/>
        <v>LM.33</v>
      </c>
      <c r="CI9451" s="275" t="s">
        <v>10895</v>
      </c>
    </row>
    <row r="9452" spans="74:87" x14ac:dyDescent="0.3">
      <c r="BV9452" s="30"/>
      <c r="CH9452" s="139" t="str">
        <f t="shared" si="260"/>
        <v>LM.54</v>
      </c>
      <c r="CI9452" s="275" t="s">
        <v>10896</v>
      </c>
    </row>
    <row r="9453" spans="74:87" x14ac:dyDescent="0.3">
      <c r="BV9453" s="30"/>
      <c r="CH9453" s="139" t="str">
        <f t="shared" si="260"/>
        <v>LM.JB</v>
      </c>
      <c r="CI9453" s="275" t="s">
        <v>10897</v>
      </c>
    </row>
    <row r="9454" spans="74:87" x14ac:dyDescent="0.3">
      <c r="BV9454" s="30"/>
      <c r="CH9454" s="139" t="str">
        <f t="shared" si="260"/>
        <v>LM.JW</v>
      </c>
      <c r="CI9454" s="275" t="s">
        <v>15382</v>
      </c>
    </row>
    <row r="9455" spans="74:87" x14ac:dyDescent="0.3">
      <c r="BV9455" s="30"/>
      <c r="CH9455" s="139" t="str">
        <f t="shared" si="260"/>
        <v>LM.51</v>
      </c>
      <c r="CI9455" s="275" t="s">
        <v>10898</v>
      </c>
    </row>
    <row r="9456" spans="74:87" x14ac:dyDescent="0.3">
      <c r="BV9456" s="30"/>
      <c r="CH9456" s="139" t="str">
        <f t="shared" si="260"/>
        <v>LM.NS</v>
      </c>
      <c r="CI9456" s="275" t="s">
        <v>10899</v>
      </c>
    </row>
    <row r="9457" spans="74:87" x14ac:dyDescent="0.3">
      <c r="BV9457" s="30"/>
      <c r="CH9457" s="139" t="str">
        <f t="shared" si="260"/>
        <v>LM.86</v>
      </c>
      <c r="CI9457" s="275" t="s">
        <v>10900</v>
      </c>
    </row>
    <row r="9458" spans="74:87" x14ac:dyDescent="0.3">
      <c r="BV9458" s="30"/>
      <c r="CH9458" s="139" t="str">
        <f t="shared" si="260"/>
        <v>LM.36</v>
      </c>
      <c r="CI9458" s="275" t="s">
        <v>10901</v>
      </c>
    </row>
    <row r="9459" spans="74:87" x14ac:dyDescent="0.3">
      <c r="BV9459" s="30"/>
      <c r="CH9459" s="139" t="str">
        <f t="shared" si="260"/>
        <v>LM.2F</v>
      </c>
      <c r="CI9459" s="275" t="s">
        <v>10902</v>
      </c>
    </row>
    <row r="9460" spans="74:87" x14ac:dyDescent="0.3">
      <c r="BV9460" s="30"/>
      <c r="CH9460" s="139" t="str">
        <f t="shared" si="260"/>
        <v>LM.90</v>
      </c>
      <c r="CI9460" s="275" t="s">
        <v>10903</v>
      </c>
    </row>
    <row r="9461" spans="74:87" x14ac:dyDescent="0.3">
      <c r="BV9461" s="30"/>
      <c r="CH9461" s="139" t="str">
        <f t="shared" si="260"/>
        <v>LM.27</v>
      </c>
      <c r="CI9461" s="275" t="s">
        <v>10904</v>
      </c>
    </row>
    <row r="9462" spans="74:87" x14ac:dyDescent="0.3">
      <c r="BV9462" s="30"/>
      <c r="CH9462" s="139" t="str">
        <f t="shared" si="260"/>
        <v>LM.61</v>
      </c>
      <c r="CI9462" s="275" t="s">
        <v>10905</v>
      </c>
    </row>
    <row r="9463" spans="74:87" x14ac:dyDescent="0.3">
      <c r="BV9463" s="30"/>
      <c r="CH9463" s="139" t="str">
        <f t="shared" si="260"/>
        <v>LM.81</v>
      </c>
      <c r="CI9463" s="275" t="s">
        <v>10906</v>
      </c>
    </row>
    <row r="9464" spans="74:87" x14ac:dyDescent="0.3">
      <c r="BV9464" s="30"/>
      <c r="CH9464" s="139" t="str">
        <f t="shared" si="260"/>
        <v>LM.SO</v>
      </c>
      <c r="CI9464" s="275" t="s">
        <v>10907</v>
      </c>
    </row>
    <row r="9465" spans="74:87" x14ac:dyDescent="0.3">
      <c r="BV9465" s="30"/>
      <c r="CH9465" s="139" t="str">
        <f t="shared" si="260"/>
        <v>LM.SP</v>
      </c>
      <c r="CI9465" s="275" t="s">
        <v>10908</v>
      </c>
    </row>
    <row r="9466" spans="74:87" x14ac:dyDescent="0.3">
      <c r="BV9466" s="30"/>
      <c r="CH9466" s="139" t="str">
        <f t="shared" si="260"/>
        <v>LM.1V</v>
      </c>
      <c r="CI9466" s="275" t="s">
        <v>10909</v>
      </c>
    </row>
    <row r="9467" spans="74:87" x14ac:dyDescent="0.3">
      <c r="BV9467" s="30"/>
      <c r="CH9467" s="139" t="str">
        <f t="shared" si="260"/>
        <v>LM.T5</v>
      </c>
      <c r="CI9467" s="275" t="s">
        <v>10910</v>
      </c>
    </row>
    <row r="9468" spans="74:87" x14ac:dyDescent="0.3">
      <c r="BV9468" s="30"/>
      <c r="CH9468" s="139" t="str">
        <f t="shared" si="260"/>
        <v>LM.0S</v>
      </c>
      <c r="CI9468" s="275" t="s">
        <v>10911</v>
      </c>
    </row>
    <row r="9469" spans="74:87" x14ac:dyDescent="0.3">
      <c r="BV9469" s="30"/>
      <c r="CH9469" s="139" t="str">
        <f t="shared" si="260"/>
        <v>LM.52</v>
      </c>
      <c r="CI9469" s="275" t="s">
        <v>10912</v>
      </c>
    </row>
    <row r="9470" spans="74:87" x14ac:dyDescent="0.3">
      <c r="BV9470" s="30"/>
      <c r="CH9470" s="139" t="str">
        <f t="shared" si="260"/>
        <v>LM.77</v>
      </c>
      <c r="CI9470" s="275" t="s">
        <v>10913</v>
      </c>
    </row>
    <row r="9471" spans="74:87" x14ac:dyDescent="0.3">
      <c r="BV9471" s="30"/>
      <c r="CH9471" s="139" t="str">
        <f t="shared" si="260"/>
        <v>LM.37</v>
      </c>
      <c r="CI9471" s="275" t="s">
        <v>10914</v>
      </c>
    </row>
    <row r="9472" spans="74:87" x14ac:dyDescent="0.3">
      <c r="BV9472" s="30"/>
      <c r="CH9472" s="139" t="str">
        <f t="shared" si="260"/>
        <v>LM.2A</v>
      </c>
      <c r="CI9472" s="275" t="s">
        <v>10915</v>
      </c>
    </row>
    <row r="9473" spans="74:87" x14ac:dyDescent="0.3">
      <c r="BV9473" s="30"/>
      <c r="CH9473" s="139" t="str">
        <f t="shared" si="260"/>
        <v>LM.T8</v>
      </c>
      <c r="CI9473" s="275" t="s">
        <v>10916</v>
      </c>
    </row>
    <row r="9474" spans="74:87" x14ac:dyDescent="0.3">
      <c r="BV9474" s="30"/>
      <c r="CH9474" s="139" t="str">
        <f t="shared" si="260"/>
        <v>LM.1Q</v>
      </c>
      <c r="CI9474" s="275" t="s">
        <v>10917</v>
      </c>
    </row>
    <row r="9475" spans="74:87" x14ac:dyDescent="0.3">
      <c r="BV9475" s="30"/>
      <c r="CH9475" s="139" t="str">
        <f t="shared" si="260"/>
        <v>LM.2Q</v>
      </c>
      <c r="CI9475" s="275" t="s">
        <v>10918</v>
      </c>
    </row>
    <row r="9476" spans="74:87" x14ac:dyDescent="0.3">
      <c r="BV9476" s="30"/>
      <c r="CH9476" s="139" t="str">
        <f t="shared" si="260"/>
        <v>LM.NM</v>
      </c>
      <c r="CI9476" s="275" t="s">
        <v>10919</v>
      </c>
    </row>
    <row r="9477" spans="74:87" x14ac:dyDescent="0.3">
      <c r="BV9477" s="30"/>
      <c r="CH9477" s="139" t="str">
        <f t="shared" si="260"/>
        <v>LM.0F</v>
      </c>
      <c r="CI9477" s="275" t="s">
        <v>10920</v>
      </c>
    </row>
    <row r="9478" spans="74:87" x14ac:dyDescent="0.3">
      <c r="BV9478" s="30"/>
      <c r="CH9478" s="139" t="str">
        <f t="shared" si="260"/>
        <v>LM.MC</v>
      </c>
      <c r="CI9478" s="275" t="s">
        <v>10921</v>
      </c>
    </row>
    <row r="9479" spans="74:87" x14ac:dyDescent="0.3">
      <c r="BV9479" s="30"/>
      <c r="CH9479" s="139" t="str">
        <f t="shared" si="260"/>
        <v>LM.0P</v>
      </c>
      <c r="CI9479" s="275" t="s">
        <v>10922</v>
      </c>
    </row>
    <row r="9480" spans="74:87" x14ac:dyDescent="0.3">
      <c r="BV9480" s="30"/>
      <c r="CH9480" s="139" t="str">
        <f t="shared" si="260"/>
        <v>LM.T9</v>
      </c>
      <c r="CI9480" s="275" t="s">
        <v>10923</v>
      </c>
    </row>
    <row r="9481" spans="74:87" x14ac:dyDescent="0.3">
      <c r="BV9481" s="30"/>
      <c r="CH9481" s="139" t="str">
        <f t="shared" si="260"/>
        <v>LM.AO</v>
      </c>
      <c r="CI9481" s="275" t="s">
        <v>10924</v>
      </c>
    </row>
    <row r="9482" spans="74:87" x14ac:dyDescent="0.3">
      <c r="BV9482" s="30"/>
      <c r="CH9482" s="139" t="str">
        <f t="shared" si="260"/>
        <v>LM.0G</v>
      </c>
      <c r="CI9482" s="275" t="s">
        <v>10925</v>
      </c>
    </row>
    <row r="9483" spans="74:87" x14ac:dyDescent="0.3">
      <c r="BV9483" s="30"/>
      <c r="CH9483" s="139" t="str">
        <f t="shared" si="260"/>
        <v>LM.BG</v>
      </c>
      <c r="CI9483" s="275" t="s">
        <v>10926</v>
      </c>
    </row>
    <row r="9484" spans="74:87" x14ac:dyDescent="0.3">
      <c r="BV9484" s="30"/>
      <c r="CH9484" s="139" t="str">
        <f t="shared" si="260"/>
        <v>LM.0R</v>
      </c>
      <c r="CI9484" s="275" t="s">
        <v>10927</v>
      </c>
    </row>
    <row r="9485" spans="74:87" x14ac:dyDescent="0.3">
      <c r="BV9485" s="30"/>
      <c r="CH9485" s="139" t="str">
        <f t="shared" si="260"/>
        <v>LM.89</v>
      </c>
      <c r="CI9485" s="275" t="s">
        <v>10928</v>
      </c>
    </row>
    <row r="9486" spans="74:87" x14ac:dyDescent="0.3">
      <c r="BV9486" s="30"/>
      <c r="CH9486" s="139" t="str">
        <f t="shared" si="260"/>
        <v>LM.2P</v>
      </c>
      <c r="CI9486" s="275" t="s">
        <v>15383</v>
      </c>
    </row>
    <row r="9487" spans="74:87" x14ac:dyDescent="0.3">
      <c r="BV9487" s="30"/>
      <c r="CH9487" s="139" t="str">
        <f t="shared" si="260"/>
        <v>LM.32</v>
      </c>
      <c r="CI9487" s="275" t="s">
        <v>10929</v>
      </c>
    </row>
    <row r="9488" spans="74:87" x14ac:dyDescent="0.3">
      <c r="BV9488" s="30"/>
      <c r="CH9488" s="139" t="str">
        <f t="shared" si="260"/>
        <v>LM.80</v>
      </c>
      <c r="CI9488" s="275" t="s">
        <v>10930</v>
      </c>
    </row>
    <row r="9489" spans="74:87" x14ac:dyDescent="0.3">
      <c r="BV9489" s="30"/>
      <c r="CH9489" s="139" t="str">
        <f t="shared" si="260"/>
        <v>LM.46</v>
      </c>
      <c r="CI9489" s="275" t="s">
        <v>10931</v>
      </c>
    </row>
    <row r="9490" spans="74:87" x14ac:dyDescent="0.3">
      <c r="BV9490" s="30"/>
      <c r="CH9490" s="139" t="str">
        <f t="shared" si="260"/>
        <v>LM.45</v>
      </c>
      <c r="CI9490" s="275" t="s">
        <v>10932</v>
      </c>
    </row>
    <row r="9491" spans="74:87" x14ac:dyDescent="0.3">
      <c r="BV9491" s="30"/>
      <c r="CH9491" s="139" t="str">
        <f t="shared" si="260"/>
        <v>LM.0C</v>
      </c>
      <c r="CI9491" s="275" t="s">
        <v>10933</v>
      </c>
    </row>
    <row r="9492" spans="74:87" x14ac:dyDescent="0.3">
      <c r="BV9492" s="30"/>
      <c r="CH9492" s="139" t="str">
        <f t="shared" si="260"/>
        <v>LM.87</v>
      </c>
      <c r="CI9492" s="275" t="s">
        <v>10934</v>
      </c>
    </row>
    <row r="9493" spans="74:87" x14ac:dyDescent="0.3">
      <c r="BV9493" s="30"/>
      <c r="CH9493" s="139" t="str">
        <f t="shared" si="260"/>
        <v>LM.CP</v>
      </c>
      <c r="CI9493" s="275" t="s">
        <v>10935</v>
      </c>
    </row>
    <row r="9494" spans="74:87" x14ac:dyDescent="0.3">
      <c r="BV9494" s="30"/>
      <c r="CH9494" s="139" t="str">
        <f t="shared" si="260"/>
        <v>LM.35</v>
      </c>
      <c r="CI9494" s="275" t="s">
        <v>10936</v>
      </c>
    </row>
    <row r="9495" spans="74:87" x14ac:dyDescent="0.3">
      <c r="BV9495" s="30"/>
      <c r="CH9495" s="139" t="str">
        <f t="shared" si="260"/>
        <v>LM.33</v>
      </c>
      <c r="CI9495" s="275" t="s">
        <v>10937</v>
      </c>
    </row>
    <row r="9496" spans="74:87" x14ac:dyDescent="0.3">
      <c r="BV9496" s="30"/>
      <c r="CH9496" s="139" t="str">
        <f t="shared" si="260"/>
        <v>LM.54</v>
      </c>
      <c r="CI9496" s="275" t="s">
        <v>10938</v>
      </c>
    </row>
    <row r="9497" spans="74:87" x14ac:dyDescent="0.3">
      <c r="BV9497" s="30"/>
      <c r="CH9497" s="139" t="str">
        <f t="shared" si="260"/>
        <v>LM.JB</v>
      </c>
      <c r="CI9497" s="275" t="s">
        <v>10939</v>
      </c>
    </row>
    <row r="9498" spans="74:87" x14ac:dyDescent="0.3">
      <c r="BV9498" s="30"/>
      <c r="CH9498" s="139" t="str">
        <f t="shared" si="260"/>
        <v>LM.JW</v>
      </c>
      <c r="CI9498" s="275" t="s">
        <v>15384</v>
      </c>
    </row>
    <row r="9499" spans="74:87" x14ac:dyDescent="0.3">
      <c r="BV9499" s="30"/>
      <c r="CH9499" s="139" t="str">
        <f t="shared" si="260"/>
        <v>LM.51</v>
      </c>
      <c r="CI9499" s="275" t="s">
        <v>10940</v>
      </c>
    </row>
    <row r="9500" spans="74:87" x14ac:dyDescent="0.3">
      <c r="BV9500" s="30"/>
      <c r="CH9500" s="139" t="str">
        <f t="shared" si="260"/>
        <v>LM.NS</v>
      </c>
      <c r="CI9500" s="275" t="s">
        <v>10941</v>
      </c>
    </row>
    <row r="9501" spans="74:87" x14ac:dyDescent="0.3">
      <c r="BV9501" s="30"/>
      <c r="CH9501" s="139" t="str">
        <f t="shared" si="260"/>
        <v>LM.86</v>
      </c>
      <c r="CI9501" s="275" t="s">
        <v>10942</v>
      </c>
    </row>
    <row r="9502" spans="74:87" x14ac:dyDescent="0.3">
      <c r="BV9502" s="30"/>
      <c r="CH9502" s="139" t="str">
        <f t="shared" si="260"/>
        <v>LM.36</v>
      </c>
      <c r="CI9502" s="275" t="s">
        <v>10943</v>
      </c>
    </row>
    <row r="9503" spans="74:87" x14ac:dyDescent="0.3">
      <c r="BV9503" s="30"/>
      <c r="CH9503" s="139" t="str">
        <f t="shared" si="260"/>
        <v>LM.2F</v>
      </c>
      <c r="CI9503" s="275" t="s">
        <v>10944</v>
      </c>
    </row>
    <row r="9504" spans="74:87" x14ac:dyDescent="0.3">
      <c r="BV9504" s="30"/>
      <c r="CH9504" s="139" t="str">
        <f t="shared" ref="CH9504:CH9567" si="261">CONCATENATE(LEFT(CI9504,2),".",RIGHT(CI9504,2))</f>
        <v>LM.90</v>
      </c>
      <c r="CI9504" s="275" t="s">
        <v>10945</v>
      </c>
    </row>
    <row r="9505" spans="74:87" x14ac:dyDescent="0.3">
      <c r="BV9505" s="30"/>
      <c r="CH9505" s="139" t="str">
        <f t="shared" si="261"/>
        <v>LM.27</v>
      </c>
      <c r="CI9505" s="275" t="s">
        <v>10946</v>
      </c>
    </row>
    <row r="9506" spans="74:87" x14ac:dyDescent="0.3">
      <c r="BV9506" s="30"/>
      <c r="CH9506" s="139" t="str">
        <f t="shared" si="261"/>
        <v>LM.61</v>
      </c>
      <c r="CI9506" s="275" t="s">
        <v>10947</v>
      </c>
    </row>
    <row r="9507" spans="74:87" x14ac:dyDescent="0.3">
      <c r="BV9507" s="30"/>
      <c r="CH9507" s="139" t="str">
        <f t="shared" si="261"/>
        <v>LM.81</v>
      </c>
      <c r="CI9507" s="275" t="s">
        <v>10948</v>
      </c>
    </row>
    <row r="9508" spans="74:87" x14ac:dyDescent="0.3">
      <c r="BV9508" s="30"/>
      <c r="CH9508" s="139" t="str">
        <f t="shared" si="261"/>
        <v>LM.SO</v>
      </c>
      <c r="CI9508" s="275" t="s">
        <v>10949</v>
      </c>
    </row>
    <row r="9509" spans="74:87" x14ac:dyDescent="0.3">
      <c r="BV9509" s="30"/>
      <c r="CH9509" s="139" t="str">
        <f t="shared" si="261"/>
        <v>LM.SP</v>
      </c>
      <c r="CI9509" s="275" t="s">
        <v>10950</v>
      </c>
    </row>
    <row r="9510" spans="74:87" x14ac:dyDescent="0.3">
      <c r="BV9510" s="30"/>
      <c r="CH9510" s="139" t="str">
        <f t="shared" si="261"/>
        <v>LM.1V</v>
      </c>
      <c r="CI9510" s="275" t="s">
        <v>10951</v>
      </c>
    </row>
    <row r="9511" spans="74:87" x14ac:dyDescent="0.3">
      <c r="BV9511" s="30"/>
      <c r="CH9511" s="139" t="str">
        <f t="shared" si="261"/>
        <v>LM.T5</v>
      </c>
      <c r="CI9511" s="275" t="s">
        <v>10952</v>
      </c>
    </row>
    <row r="9512" spans="74:87" x14ac:dyDescent="0.3">
      <c r="BV9512" s="30"/>
      <c r="CH9512" s="139" t="str">
        <f t="shared" si="261"/>
        <v>LM.0S</v>
      </c>
      <c r="CI9512" s="275" t="s">
        <v>10953</v>
      </c>
    </row>
    <row r="9513" spans="74:87" x14ac:dyDescent="0.3">
      <c r="BV9513" s="30"/>
      <c r="CH9513" s="139" t="str">
        <f t="shared" si="261"/>
        <v>LM.52</v>
      </c>
      <c r="CI9513" s="275" t="s">
        <v>10954</v>
      </c>
    </row>
    <row r="9514" spans="74:87" x14ac:dyDescent="0.3">
      <c r="BV9514" s="30"/>
      <c r="CH9514" s="139" t="str">
        <f t="shared" si="261"/>
        <v>LM.77</v>
      </c>
      <c r="CI9514" s="275" t="s">
        <v>10955</v>
      </c>
    </row>
    <row r="9515" spans="74:87" x14ac:dyDescent="0.3">
      <c r="BV9515" s="30"/>
      <c r="CH9515" s="139" t="str">
        <f t="shared" si="261"/>
        <v>LM.37</v>
      </c>
      <c r="CI9515" s="275" t="s">
        <v>10956</v>
      </c>
    </row>
    <row r="9516" spans="74:87" x14ac:dyDescent="0.3">
      <c r="BV9516" s="30"/>
      <c r="CH9516" s="139" t="str">
        <f t="shared" si="261"/>
        <v>LM.2A</v>
      </c>
      <c r="CI9516" s="275" t="s">
        <v>10957</v>
      </c>
    </row>
    <row r="9517" spans="74:87" x14ac:dyDescent="0.3">
      <c r="BV9517" s="30"/>
      <c r="CH9517" s="139" t="str">
        <f t="shared" si="261"/>
        <v>LM.T8</v>
      </c>
      <c r="CI9517" s="275" t="s">
        <v>10958</v>
      </c>
    </row>
    <row r="9518" spans="74:87" x14ac:dyDescent="0.3">
      <c r="BV9518" s="30"/>
      <c r="CH9518" s="139" t="str">
        <f t="shared" si="261"/>
        <v>LM.1Q</v>
      </c>
      <c r="CI9518" s="275" t="s">
        <v>10959</v>
      </c>
    </row>
    <row r="9519" spans="74:87" x14ac:dyDescent="0.3">
      <c r="BV9519" s="30"/>
      <c r="CH9519" s="139" t="str">
        <f t="shared" si="261"/>
        <v>LM.2Q</v>
      </c>
      <c r="CI9519" s="275" t="s">
        <v>10960</v>
      </c>
    </row>
    <row r="9520" spans="74:87" x14ac:dyDescent="0.3">
      <c r="BV9520" s="30"/>
      <c r="CH9520" s="139" t="str">
        <f t="shared" si="261"/>
        <v>LM.NM</v>
      </c>
      <c r="CI9520" s="275" t="s">
        <v>10961</v>
      </c>
    </row>
    <row r="9521" spans="74:87" x14ac:dyDescent="0.3">
      <c r="BV9521" s="30"/>
      <c r="CH9521" s="139" t="str">
        <f t="shared" si="261"/>
        <v>LM.0F</v>
      </c>
      <c r="CI9521" s="275" t="s">
        <v>10962</v>
      </c>
    </row>
    <row r="9522" spans="74:87" x14ac:dyDescent="0.3">
      <c r="BV9522" s="30"/>
      <c r="CH9522" s="139" t="str">
        <f t="shared" si="261"/>
        <v>LM.MC</v>
      </c>
      <c r="CI9522" s="275" t="s">
        <v>10963</v>
      </c>
    </row>
    <row r="9523" spans="74:87" x14ac:dyDescent="0.3">
      <c r="BV9523" s="30"/>
      <c r="CH9523" s="139" t="str">
        <f t="shared" si="261"/>
        <v>LM.0P</v>
      </c>
      <c r="CI9523" s="275" t="s">
        <v>10964</v>
      </c>
    </row>
    <row r="9524" spans="74:87" x14ac:dyDescent="0.3">
      <c r="BV9524" s="30"/>
      <c r="CH9524" s="139" t="str">
        <f t="shared" si="261"/>
        <v>LM.T9</v>
      </c>
      <c r="CI9524" s="275" t="s">
        <v>10965</v>
      </c>
    </row>
    <row r="9525" spans="74:87" x14ac:dyDescent="0.3">
      <c r="BV9525" s="30"/>
      <c r="CH9525" s="139" t="str">
        <f t="shared" si="261"/>
        <v>LM.AO</v>
      </c>
      <c r="CI9525" s="275" t="s">
        <v>10966</v>
      </c>
    </row>
    <row r="9526" spans="74:87" x14ac:dyDescent="0.3">
      <c r="BV9526" s="30"/>
      <c r="CH9526" s="139" t="str">
        <f t="shared" si="261"/>
        <v>LM.0G</v>
      </c>
      <c r="CI9526" s="275" t="s">
        <v>10967</v>
      </c>
    </row>
    <row r="9527" spans="74:87" x14ac:dyDescent="0.3">
      <c r="BV9527" s="30"/>
      <c r="CH9527" s="139" t="str">
        <f t="shared" si="261"/>
        <v>LM.BG</v>
      </c>
      <c r="CI9527" s="275" t="s">
        <v>10968</v>
      </c>
    </row>
    <row r="9528" spans="74:87" x14ac:dyDescent="0.3">
      <c r="BV9528" s="30"/>
      <c r="CH9528" s="139" t="str">
        <f t="shared" si="261"/>
        <v>LM.0R</v>
      </c>
      <c r="CI9528" s="275" t="s">
        <v>10969</v>
      </c>
    </row>
    <row r="9529" spans="74:87" x14ac:dyDescent="0.3">
      <c r="BV9529" s="30"/>
      <c r="CH9529" s="139" t="str">
        <f t="shared" si="261"/>
        <v>LM.89</v>
      </c>
      <c r="CI9529" s="275" t="s">
        <v>10970</v>
      </c>
    </row>
    <row r="9530" spans="74:87" x14ac:dyDescent="0.3">
      <c r="BV9530" s="30"/>
      <c r="CH9530" s="139" t="str">
        <f t="shared" si="261"/>
        <v>LM.2P</v>
      </c>
      <c r="CI9530" s="275" t="s">
        <v>15385</v>
      </c>
    </row>
    <row r="9531" spans="74:87" x14ac:dyDescent="0.3">
      <c r="BV9531" s="30"/>
      <c r="CH9531" s="139" t="str">
        <f t="shared" si="261"/>
        <v>LM.32</v>
      </c>
      <c r="CI9531" s="275" t="s">
        <v>10971</v>
      </c>
    </row>
    <row r="9532" spans="74:87" x14ac:dyDescent="0.3">
      <c r="BV9532" s="30"/>
      <c r="CH9532" s="139" t="str">
        <f t="shared" si="261"/>
        <v>LM.80</v>
      </c>
      <c r="CI9532" s="275" t="s">
        <v>10972</v>
      </c>
    </row>
    <row r="9533" spans="74:87" x14ac:dyDescent="0.3">
      <c r="BV9533" s="30"/>
      <c r="CH9533" s="139" t="str">
        <f t="shared" si="261"/>
        <v>LM.46</v>
      </c>
      <c r="CI9533" s="275" t="s">
        <v>10973</v>
      </c>
    </row>
    <row r="9534" spans="74:87" x14ac:dyDescent="0.3">
      <c r="BV9534" s="30"/>
      <c r="CH9534" s="139" t="str">
        <f t="shared" si="261"/>
        <v>LM.45</v>
      </c>
      <c r="CI9534" s="275" t="s">
        <v>10974</v>
      </c>
    </row>
    <row r="9535" spans="74:87" x14ac:dyDescent="0.3">
      <c r="BV9535" s="30"/>
      <c r="CH9535" s="139" t="str">
        <f t="shared" si="261"/>
        <v>LM.0C</v>
      </c>
      <c r="CI9535" s="275" t="s">
        <v>10975</v>
      </c>
    </row>
    <row r="9536" spans="74:87" x14ac:dyDescent="0.3">
      <c r="BV9536" s="30"/>
      <c r="CH9536" s="139" t="str">
        <f t="shared" si="261"/>
        <v>LM.87</v>
      </c>
      <c r="CI9536" s="275" t="s">
        <v>10976</v>
      </c>
    </row>
    <row r="9537" spans="74:87" x14ac:dyDescent="0.3">
      <c r="BV9537" s="30"/>
      <c r="CH9537" s="139" t="str">
        <f t="shared" si="261"/>
        <v>LM.CP</v>
      </c>
      <c r="CI9537" s="275" t="s">
        <v>10977</v>
      </c>
    </row>
    <row r="9538" spans="74:87" x14ac:dyDescent="0.3">
      <c r="BV9538" s="30"/>
      <c r="CH9538" s="139" t="str">
        <f t="shared" si="261"/>
        <v>LM.35</v>
      </c>
      <c r="CI9538" s="275" t="s">
        <v>10978</v>
      </c>
    </row>
    <row r="9539" spans="74:87" x14ac:dyDescent="0.3">
      <c r="BV9539" s="30"/>
      <c r="CH9539" s="139" t="str">
        <f t="shared" si="261"/>
        <v>LM.33</v>
      </c>
      <c r="CI9539" s="275" t="s">
        <v>10979</v>
      </c>
    </row>
    <row r="9540" spans="74:87" x14ac:dyDescent="0.3">
      <c r="BV9540" s="30"/>
      <c r="CH9540" s="139" t="str">
        <f t="shared" si="261"/>
        <v>LM.54</v>
      </c>
      <c r="CI9540" s="275" t="s">
        <v>10980</v>
      </c>
    </row>
    <row r="9541" spans="74:87" x14ac:dyDescent="0.3">
      <c r="BV9541" s="30"/>
      <c r="CH9541" s="139" t="str">
        <f t="shared" si="261"/>
        <v>LM.JB</v>
      </c>
      <c r="CI9541" s="275" t="s">
        <v>10981</v>
      </c>
    </row>
    <row r="9542" spans="74:87" x14ac:dyDescent="0.3">
      <c r="BV9542" s="30"/>
      <c r="CH9542" s="139" t="str">
        <f t="shared" si="261"/>
        <v>LM.JW</v>
      </c>
      <c r="CI9542" s="275" t="s">
        <v>15386</v>
      </c>
    </row>
    <row r="9543" spans="74:87" x14ac:dyDescent="0.3">
      <c r="BV9543" s="30"/>
      <c r="CH9543" s="139" t="str">
        <f t="shared" si="261"/>
        <v>LM.51</v>
      </c>
      <c r="CI9543" s="275" t="s">
        <v>10982</v>
      </c>
    </row>
    <row r="9544" spans="74:87" x14ac:dyDescent="0.3">
      <c r="BV9544" s="30"/>
      <c r="CH9544" s="139" t="str">
        <f t="shared" si="261"/>
        <v>LM.NS</v>
      </c>
      <c r="CI9544" s="275" t="s">
        <v>10983</v>
      </c>
    </row>
    <row r="9545" spans="74:87" x14ac:dyDescent="0.3">
      <c r="BV9545" s="30"/>
      <c r="CH9545" s="139" t="str">
        <f t="shared" si="261"/>
        <v>LM.86</v>
      </c>
      <c r="CI9545" s="275" t="s">
        <v>10984</v>
      </c>
    </row>
    <row r="9546" spans="74:87" x14ac:dyDescent="0.3">
      <c r="BV9546" s="30"/>
      <c r="CH9546" s="139" t="str">
        <f t="shared" si="261"/>
        <v>LM.36</v>
      </c>
      <c r="CI9546" s="275" t="s">
        <v>10985</v>
      </c>
    </row>
    <row r="9547" spans="74:87" x14ac:dyDescent="0.3">
      <c r="BV9547" s="30"/>
      <c r="CH9547" s="139" t="str">
        <f t="shared" si="261"/>
        <v>LM.2F</v>
      </c>
      <c r="CI9547" s="275" t="s">
        <v>10986</v>
      </c>
    </row>
    <row r="9548" spans="74:87" x14ac:dyDescent="0.3">
      <c r="BV9548" s="30"/>
      <c r="CH9548" s="139" t="str">
        <f t="shared" si="261"/>
        <v>LM.90</v>
      </c>
      <c r="CI9548" s="275" t="s">
        <v>10987</v>
      </c>
    </row>
    <row r="9549" spans="74:87" x14ac:dyDescent="0.3">
      <c r="BV9549" s="30"/>
      <c r="CH9549" s="139" t="str">
        <f t="shared" si="261"/>
        <v>LM.27</v>
      </c>
      <c r="CI9549" s="275" t="s">
        <v>10988</v>
      </c>
    </row>
    <row r="9550" spans="74:87" x14ac:dyDescent="0.3">
      <c r="BV9550" s="30"/>
      <c r="CH9550" s="139" t="str">
        <f t="shared" si="261"/>
        <v>LM.61</v>
      </c>
      <c r="CI9550" s="275" t="s">
        <v>10989</v>
      </c>
    </row>
    <row r="9551" spans="74:87" x14ac:dyDescent="0.3">
      <c r="BV9551" s="30"/>
      <c r="CH9551" s="139" t="str">
        <f t="shared" si="261"/>
        <v>LM.81</v>
      </c>
      <c r="CI9551" s="275" t="s">
        <v>10990</v>
      </c>
    </row>
    <row r="9552" spans="74:87" x14ac:dyDescent="0.3">
      <c r="BV9552" s="30"/>
      <c r="CH9552" s="139" t="str">
        <f t="shared" si="261"/>
        <v>LM.SO</v>
      </c>
      <c r="CI9552" s="275" t="s">
        <v>10991</v>
      </c>
    </row>
    <row r="9553" spans="74:87" x14ac:dyDescent="0.3">
      <c r="BV9553" s="30"/>
      <c r="CH9553" s="139" t="str">
        <f t="shared" si="261"/>
        <v>LM.SP</v>
      </c>
      <c r="CI9553" s="275" t="s">
        <v>10992</v>
      </c>
    </row>
    <row r="9554" spans="74:87" x14ac:dyDescent="0.3">
      <c r="BV9554" s="30"/>
      <c r="CH9554" s="139" t="str">
        <f t="shared" si="261"/>
        <v>LM.1V</v>
      </c>
      <c r="CI9554" s="275" t="s">
        <v>10993</v>
      </c>
    </row>
    <row r="9555" spans="74:87" x14ac:dyDescent="0.3">
      <c r="BV9555" s="30"/>
      <c r="CH9555" s="139" t="str">
        <f t="shared" si="261"/>
        <v>LM.T5</v>
      </c>
      <c r="CI9555" s="275" t="s">
        <v>10994</v>
      </c>
    </row>
    <row r="9556" spans="74:87" x14ac:dyDescent="0.3">
      <c r="BV9556" s="30"/>
      <c r="CH9556" s="139" t="str">
        <f t="shared" si="261"/>
        <v>LM.0S</v>
      </c>
      <c r="CI9556" s="275" t="s">
        <v>10995</v>
      </c>
    </row>
    <row r="9557" spans="74:87" x14ac:dyDescent="0.3">
      <c r="BV9557" s="30"/>
      <c r="CH9557" s="139" t="str">
        <f t="shared" si="261"/>
        <v>LM.52</v>
      </c>
      <c r="CI9557" s="275" t="s">
        <v>10996</v>
      </c>
    </row>
    <row r="9558" spans="74:87" x14ac:dyDescent="0.3">
      <c r="BV9558" s="30"/>
      <c r="CH9558" s="139" t="str">
        <f t="shared" si="261"/>
        <v>LM.77</v>
      </c>
      <c r="CI9558" s="275" t="s">
        <v>10997</v>
      </c>
    </row>
    <row r="9559" spans="74:87" x14ac:dyDescent="0.3">
      <c r="BV9559" s="30"/>
      <c r="CH9559" s="139" t="str">
        <f t="shared" si="261"/>
        <v>LM.37</v>
      </c>
      <c r="CI9559" s="275" t="s">
        <v>10998</v>
      </c>
    </row>
    <row r="9560" spans="74:87" x14ac:dyDescent="0.3">
      <c r="BV9560" s="30"/>
      <c r="CH9560" s="139" t="str">
        <f t="shared" si="261"/>
        <v>LM.2A</v>
      </c>
      <c r="CI9560" s="275" t="s">
        <v>10999</v>
      </c>
    </row>
    <row r="9561" spans="74:87" x14ac:dyDescent="0.3">
      <c r="BV9561" s="30"/>
      <c r="CH9561" s="139" t="str">
        <f t="shared" si="261"/>
        <v>LM.T8</v>
      </c>
      <c r="CI9561" s="275" t="s">
        <v>11000</v>
      </c>
    </row>
    <row r="9562" spans="74:87" x14ac:dyDescent="0.3">
      <c r="BV9562" s="30"/>
      <c r="CH9562" s="139" t="str">
        <f t="shared" si="261"/>
        <v>LM.1Q</v>
      </c>
      <c r="CI9562" s="275" t="s">
        <v>11001</v>
      </c>
    </row>
    <row r="9563" spans="74:87" x14ac:dyDescent="0.3">
      <c r="BV9563" s="30"/>
      <c r="CH9563" s="139" t="str">
        <f t="shared" si="261"/>
        <v>LM.2Q</v>
      </c>
      <c r="CI9563" s="275" t="s">
        <v>11002</v>
      </c>
    </row>
    <row r="9564" spans="74:87" x14ac:dyDescent="0.3">
      <c r="BV9564" s="30"/>
      <c r="CH9564" s="139" t="str">
        <f t="shared" si="261"/>
        <v>LM.NM</v>
      </c>
      <c r="CI9564" s="275" t="s">
        <v>11003</v>
      </c>
    </row>
    <row r="9565" spans="74:87" x14ac:dyDescent="0.3">
      <c r="BV9565" s="30"/>
      <c r="CH9565" s="139" t="str">
        <f t="shared" si="261"/>
        <v>LM.0F</v>
      </c>
      <c r="CI9565" s="275" t="s">
        <v>11004</v>
      </c>
    </row>
    <row r="9566" spans="74:87" x14ac:dyDescent="0.3">
      <c r="BV9566" s="30"/>
      <c r="CH9566" s="139" t="str">
        <f t="shared" si="261"/>
        <v>LM.MC</v>
      </c>
      <c r="CI9566" s="275" t="s">
        <v>11005</v>
      </c>
    </row>
    <row r="9567" spans="74:87" x14ac:dyDescent="0.3">
      <c r="BV9567" s="30"/>
      <c r="CH9567" s="139" t="str">
        <f t="shared" si="261"/>
        <v>LM.0P</v>
      </c>
      <c r="CI9567" s="275" t="s">
        <v>11006</v>
      </c>
    </row>
    <row r="9568" spans="74:87" x14ac:dyDescent="0.3">
      <c r="BV9568" s="30"/>
      <c r="CH9568" s="139" t="str">
        <f t="shared" ref="CH9568:CH9631" si="262">CONCATENATE(LEFT(CI9568,2),".",RIGHT(CI9568,2))</f>
        <v>LM.T9</v>
      </c>
      <c r="CI9568" s="275" t="s">
        <v>11007</v>
      </c>
    </row>
    <row r="9569" spans="74:87" x14ac:dyDescent="0.3">
      <c r="BV9569" s="30"/>
      <c r="CH9569" s="139" t="str">
        <f t="shared" si="262"/>
        <v>LM.AO</v>
      </c>
      <c r="CI9569" s="275" t="s">
        <v>11008</v>
      </c>
    </row>
    <row r="9570" spans="74:87" x14ac:dyDescent="0.3">
      <c r="BV9570" s="30"/>
      <c r="CH9570" s="139" t="str">
        <f t="shared" si="262"/>
        <v>LM.0G</v>
      </c>
      <c r="CI9570" s="275" t="s">
        <v>11009</v>
      </c>
    </row>
    <row r="9571" spans="74:87" x14ac:dyDescent="0.3">
      <c r="BV9571" s="30"/>
      <c r="CH9571" s="139" t="str">
        <f t="shared" si="262"/>
        <v>LM.BG</v>
      </c>
      <c r="CI9571" s="275" t="s">
        <v>11010</v>
      </c>
    </row>
    <row r="9572" spans="74:87" x14ac:dyDescent="0.3">
      <c r="BV9572" s="30"/>
      <c r="CH9572" s="139" t="str">
        <f t="shared" si="262"/>
        <v>LM.0R</v>
      </c>
      <c r="CI9572" s="275" t="s">
        <v>11011</v>
      </c>
    </row>
    <row r="9573" spans="74:87" x14ac:dyDescent="0.3">
      <c r="BV9573" s="30"/>
      <c r="CH9573" s="139" t="str">
        <f t="shared" si="262"/>
        <v>LM.89</v>
      </c>
      <c r="CI9573" s="275" t="s">
        <v>11012</v>
      </c>
    </row>
    <row r="9574" spans="74:87" x14ac:dyDescent="0.3">
      <c r="BV9574" s="30"/>
      <c r="CH9574" s="139" t="str">
        <f t="shared" si="262"/>
        <v>LM.2P</v>
      </c>
      <c r="CI9574" s="275" t="s">
        <v>15387</v>
      </c>
    </row>
    <row r="9575" spans="74:87" x14ac:dyDescent="0.3">
      <c r="BV9575" s="30"/>
      <c r="CH9575" s="139" t="str">
        <f t="shared" si="262"/>
        <v>LM.32</v>
      </c>
      <c r="CI9575" s="275" t="s">
        <v>11013</v>
      </c>
    </row>
    <row r="9576" spans="74:87" x14ac:dyDescent="0.3">
      <c r="BV9576" s="30"/>
      <c r="CH9576" s="139" t="str">
        <f t="shared" si="262"/>
        <v>LM.80</v>
      </c>
      <c r="CI9576" s="275" t="s">
        <v>11014</v>
      </c>
    </row>
    <row r="9577" spans="74:87" x14ac:dyDescent="0.3">
      <c r="BV9577" s="30"/>
      <c r="CH9577" s="139" t="str">
        <f t="shared" si="262"/>
        <v>LM.46</v>
      </c>
      <c r="CI9577" s="275" t="s">
        <v>11015</v>
      </c>
    </row>
    <row r="9578" spans="74:87" x14ac:dyDescent="0.3">
      <c r="BV9578" s="30"/>
      <c r="CH9578" s="139" t="str">
        <f t="shared" si="262"/>
        <v>LM.45</v>
      </c>
      <c r="CI9578" s="275" t="s">
        <v>11016</v>
      </c>
    </row>
    <row r="9579" spans="74:87" x14ac:dyDescent="0.3">
      <c r="BV9579" s="30"/>
      <c r="CH9579" s="139" t="str">
        <f t="shared" si="262"/>
        <v>LM.0C</v>
      </c>
      <c r="CI9579" s="275" t="s">
        <v>11017</v>
      </c>
    </row>
    <row r="9580" spans="74:87" x14ac:dyDescent="0.3">
      <c r="BV9580" s="30"/>
      <c r="CH9580" s="139" t="str">
        <f t="shared" si="262"/>
        <v>LM.87</v>
      </c>
      <c r="CI9580" s="275" t="s">
        <v>11018</v>
      </c>
    </row>
    <row r="9581" spans="74:87" x14ac:dyDescent="0.3">
      <c r="BV9581" s="30"/>
      <c r="CH9581" s="139" t="str">
        <f t="shared" si="262"/>
        <v>LM.CP</v>
      </c>
      <c r="CI9581" s="275" t="s">
        <v>11019</v>
      </c>
    </row>
    <row r="9582" spans="74:87" x14ac:dyDescent="0.3">
      <c r="BV9582" s="30"/>
      <c r="CH9582" s="139" t="str">
        <f t="shared" si="262"/>
        <v>LM.35</v>
      </c>
      <c r="CI9582" s="275" t="s">
        <v>11020</v>
      </c>
    </row>
    <row r="9583" spans="74:87" x14ac:dyDescent="0.3">
      <c r="BV9583" s="30"/>
      <c r="CH9583" s="139" t="str">
        <f t="shared" si="262"/>
        <v>LM.33</v>
      </c>
      <c r="CI9583" s="275" t="s">
        <v>11021</v>
      </c>
    </row>
    <row r="9584" spans="74:87" x14ac:dyDescent="0.3">
      <c r="BV9584" s="30"/>
      <c r="CH9584" s="139" t="str">
        <f t="shared" si="262"/>
        <v>LM.54</v>
      </c>
      <c r="CI9584" s="275" t="s">
        <v>11022</v>
      </c>
    </row>
    <row r="9585" spans="74:87" x14ac:dyDescent="0.3">
      <c r="BV9585" s="30"/>
      <c r="CH9585" s="139" t="str">
        <f t="shared" si="262"/>
        <v>LM.JB</v>
      </c>
      <c r="CI9585" s="275" t="s">
        <v>11023</v>
      </c>
    </row>
    <row r="9586" spans="74:87" x14ac:dyDescent="0.3">
      <c r="BV9586" s="30"/>
      <c r="CH9586" s="139" t="str">
        <f t="shared" si="262"/>
        <v>LM.JW</v>
      </c>
      <c r="CI9586" s="275" t="s">
        <v>15388</v>
      </c>
    </row>
    <row r="9587" spans="74:87" x14ac:dyDescent="0.3">
      <c r="BV9587" s="30"/>
      <c r="CH9587" s="139" t="str">
        <f t="shared" si="262"/>
        <v>LM.51</v>
      </c>
      <c r="CI9587" s="275" t="s">
        <v>11024</v>
      </c>
    </row>
    <row r="9588" spans="74:87" x14ac:dyDescent="0.3">
      <c r="BV9588" s="30"/>
      <c r="CH9588" s="139" t="str">
        <f t="shared" si="262"/>
        <v>LM.NS</v>
      </c>
      <c r="CI9588" s="275" t="s">
        <v>11025</v>
      </c>
    </row>
    <row r="9589" spans="74:87" x14ac:dyDescent="0.3">
      <c r="BV9589" s="30"/>
      <c r="CH9589" s="139" t="str">
        <f t="shared" si="262"/>
        <v>LM.86</v>
      </c>
      <c r="CI9589" s="275" t="s">
        <v>11026</v>
      </c>
    </row>
    <row r="9590" spans="74:87" x14ac:dyDescent="0.3">
      <c r="BV9590" s="30"/>
      <c r="CH9590" s="139" t="str">
        <f t="shared" si="262"/>
        <v>LM.36</v>
      </c>
      <c r="CI9590" s="275" t="s">
        <v>11027</v>
      </c>
    </row>
    <row r="9591" spans="74:87" x14ac:dyDescent="0.3">
      <c r="BV9591" s="30"/>
      <c r="CH9591" s="139" t="str">
        <f t="shared" si="262"/>
        <v>LM.2F</v>
      </c>
      <c r="CI9591" s="275" t="s">
        <v>11028</v>
      </c>
    </row>
    <row r="9592" spans="74:87" x14ac:dyDescent="0.3">
      <c r="BV9592" s="30"/>
      <c r="CH9592" s="139" t="str">
        <f t="shared" si="262"/>
        <v>LM.90</v>
      </c>
      <c r="CI9592" s="275" t="s">
        <v>11029</v>
      </c>
    </row>
    <row r="9593" spans="74:87" x14ac:dyDescent="0.3">
      <c r="BV9593" s="30"/>
      <c r="CH9593" s="139" t="str">
        <f t="shared" si="262"/>
        <v>LM.27</v>
      </c>
      <c r="CI9593" s="275" t="s">
        <v>11030</v>
      </c>
    </row>
    <row r="9594" spans="74:87" x14ac:dyDescent="0.3">
      <c r="BV9594" s="30"/>
      <c r="CH9594" s="139" t="str">
        <f t="shared" si="262"/>
        <v>LM.61</v>
      </c>
      <c r="CI9594" s="275" t="s">
        <v>11031</v>
      </c>
    </row>
    <row r="9595" spans="74:87" x14ac:dyDescent="0.3">
      <c r="BV9595" s="30"/>
      <c r="CH9595" s="139" t="str">
        <f t="shared" si="262"/>
        <v>LM.81</v>
      </c>
      <c r="CI9595" s="275" t="s">
        <v>11032</v>
      </c>
    </row>
    <row r="9596" spans="74:87" x14ac:dyDescent="0.3">
      <c r="BV9596" s="30"/>
      <c r="CH9596" s="139" t="str">
        <f t="shared" si="262"/>
        <v>LM.SO</v>
      </c>
      <c r="CI9596" s="275" t="s">
        <v>11033</v>
      </c>
    </row>
    <row r="9597" spans="74:87" x14ac:dyDescent="0.3">
      <c r="BV9597" s="30"/>
      <c r="CH9597" s="139" t="str">
        <f t="shared" si="262"/>
        <v>LM.SP</v>
      </c>
      <c r="CI9597" s="275" t="s">
        <v>11034</v>
      </c>
    </row>
    <row r="9598" spans="74:87" x14ac:dyDescent="0.3">
      <c r="BV9598" s="30"/>
      <c r="CH9598" s="139" t="str">
        <f t="shared" si="262"/>
        <v>LM.1V</v>
      </c>
      <c r="CI9598" s="275" t="s">
        <v>11035</v>
      </c>
    </row>
    <row r="9599" spans="74:87" x14ac:dyDescent="0.3">
      <c r="BV9599" s="30"/>
      <c r="CH9599" s="139" t="str">
        <f t="shared" si="262"/>
        <v>LM.T5</v>
      </c>
      <c r="CI9599" s="275" t="s">
        <v>11036</v>
      </c>
    </row>
    <row r="9600" spans="74:87" x14ac:dyDescent="0.3">
      <c r="BV9600" s="30"/>
      <c r="CH9600" s="139" t="str">
        <f t="shared" si="262"/>
        <v>LM.0S</v>
      </c>
      <c r="CI9600" s="275" t="s">
        <v>11037</v>
      </c>
    </row>
    <row r="9601" spans="74:87" x14ac:dyDescent="0.3">
      <c r="BV9601" s="30"/>
      <c r="CH9601" s="139" t="str">
        <f t="shared" si="262"/>
        <v>LM.52</v>
      </c>
      <c r="CI9601" s="275" t="s">
        <v>11038</v>
      </c>
    </row>
    <row r="9602" spans="74:87" x14ac:dyDescent="0.3">
      <c r="BV9602" s="30"/>
      <c r="CH9602" s="139" t="str">
        <f t="shared" si="262"/>
        <v>LM.77</v>
      </c>
      <c r="CI9602" s="275" t="s">
        <v>11039</v>
      </c>
    </row>
    <row r="9603" spans="74:87" x14ac:dyDescent="0.3">
      <c r="BV9603" s="30"/>
      <c r="CH9603" s="139" t="str">
        <f t="shared" si="262"/>
        <v>LM.37</v>
      </c>
      <c r="CI9603" s="275" t="s">
        <v>11040</v>
      </c>
    </row>
    <row r="9604" spans="74:87" x14ac:dyDescent="0.3">
      <c r="BV9604" s="30"/>
      <c r="CH9604" s="139" t="str">
        <f t="shared" si="262"/>
        <v>LM.2A</v>
      </c>
      <c r="CI9604" s="275" t="s">
        <v>11041</v>
      </c>
    </row>
    <row r="9605" spans="74:87" x14ac:dyDescent="0.3">
      <c r="BV9605" s="30"/>
      <c r="CH9605" s="139" t="str">
        <f t="shared" si="262"/>
        <v>LM.T8</v>
      </c>
      <c r="CI9605" s="275" t="s">
        <v>11042</v>
      </c>
    </row>
    <row r="9606" spans="74:87" x14ac:dyDescent="0.3">
      <c r="BV9606" s="30"/>
      <c r="CH9606" s="139" t="str">
        <f t="shared" si="262"/>
        <v>LM.1Q</v>
      </c>
      <c r="CI9606" s="275" t="s">
        <v>11043</v>
      </c>
    </row>
    <row r="9607" spans="74:87" x14ac:dyDescent="0.3">
      <c r="BV9607" s="30"/>
      <c r="CH9607" s="139" t="str">
        <f t="shared" si="262"/>
        <v>LM.2Q</v>
      </c>
      <c r="CI9607" s="275" t="s">
        <v>11044</v>
      </c>
    </row>
    <row r="9608" spans="74:87" x14ac:dyDescent="0.3">
      <c r="BV9608" s="30"/>
      <c r="CH9608" s="139" t="str">
        <f t="shared" si="262"/>
        <v>LM.NM</v>
      </c>
      <c r="CI9608" s="275" t="s">
        <v>11045</v>
      </c>
    </row>
    <row r="9609" spans="74:87" x14ac:dyDescent="0.3">
      <c r="BV9609" s="30"/>
      <c r="CH9609" s="139" t="str">
        <f t="shared" si="262"/>
        <v>LM.0F</v>
      </c>
      <c r="CI9609" s="275" t="s">
        <v>11046</v>
      </c>
    </row>
    <row r="9610" spans="74:87" x14ac:dyDescent="0.3">
      <c r="BV9610" s="30"/>
      <c r="CH9610" s="139" t="str">
        <f t="shared" si="262"/>
        <v>LM.MC</v>
      </c>
      <c r="CI9610" s="275" t="s">
        <v>11047</v>
      </c>
    </row>
    <row r="9611" spans="74:87" x14ac:dyDescent="0.3">
      <c r="BV9611" s="30"/>
      <c r="CH9611" s="139" t="str">
        <f t="shared" si="262"/>
        <v>LM.0P</v>
      </c>
      <c r="CI9611" s="275" t="s">
        <v>11048</v>
      </c>
    </row>
    <row r="9612" spans="74:87" x14ac:dyDescent="0.3">
      <c r="BV9612" s="30"/>
      <c r="CH9612" s="139" t="str">
        <f t="shared" si="262"/>
        <v>LM.T9</v>
      </c>
      <c r="CI9612" s="275" t="s">
        <v>11049</v>
      </c>
    </row>
    <row r="9613" spans="74:87" x14ac:dyDescent="0.3">
      <c r="BV9613" s="30"/>
      <c r="CH9613" s="139" t="str">
        <f t="shared" si="262"/>
        <v>LM.AO</v>
      </c>
      <c r="CI9613" s="275" t="s">
        <v>11050</v>
      </c>
    </row>
    <row r="9614" spans="74:87" x14ac:dyDescent="0.3">
      <c r="BV9614" s="30"/>
      <c r="CH9614" s="139" t="str">
        <f t="shared" si="262"/>
        <v>LM.0G</v>
      </c>
      <c r="CI9614" s="275" t="s">
        <v>11051</v>
      </c>
    </row>
    <row r="9615" spans="74:87" x14ac:dyDescent="0.3">
      <c r="BV9615" s="30"/>
      <c r="CH9615" s="139" t="str">
        <f t="shared" si="262"/>
        <v>LM.BG</v>
      </c>
      <c r="CI9615" s="275" t="s">
        <v>11052</v>
      </c>
    </row>
    <row r="9616" spans="74:87" x14ac:dyDescent="0.3">
      <c r="BV9616" s="30"/>
      <c r="CH9616" s="139" t="str">
        <f t="shared" si="262"/>
        <v>LM.0R</v>
      </c>
      <c r="CI9616" s="275" t="s">
        <v>11053</v>
      </c>
    </row>
    <row r="9617" spans="74:87" x14ac:dyDescent="0.3">
      <c r="BV9617" s="30"/>
      <c r="CH9617" s="139" t="str">
        <f t="shared" si="262"/>
        <v>LM.89</v>
      </c>
      <c r="CI9617" s="275" t="s">
        <v>11054</v>
      </c>
    </row>
    <row r="9618" spans="74:87" x14ac:dyDescent="0.3">
      <c r="BV9618" s="30"/>
      <c r="CH9618" s="139" t="str">
        <f t="shared" si="262"/>
        <v>LM.2P</v>
      </c>
      <c r="CI9618" s="275" t="s">
        <v>15389</v>
      </c>
    </row>
    <row r="9619" spans="74:87" x14ac:dyDescent="0.3">
      <c r="BV9619" s="30"/>
      <c r="CH9619" s="139" t="str">
        <f t="shared" si="262"/>
        <v>LM.32</v>
      </c>
      <c r="CI9619" s="275" t="s">
        <v>11055</v>
      </c>
    </row>
    <row r="9620" spans="74:87" x14ac:dyDescent="0.3">
      <c r="BV9620" s="30"/>
      <c r="CH9620" s="139" t="str">
        <f t="shared" si="262"/>
        <v>LM.80</v>
      </c>
      <c r="CI9620" s="275" t="s">
        <v>11056</v>
      </c>
    </row>
    <row r="9621" spans="74:87" x14ac:dyDescent="0.3">
      <c r="BV9621" s="30"/>
      <c r="CH9621" s="139" t="str">
        <f t="shared" si="262"/>
        <v>LM.46</v>
      </c>
      <c r="CI9621" s="275" t="s">
        <v>11057</v>
      </c>
    </row>
    <row r="9622" spans="74:87" x14ac:dyDescent="0.3">
      <c r="BV9622" s="30"/>
      <c r="CH9622" s="139" t="str">
        <f t="shared" si="262"/>
        <v>LM.45</v>
      </c>
      <c r="CI9622" s="275" t="s">
        <v>11058</v>
      </c>
    </row>
    <row r="9623" spans="74:87" x14ac:dyDescent="0.3">
      <c r="BV9623" s="30"/>
      <c r="CH9623" s="139" t="str">
        <f t="shared" si="262"/>
        <v>LM.0C</v>
      </c>
      <c r="CI9623" s="275" t="s">
        <v>11059</v>
      </c>
    </row>
    <row r="9624" spans="74:87" x14ac:dyDescent="0.3">
      <c r="BV9624" s="30"/>
      <c r="CH9624" s="139" t="str">
        <f t="shared" si="262"/>
        <v>LM.87</v>
      </c>
      <c r="CI9624" s="275" t="s">
        <v>11060</v>
      </c>
    </row>
    <row r="9625" spans="74:87" x14ac:dyDescent="0.3">
      <c r="BV9625" s="30"/>
      <c r="CH9625" s="139" t="str">
        <f t="shared" si="262"/>
        <v>LM.CP</v>
      </c>
      <c r="CI9625" s="275" t="s">
        <v>11061</v>
      </c>
    </row>
    <row r="9626" spans="74:87" x14ac:dyDescent="0.3">
      <c r="BV9626" s="30"/>
      <c r="CH9626" s="139" t="str">
        <f t="shared" si="262"/>
        <v>LM.35</v>
      </c>
      <c r="CI9626" s="275" t="s">
        <v>11062</v>
      </c>
    </row>
    <row r="9627" spans="74:87" x14ac:dyDescent="0.3">
      <c r="BV9627" s="30"/>
      <c r="CH9627" s="139" t="str">
        <f t="shared" si="262"/>
        <v>LM.33</v>
      </c>
      <c r="CI9627" s="275" t="s">
        <v>11063</v>
      </c>
    </row>
    <row r="9628" spans="74:87" x14ac:dyDescent="0.3">
      <c r="BV9628" s="30"/>
      <c r="CH9628" s="139" t="str">
        <f t="shared" si="262"/>
        <v>LM.54</v>
      </c>
      <c r="CI9628" s="275" t="s">
        <v>11064</v>
      </c>
    </row>
    <row r="9629" spans="74:87" x14ac:dyDescent="0.3">
      <c r="BV9629" s="30"/>
      <c r="CH9629" s="139" t="str">
        <f t="shared" si="262"/>
        <v>LM.JB</v>
      </c>
      <c r="CI9629" s="275" t="s">
        <v>11065</v>
      </c>
    </row>
    <row r="9630" spans="74:87" x14ac:dyDescent="0.3">
      <c r="BV9630" s="30"/>
      <c r="CH9630" s="139" t="str">
        <f t="shared" si="262"/>
        <v>LM.JW</v>
      </c>
      <c r="CI9630" s="275" t="s">
        <v>15390</v>
      </c>
    </row>
    <row r="9631" spans="74:87" x14ac:dyDescent="0.3">
      <c r="BV9631" s="30"/>
      <c r="CH9631" s="139" t="str">
        <f t="shared" si="262"/>
        <v>LM.51</v>
      </c>
      <c r="CI9631" s="275" t="s">
        <v>11066</v>
      </c>
    </row>
    <row r="9632" spans="74:87" x14ac:dyDescent="0.3">
      <c r="BV9632" s="30"/>
      <c r="CH9632" s="139" t="str">
        <f t="shared" ref="CH9632:CH9695" si="263">CONCATENATE(LEFT(CI9632,2),".",RIGHT(CI9632,2))</f>
        <v>LM.NS</v>
      </c>
      <c r="CI9632" s="275" t="s">
        <v>11067</v>
      </c>
    </row>
    <row r="9633" spans="74:87" x14ac:dyDescent="0.3">
      <c r="BV9633" s="30"/>
      <c r="CH9633" s="139" t="str">
        <f t="shared" si="263"/>
        <v>LM.86</v>
      </c>
      <c r="CI9633" s="275" t="s">
        <v>11068</v>
      </c>
    </row>
    <row r="9634" spans="74:87" x14ac:dyDescent="0.3">
      <c r="BV9634" s="30"/>
      <c r="CH9634" s="139" t="str">
        <f t="shared" si="263"/>
        <v>LM.36</v>
      </c>
      <c r="CI9634" s="275" t="s">
        <v>11069</v>
      </c>
    </row>
    <row r="9635" spans="74:87" x14ac:dyDescent="0.3">
      <c r="BV9635" s="30"/>
      <c r="CH9635" s="139" t="str">
        <f t="shared" si="263"/>
        <v>LM.2F</v>
      </c>
      <c r="CI9635" s="275" t="s">
        <v>11070</v>
      </c>
    </row>
    <row r="9636" spans="74:87" x14ac:dyDescent="0.3">
      <c r="BV9636" s="30"/>
      <c r="CH9636" s="139" t="str">
        <f t="shared" si="263"/>
        <v>LM.90</v>
      </c>
      <c r="CI9636" s="275" t="s">
        <v>11071</v>
      </c>
    </row>
    <row r="9637" spans="74:87" x14ac:dyDescent="0.3">
      <c r="BV9637" s="30"/>
      <c r="CH9637" s="139" t="str">
        <f t="shared" si="263"/>
        <v>LM.27</v>
      </c>
      <c r="CI9637" s="275" t="s">
        <v>11072</v>
      </c>
    </row>
    <row r="9638" spans="74:87" x14ac:dyDescent="0.3">
      <c r="BV9638" s="30"/>
      <c r="CH9638" s="139" t="str">
        <f t="shared" si="263"/>
        <v>LM.61</v>
      </c>
      <c r="CI9638" s="275" t="s">
        <v>11073</v>
      </c>
    </row>
    <row r="9639" spans="74:87" x14ac:dyDescent="0.3">
      <c r="BV9639" s="30"/>
      <c r="CH9639" s="139" t="str">
        <f t="shared" si="263"/>
        <v>LM.81</v>
      </c>
      <c r="CI9639" s="275" t="s">
        <v>11074</v>
      </c>
    </row>
    <row r="9640" spans="74:87" x14ac:dyDescent="0.3">
      <c r="BV9640" s="30"/>
      <c r="CH9640" s="139" t="str">
        <f t="shared" si="263"/>
        <v>LM.SO</v>
      </c>
      <c r="CI9640" s="275" t="s">
        <v>11075</v>
      </c>
    </row>
    <row r="9641" spans="74:87" x14ac:dyDescent="0.3">
      <c r="BV9641" s="30"/>
      <c r="CH9641" s="139" t="str">
        <f t="shared" si="263"/>
        <v>LM.SP</v>
      </c>
      <c r="CI9641" s="275" t="s">
        <v>11076</v>
      </c>
    </row>
    <row r="9642" spans="74:87" x14ac:dyDescent="0.3">
      <c r="BV9642" s="30"/>
      <c r="CH9642" s="139" t="str">
        <f t="shared" si="263"/>
        <v>LM.1V</v>
      </c>
      <c r="CI9642" s="275" t="s">
        <v>11077</v>
      </c>
    </row>
    <row r="9643" spans="74:87" x14ac:dyDescent="0.3">
      <c r="BV9643" s="30"/>
      <c r="CH9643" s="139" t="str">
        <f t="shared" si="263"/>
        <v>LM.T5</v>
      </c>
      <c r="CI9643" s="275" t="s">
        <v>11078</v>
      </c>
    </row>
    <row r="9644" spans="74:87" x14ac:dyDescent="0.3">
      <c r="BV9644" s="30"/>
      <c r="CH9644" s="139" t="str">
        <f t="shared" si="263"/>
        <v>LM.0S</v>
      </c>
      <c r="CI9644" s="275" t="s">
        <v>11079</v>
      </c>
    </row>
    <row r="9645" spans="74:87" x14ac:dyDescent="0.3">
      <c r="BV9645" s="30"/>
      <c r="CH9645" s="139" t="str">
        <f t="shared" si="263"/>
        <v>LM.52</v>
      </c>
      <c r="CI9645" s="275" t="s">
        <v>11080</v>
      </c>
    </row>
    <row r="9646" spans="74:87" x14ac:dyDescent="0.3">
      <c r="BV9646" s="30"/>
      <c r="CH9646" s="139" t="str">
        <f t="shared" si="263"/>
        <v>LM.77</v>
      </c>
      <c r="CI9646" s="275" t="s">
        <v>11081</v>
      </c>
    </row>
    <row r="9647" spans="74:87" x14ac:dyDescent="0.3">
      <c r="BV9647" s="30"/>
      <c r="CH9647" s="139" t="str">
        <f t="shared" si="263"/>
        <v>LM.37</v>
      </c>
      <c r="CI9647" s="275" t="s">
        <v>11082</v>
      </c>
    </row>
    <row r="9648" spans="74:87" x14ac:dyDescent="0.3">
      <c r="BV9648" s="30"/>
      <c r="CH9648" s="139" t="str">
        <f t="shared" si="263"/>
        <v>LM.2A</v>
      </c>
      <c r="CI9648" s="275" t="s">
        <v>11083</v>
      </c>
    </row>
    <row r="9649" spans="74:87" x14ac:dyDescent="0.3">
      <c r="BV9649" s="30"/>
      <c r="CH9649" s="139" t="str">
        <f t="shared" si="263"/>
        <v>LM.T8</v>
      </c>
      <c r="CI9649" s="275" t="s">
        <v>11084</v>
      </c>
    </row>
    <row r="9650" spans="74:87" x14ac:dyDescent="0.3">
      <c r="BV9650" s="30"/>
      <c r="CH9650" s="139" t="str">
        <f t="shared" si="263"/>
        <v>LM.1Q</v>
      </c>
      <c r="CI9650" s="275" t="s">
        <v>11085</v>
      </c>
    </row>
    <row r="9651" spans="74:87" x14ac:dyDescent="0.3">
      <c r="BV9651" s="30"/>
      <c r="CH9651" s="139" t="str">
        <f t="shared" si="263"/>
        <v>LM.2Q</v>
      </c>
      <c r="CI9651" s="275" t="s">
        <v>11086</v>
      </c>
    </row>
    <row r="9652" spans="74:87" x14ac:dyDescent="0.3">
      <c r="BV9652" s="30"/>
      <c r="CH9652" s="139" t="str">
        <f t="shared" si="263"/>
        <v>LM.NM</v>
      </c>
      <c r="CI9652" s="275" t="s">
        <v>11087</v>
      </c>
    </row>
    <row r="9653" spans="74:87" x14ac:dyDescent="0.3">
      <c r="BV9653" s="30"/>
      <c r="CH9653" s="139" t="str">
        <f t="shared" si="263"/>
        <v>LM.0F</v>
      </c>
      <c r="CI9653" s="275" t="s">
        <v>11088</v>
      </c>
    </row>
    <row r="9654" spans="74:87" x14ac:dyDescent="0.3">
      <c r="BV9654" s="30"/>
      <c r="CH9654" s="139" t="str">
        <f t="shared" si="263"/>
        <v>LM.MC</v>
      </c>
      <c r="CI9654" s="275" t="s">
        <v>11089</v>
      </c>
    </row>
    <row r="9655" spans="74:87" x14ac:dyDescent="0.3">
      <c r="BV9655" s="30"/>
      <c r="CH9655" s="139" t="str">
        <f t="shared" si="263"/>
        <v>LM.0P</v>
      </c>
      <c r="CI9655" s="275" t="s">
        <v>11090</v>
      </c>
    </row>
    <row r="9656" spans="74:87" x14ac:dyDescent="0.3">
      <c r="BV9656" s="30"/>
      <c r="CH9656" s="139" t="str">
        <f t="shared" si="263"/>
        <v>LM.T9</v>
      </c>
      <c r="CI9656" s="275" t="s">
        <v>11091</v>
      </c>
    </row>
    <row r="9657" spans="74:87" x14ac:dyDescent="0.3">
      <c r="BV9657" s="30"/>
      <c r="CH9657" s="139" t="str">
        <f t="shared" si="263"/>
        <v>LM.AO</v>
      </c>
      <c r="CI9657" s="275" t="s">
        <v>11092</v>
      </c>
    </row>
    <row r="9658" spans="74:87" x14ac:dyDescent="0.3">
      <c r="BV9658" s="30"/>
      <c r="CH9658" s="139" t="str">
        <f t="shared" si="263"/>
        <v>LM.0G</v>
      </c>
      <c r="CI9658" s="275" t="s">
        <v>11093</v>
      </c>
    </row>
    <row r="9659" spans="74:87" x14ac:dyDescent="0.3">
      <c r="BV9659" s="30"/>
      <c r="CH9659" s="139" t="str">
        <f t="shared" si="263"/>
        <v>LM.BG</v>
      </c>
      <c r="CI9659" s="275" t="s">
        <v>11094</v>
      </c>
    </row>
    <row r="9660" spans="74:87" x14ac:dyDescent="0.3">
      <c r="BV9660" s="30"/>
      <c r="CH9660" s="139" t="str">
        <f t="shared" si="263"/>
        <v>LM.0R</v>
      </c>
      <c r="CI9660" s="275" t="s">
        <v>11095</v>
      </c>
    </row>
    <row r="9661" spans="74:87" x14ac:dyDescent="0.3">
      <c r="BV9661" s="30"/>
      <c r="CH9661" s="139" t="str">
        <f t="shared" si="263"/>
        <v>LM.89</v>
      </c>
      <c r="CI9661" s="275" t="s">
        <v>11096</v>
      </c>
    </row>
    <row r="9662" spans="74:87" x14ac:dyDescent="0.3">
      <c r="BV9662" s="30"/>
      <c r="CH9662" s="139" t="str">
        <f t="shared" si="263"/>
        <v>LM.32</v>
      </c>
      <c r="CI9662" s="275" t="s">
        <v>11097</v>
      </c>
    </row>
    <row r="9663" spans="74:87" x14ac:dyDescent="0.3">
      <c r="BV9663" s="30"/>
      <c r="CH9663" s="139" t="str">
        <f t="shared" si="263"/>
        <v>LM.80</v>
      </c>
      <c r="CI9663" s="275" t="s">
        <v>11098</v>
      </c>
    </row>
    <row r="9664" spans="74:87" x14ac:dyDescent="0.3">
      <c r="BV9664" s="30"/>
      <c r="CH9664" s="139" t="str">
        <f t="shared" si="263"/>
        <v>LM.46</v>
      </c>
      <c r="CI9664" s="275" t="s">
        <v>11099</v>
      </c>
    </row>
    <row r="9665" spans="74:87" x14ac:dyDescent="0.3">
      <c r="BV9665" s="30"/>
      <c r="CH9665" s="139" t="str">
        <f t="shared" si="263"/>
        <v>LM.45</v>
      </c>
      <c r="CI9665" s="275" t="s">
        <v>11100</v>
      </c>
    </row>
    <row r="9666" spans="74:87" x14ac:dyDescent="0.3">
      <c r="BV9666" s="30"/>
      <c r="CH9666" s="139" t="str">
        <f t="shared" si="263"/>
        <v>LM.0C</v>
      </c>
      <c r="CI9666" s="275" t="s">
        <v>11101</v>
      </c>
    </row>
    <row r="9667" spans="74:87" x14ac:dyDescent="0.3">
      <c r="BV9667" s="30"/>
      <c r="CH9667" s="139" t="str">
        <f t="shared" si="263"/>
        <v>LM.87</v>
      </c>
      <c r="CI9667" s="275" t="s">
        <v>11102</v>
      </c>
    </row>
    <row r="9668" spans="74:87" x14ac:dyDescent="0.3">
      <c r="BV9668" s="30"/>
      <c r="CH9668" s="139" t="str">
        <f t="shared" si="263"/>
        <v>LM.CP</v>
      </c>
      <c r="CI9668" s="275" t="s">
        <v>11103</v>
      </c>
    </row>
    <row r="9669" spans="74:87" x14ac:dyDescent="0.3">
      <c r="BV9669" s="30"/>
      <c r="CH9669" s="139" t="str">
        <f t="shared" si="263"/>
        <v>LM.35</v>
      </c>
      <c r="CI9669" s="275" t="s">
        <v>11104</v>
      </c>
    </row>
    <row r="9670" spans="74:87" x14ac:dyDescent="0.3">
      <c r="BV9670" s="30"/>
      <c r="CH9670" s="139" t="str">
        <f t="shared" si="263"/>
        <v>LM.33</v>
      </c>
      <c r="CI9670" s="275" t="s">
        <v>11105</v>
      </c>
    </row>
    <row r="9671" spans="74:87" x14ac:dyDescent="0.3">
      <c r="BV9671" s="30"/>
      <c r="CH9671" s="139" t="str">
        <f t="shared" si="263"/>
        <v>LM.54</v>
      </c>
      <c r="CI9671" s="275" t="s">
        <v>11106</v>
      </c>
    </row>
    <row r="9672" spans="74:87" x14ac:dyDescent="0.3">
      <c r="BV9672" s="30"/>
      <c r="CH9672" s="139" t="str">
        <f t="shared" si="263"/>
        <v>LM.JB</v>
      </c>
      <c r="CI9672" s="275" t="s">
        <v>11107</v>
      </c>
    </row>
    <row r="9673" spans="74:87" x14ac:dyDescent="0.3">
      <c r="BV9673" s="30"/>
      <c r="CH9673" s="139" t="str">
        <f t="shared" si="263"/>
        <v>LM.JW</v>
      </c>
      <c r="CI9673" s="275" t="s">
        <v>15391</v>
      </c>
    </row>
    <row r="9674" spans="74:87" x14ac:dyDescent="0.3">
      <c r="BV9674" s="30"/>
      <c r="CH9674" s="139" t="str">
        <f t="shared" si="263"/>
        <v>LM.51</v>
      </c>
      <c r="CI9674" s="275" t="s">
        <v>11108</v>
      </c>
    </row>
    <row r="9675" spans="74:87" x14ac:dyDescent="0.3">
      <c r="BV9675" s="30"/>
      <c r="CH9675" s="139" t="str">
        <f t="shared" si="263"/>
        <v>LM.NS</v>
      </c>
      <c r="CI9675" s="275" t="s">
        <v>11109</v>
      </c>
    </row>
    <row r="9676" spans="74:87" x14ac:dyDescent="0.3">
      <c r="BV9676" s="30"/>
      <c r="CH9676" s="139" t="str">
        <f t="shared" si="263"/>
        <v>LM.86</v>
      </c>
      <c r="CI9676" s="275" t="s">
        <v>11110</v>
      </c>
    </row>
    <row r="9677" spans="74:87" x14ac:dyDescent="0.3">
      <c r="BV9677" s="30"/>
      <c r="CH9677" s="139" t="str">
        <f t="shared" si="263"/>
        <v>LM.36</v>
      </c>
      <c r="CI9677" s="275" t="s">
        <v>11111</v>
      </c>
    </row>
    <row r="9678" spans="74:87" x14ac:dyDescent="0.3">
      <c r="BV9678" s="30"/>
      <c r="CH9678" s="139" t="str">
        <f t="shared" si="263"/>
        <v>LM.2F</v>
      </c>
      <c r="CI9678" s="275" t="s">
        <v>11112</v>
      </c>
    </row>
    <row r="9679" spans="74:87" x14ac:dyDescent="0.3">
      <c r="BV9679" s="30"/>
      <c r="CH9679" s="139" t="str">
        <f t="shared" si="263"/>
        <v>LM.90</v>
      </c>
      <c r="CI9679" s="275" t="s">
        <v>11113</v>
      </c>
    </row>
    <row r="9680" spans="74:87" x14ac:dyDescent="0.3">
      <c r="BV9680" s="30"/>
      <c r="CH9680" s="139" t="str">
        <f t="shared" si="263"/>
        <v>LM.27</v>
      </c>
      <c r="CI9680" s="275" t="s">
        <v>11114</v>
      </c>
    </row>
    <row r="9681" spans="74:87" x14ac:dyDescent="0.3">
      <c r="BV9681" s="30"/>
      <c r="CH9681" s="139" t="str">
        <f t="shared" si="263"/>
        <v>LM.61</v>
      </c>
      <c r="CI9681" s="275" t="s">
        <v>11115</v>
      </c>
    </row>
    <row r="9682" spans="74:87" x14ac:dyDescent="0.3">
      <c r="BV9682" s="30"/>
      <c r="CH9682" s="139" t="str">
        <f t="shared" si="263"/>
        <v>LM.81</v>
      </c>
      <c r="CI9682" s="275" t="s">
        <v>11116</v>
      </c>
    </row>
    <row r="9683" spans="74:87" x14ac:dyDescent="0.3">
      <c r="BV9683" s="30"/>
      <c r="CH9683" s="139" t="str">
        <f t="shared" si="263"/>
        <v>LM.SO</v>
      </c>
      <c r="CI9683" s="275" t="s">
        <v>11117</v>
      </c>
    </row>
    <row r="9684" spans="74:87" x14ac:dyDescent="0.3">
      <c r="BV9684" s="30"/>
      <c r="CH9684" s="139" t="str">
        <f t="shared" si="263"/>
        <v>LM.SP</v>
      </c>
      <c r="CI9684" s="275" t="s">
        <v>11118</v>
      </c>
    </row>
    <row r="9685" spans="74:87" x14ac:dyDescent="0.3">
      <c r="BV9685" s="30"/>
      <c r="CH9685" s="139" t="str">
        <f t="shared" si="263"/>
        <v>LM.1V</v>
      </c>
      <c r="CI9685" s="275" t="s">
        <v>11119</v>
      </c>
    </row>
    <row r="9686" spans="74:87" x14ac:dyDescent="0.3">
      <c r="BV9686" s="30"/>
      <c r="CH9686" s="139" t="str">
        <f t="shared" si="263"/>
        <v>LM.T5</v>
      </c>
      <c r="CI9686" s="275" t="s">
        <v>11120</v>
      </c>
    </row>
    <row r="9687" spans="74:87" x14ac:dyDescent="0.3">
      <c r="BV9687" s="30"/>
      <c r="CH9687" s="139" t="str">
        <f t="shared" si="263"/>
        <v>LM.0S</v>
      </c>
      <c r="CI9687" s="275" t="s">
        <v>11121</v>
      </c>
    </row>
    <row r="9688" spans="74:87" x14ac:dyDescent="0.3">
      <c r="BV9688" s="30"/>
      <c r="CH9688" s="139" t="str">
        <f t="shared" si="263"/>
        <v>LM.52</v>
      </c>
      <c r="CI9688" s="275" t="s">
        <v>11122</v>
      </c>
    </row>
    <row r="9689" spans="74:87" x14ac:dyDescent="0.3">
      <c r="BV9689" s="30"/>
      <c r="CH9689" s="139" t="str">
        <f t="shared" si="263"/>
        <v>LM.77</v>
      </c>
      <c r="CI9689" s="275" t="s">
        <v>11123</v>
      </c>
    </row>
    <row r="9690" spans="74:87" x14ac:dyDescent="0.3">
      <c r="BV9690" s="30"/>
      <c r="CH9690" s="139" t="str">
        <f t="shared" si="263"/>
        <v>LM.37</v>
      </c>
      <c r="CI9690" s="275" t="s">
        <v>11124</v>
      </c>
    </row>
    <row r="9691" spans="74:87" x14ac:dyDescent="0.3">
      <c r="BV9691" s="30"/>
      <c r="CH9691" s="139" t="str">
        <f t="shared" si="263"/>
        <v>LM.2A</v>
      </c>
      <c r="CI9691" s="275" t="s">
        <v>11125</v>
      </c>
    </row>
    <row r="9692" spans="74:87" x14ac:dyDescent="0.3">
      <c r="BV9692" s="30"/>
      <c r="CH9692" s="139" t="str">
        <f t="shared" si="263"/>
        <v>LM.T8</v>
      </c>
      <c r="CI9692" s="275" t="s">
        <v>11126</v>
      </c>
    </row>
    <row r="9693" spans="74:87" x14ac:dyDescent="0.3">
      <c r="BV9693" s="30"/>
      <c r="CH9693" s="139" t="str">
        <f t="shared" si="263"/>
        <v>LM.1Q</v>
      </c>
      <c r="CI9693" s="275" t="s">
        <v>11127</v>
      </c>
    </row>
    <row r="9694" spans="74:87" x14ac:dyDescent="0.3">
      <c r="BV9694" s="30"/>
      <c r="CH9694" s="139" t="str">
        <f t="shared" si="263"/>
        <v>LM.2Q</v>
      </c>
      <c r="CI9694" s="275" t="s">
        <v>11128</v>
      </c>
    </row>
    <row r="9695" spans="74:87" x14ac:dyDescent="0.3">
      <c r="BV9695" s="30"/>
      <c r="CH9695" s="139" t="str">
        <f t="shared" si="263"/>
        <v>LM.NM</v>
      </c>
      <c r="CI9695" s="275" t="s">
        <v>11129</v>
      </c>
    </row>
    <row r="9696" spans="74:87" x14ac:dyDescent="0.3">
      <c r="BV9696" s="30"/>
      <c r="CH9696" s="139" t="str">
        <f t="shared" ref="CH9696:CH9759" si="264">CONCATENATE(LEFT(CI9696,2),".",RIGHT(CI9696,2))</f>
        <v>LM.0F</v>
      </c>
      <c r="CI9696" s="275" t="s">
        <v>11130</v>
      </c>
    </row>
    <row r="9697" spans="74:87" x14ac:dyDescent="0.3">
      <c r="BV9697" s="30"/>
      <c r="CH9697" s="139" t="str">
        <f t="shared" si="264"/>
        <v>LM.MC</v>
      </c>
      <c r="CI9697" s="275" t="s">
        <v>11131</v>
      </c>
    </row>
    <row r="9698" spans="74:87" x14ac:dyDescent="0.3">
      <c r="BV9698" s="30"/>
      <c r="CH9698" s="139" t="str">
        <f t="shared" si="264"/>
        <v>LM.0P</v>
      </c>
      <c r="CI9698" s="275" t="s">
        <v>11132</v>
      </c>
    </row>
    <row r="9699" spans="74:87" x14ac:dyDescent="0.3">
      <c r="BV9699" s="30"/>
      <c r="CH9699" s="139" t="str">
        <f t="shared" si="264"/>
        <v>LM.T9</v>
      </c>
      <c r="CI9699" s="275" t="s">
        <v>11133</v>
      </c>
    </row>
    <row r="9700" spans="74:87" x14ac:dyDescent="0.3">
      <c r="BV9700" s="30"/>
      <c r="CH9700" s="139" t="str">
        <f t="shared" si="264"/>
        <v>LM.AO</v>
      </c>
      <c r="CI9700" s="275" t="s">
        <v>11134</v>
      </c>
    </row>
    <row r="9701" spans="74:87" x14ac:dyDescent="0.3">
      <c r="BV9701" s="30"/>
      <c r="CH9701" s="139" t="str">
        <f t="shared" si="264"/>
        <v>LM.0G</v>
      </c>
      <c r="CI9701" s="275" t="s">
        <v>11135</v>
      </c>
    </row>
    <row r="9702" spans="74:87" x14ac:dyDescent="0.3">
      <c r="BV9702" s="30"/>
      <c r="CH9702" s="139" t="str">
        <f t="shared" si="264"/>
        <v>LM.BG</v>
      </c>
      <c r="CI9702" s="275" t="s">
        <v>11136</v>
      </c>
    </row>
    <row r="9703" spans="74:87" x14ac:dyDescent="0.3">
      <c r="BV9703" s="30"/>
      <c r="CH9703" s="139" t="str">
        <f t="shared" si="264"/>
        <v>LM.0R</v>
      </c>
      <c r="CI9703" s="275" t="s">
        <v>11137</v>
      </c>
    </row>
    <row r="9704" spans="74:87" x14ac:dyDescent="0.3">
      <c r="BV9704" s="30"/>
      <c r="CH9704" s="139" t="str">
        <f t="shared" si="264"/>
        <v>LM.89</v>
      </c>
      <c r="CI9704" s="275" t="s">
        <v>11138</v>
      </c>
    </row>
    <row r="9705" spans="74:87" x14ac:dyDescent="0.3">
      <c r="BV9705" s="30"/>
      <c r="CH9705" s="139" t="str">
        <f t="shared" si="264"/>
        <v>LM.2P</v>
      </c>
      <c r="CI9705" s="275" t="s">
        <v>15392</v>
      </c>
    </row>
    <row r="9706" spans="74:87" x14ac:dyDescent="0.3">
      <c r="BV9706" s="30"/>
      <c r="CH9706" s="139" t="str">
        <f t="shared" si="264"/>
        <v>LM.32</v>
      </c>
      <c r="CI9706" s="275" t="s">
        <v>11139</v>
      </c>
    </row>
    <row r="9707" spans="74:87" x14ac:dyDescent="0.3">
      <c r="BV9707" s="30"/>
      <c r="CH9707" s="139" t="str">
        <f t="shared" si="264"/>
        <v>LM.80</v>
      </c>
      <c r="CI9707" s="275" t="s">
        <v>11140</v>
      </c>
    </row>
    <row r="9708" spans="74:87" x14ac:dyDescent="0.3">
      <c r="BV9708" s="30"/>
      <c r="CH9708" s="139" t="str">
        <f t="shared" si="264"/>
        <v>LM.46</v>
      </c>
      <c r="CI9708" s="275" t="s">
        <v>11141</v>
      </c>
    </row>
    <row r="9709" spans="74:87" x14ac:dyDescent="0.3">
      <c r="BV9709" s="30"/>
      <c r="CH9709" s="139" t="str">
        <f t="shared" si="264"/>
        <v>LM.45</v>
      </c>
      <c r="CI9709" s="275" t="s">
        <v>11142</v>
      </c>
    </row>
    <row r="9710" spans="74:87" x14ac:dyDescent="0.3">
      <c r="BV9710" s="30"/>
      <c r="CH9710" s="139" t="str">
        <f t="shared" si="264"/>
        <v>LM.0C</v>
      </c>
      <c r="CI9710" s="275" t="s">
        <v>11143</v>
      </c>
    </row>
    <row r="9711" spans="74:87" x14ac:dyDescent="0.3">
      <c r="BV9711" s="30"/>
      <c r="CH9711" s="139" t="str">
        <f t="shared" si="264"/>
        <v>LM.87</v>
      </c>
      <c r="CI9711" s="275" t="s">
        <v>11144</v>
      </c>
    </row>
    <row r="9712" spans="74:87" x14ac:dyDescent="0.3">
      <c r="BV9712" s="30"/>
      <c r="CH9712" s="139" t="str">
        <f t="shared" si="264"/>
        <v>LM.CP</v>
      </c>
      <c r="CI9712" s="275" t="s">
        <v>11145</v>
      </c>
    </row>
    <row r="9713" spans="74:87" x14ac:dyDescent="0.3">
      <c r="BV9713" s="30"/>
      <c r="CH9713" s="139" t="str">
        <f t="shared" si="264"/>
        <v>LM.35</v>
      </c>
      <c r="CI9713" s="275" t="s">
        <v>11146</v>
      </c>
    </row>
    <row r="9714" spans="74:87" x14ac:dyDescent="0.3">
      <c r="BV9714" s="30"/>
      <c r="CH9714" s="139" t="str">
        <f t="shared" si="264"/>
        <v>LM.33</v>
      </c>
      <c r="CI9714" s="275" t="s">
        <v>11147</v>
      </c>
    </row>
    <row r="9715" spans="74:87" x14ac:dyDescent="0.3">
      <c r="BV9715" s="30"/>
      <c r="CH9715" s="139" t="str">
        <f t="shared" si="264"/>
        <v>LM.54</v>
      </c>
      <c r="CI9715" s="275" t="s">
        <v>11148</v>
      </c>
    </row>
    <row r="9716" spans="74:87" x14ac:dyDescent="0.3">
      <c r="BV9716" s="30"/>
      <c r="CH9716" s="139" t="str">
        <f t="shared" si="264"/>
        <v>LM.JB</v>
      </c>
      <c r="CI9716" s="275" t="s">
        <v>11149</v>
      </c>
    </row>
    <row r="9717" spans="74:87" x14ac:dyDescent="0.3">
      <c r="BV9717" s="30"/>
      <c r="CH9717" s="139" t="str">
        <f t="shared" si="264"/>
        <v>LM.JW</v>
      </c>
      <c r="CI9717" s="275" t="s">
        <v>15393</v>
      </c>
    </row>
    <row r="9718" spans="74:87" x14ac:dyDescent="0.3">
      <c r="BV9718" s="30"/>
      <c r="CH9718" s="139" t="str">
        <f t="shared" si="264"/>
        <v>LM.51</v>
      </c>
      <c r="CI9718" s="275" t="s">
        <v>11150</v>
      </c>
    </row>
    <row r="9719" spans="74:87" x14ac:dyDescent="0.3">
      <c r="BV9719" s="30"/>
      <c r="CH9719" s="139" t="str">
        <f t="shared" si="264"/>
        <v>LM.NS</v>
      </c>
      <c r="CI9719" s="275" t="s">
        <v>11151</v>
      </c>
    </row>
    <row r="9720" spans="74:87" x14ac:dyDescent="0.3">
      <c r="BV9720" s="30"/>
      <c r="CH9720" s="139" t="str">
        <f t="shared" si="264"/>
        <v>LM.86</v>
      </c>
      <c r="CI9720" s="275" t="s">
        <v>11152</v>
      </c>
    </row>
    <row r="9721" spans="74:87" x14ac:dyDescent="0.3">
      <c r="BV9721" s="30"/>
      <c r="CH9721" s="139" t="str">
        <f t="shared" si="264"/>
        <v>LM.36</v>
      </c>
      <c r="CI9721" s="275" t="s">
        <v>11153</v>
      </c>
    </row>
    <row r="9722" spans="74:87" x14ac:dyDescent="0.3">
      <c r="BV9722" s="30"/>
      <c r="CH9722" s="139" t="str">
        <f t="shared" si="264"/>
        <v>LM.2F</v>
      </c>
      <c r="CI9722" s="275" t="s">
        <v>11154</v>
      </c>
    </row>
    <row r="9723" spans="74:87" x14ac:dyDescent="0.3">
      <c r="BV9723" s="30"/>
      <c r="CH9723" s="139" t="str">
        <f t="shared" si="264"/>
        <v>LM.90</v>
      </c>
      <c r="CI9723" s="275" t="s">
        <v>11155</v>
      </c>
    </row>
    <row r="9724" spans="74:87" x14ac:dyDescent="0.3">
      <c r="BV9724" s="30"/>
      <c r="CH9724" s="139" t="str">
        <f t="shared" si="264"/>
        <v>LM.27</v>
      </c>
      <c r="CI9724" s="275" t="s">
        <v>11156</v>
      </c>
    </row>
    <row r="9725" spans="74:87" x14ac:dyDescent="0.3">
      <c r="BV9725" s="30"/>
      <c r="CH9725" s="139" t="str">
        <f t="shared" si="264"/>
        <v>LM.61</v>
      </c>
      <c r="CI9725" s="275" t="s">
        <v>11157</v>
      </c>
    </row>
    <row r="9726" spans="74:87" x14ac:dyDescent="0.3">
      <c r="BV9726" s="30"/>
      <c r="CH9726" s="139" t="str">
        <f t="shared" si="264"/>
        <v>LM.81</v>
      </c>
      <c r="CI9726" s="275" t="s">
        <v>11158</v>
      </c>
    </row>
    <row r="9727" spans="74:87" x14ac:dyDescent="0.3">
      <c r="BV9727" s="30"/>
      <c r="CH9727" s="139" t="str">
        <f t="shared" si="264"/>
        <v>LM.SO</v>
      </c>
      <c r="CI9727" s="275" t="s">
        <v>11159</v>
      </c>
    </row>
    <row r="9728" spans="74:87" x14ac:dyDescent="0.3">
      <c r="BV9728" s="30"/>
      <c r="CH9728" s="139" t="str">
        <f t="shared" si="264"/>
        <v>LM.SP</v>
      </c>
      <c r="CI9728" s="275" t="s">
        <v>11160</v>
      </c>
    </row>
    <row r="9729" spans="74:87" x14ac:dyDescent="0.3">
      <c r="BV9729" s="30"/>
      <c r="CH9729" s="139" t="str">
        <f t="shared" si="264"/>
        <v>LM.1V</v>
      </c>
      <c r="CI9729" s="275" t="s">
        <v>11161</v>
      </c>
    </row>
    <row r="9730" spans="74:87" x14ac:dyDescent="0.3">
      <c r="BV9730" s="30"/>
      <c r="CH9730" s="139" t="str">
        <f t="shared" si="264"/>
        <v>LM.T5</v>
      </c>
      <c r="CI9730" s="275" t="s">
        <v>11162</v>
      </c>
    </row>
    <row r="9731" spans="74:87" x14ac:dyDescent="0.3">
      <c r="BV9731" s="30"/>
      <c r="CH9731" s="139" t="str">
        <f t="shared" si="264"/>
        <v>LM.0S</v>
      </c>
      <c r="CI9731" s="275" t="s">
        <v>11163</v>
      </c>
    </row>
    <row r="9732" spans="74:87" x14ac:dyDescent="0.3">
      <c r="BV9732" s="30"/>
      <c r="CH9732" s="139" t="str">
        <f t="shared" si="264"/>
        <v>LM.52</v>
      </c>
      <c r="CI9732" s="275" t="s">
        <v>11164</v>
      </c>
    </row>
    <row r="9733" spans="74:87" x14ac:dyDescent="0.3">
      <c r="BV9733" s="30"/>
      <c r="CH9733" s="139" t="str">
        <f t="shared" si="264"/>
        <v>LM.77</v>
      </c>
      <c r="CI9733" s="275" t="s">
        <v>11165</v>
      </c>
    </row>
    <row r="9734" spans="74:87" x14ac:dyDescent="0.3">
      <c r="BV9734" s="30"/>
      <c r="CH9734" s="139" t="str">
        <f t="shared" si="264"/>
        <v>LM.37</v>
      </c>
      <c r="CI9734" s="275" t="s">
        <v>11166</v>
      </c>
    </row>
    <row r="9735" spans="74:87" x14ac:dyDescent="0.3">
      <c r="BV9735" s="30"/>
      <c r="CH9735" s="139" t="str">
        <f t="shared" si="264"/>
        <v>LM.2A</v>
      </c>
      <c r="CI9735" s="275" t="s">
        <v>11167</v>
      </c>
    </row>
    <row r="9736" spans="74:87" x14ac:dyDescent="0.3">
      <c r="BV9736" s="30"/>
      <c r="CH9736" s="139" t="str">
        <f t="shared" si="264"/>
        <v>LM.T8</v>
      </c>
      <c r="CI9736" s="275" t="s">
        <v>11168</v>
      </c>
    </row>
    <row r="9737" spans="74:87" x14ac:dyDescent="0.3">
      <c r="BV9737" s="30"/>
      <c r="CH9737" s="139" t="str">
        <f t="shared" si="264"/>
        <v>LM.1Q</v>
      </c>
      <c r="CI9737" s="275" t="s">
        <v>11169</v>
      </c>
    </row>
    <row r="9738" spans="74:87" x14ac:dyDescent="0.3">
      <c r="BV9738" s="30"/>
      <c r="CH9738" s="139" t="str">
        <f t="shared" si="264"/>
        <v>LM.2Q</v>
      </c>
      <c r="CI9738" s="275" t="s">
        <v>11170</v>
      </c>
    </row>
    <row r="9739" spans="74:87" x14ac:dyDescent="0.3">
      <c r="BV9739" s="30"/>
      <c r="CH9739" s="139" t="str">
        <f t="shared" si="264"/>
        <v>LM.NM</v>
      </c>
      <c r="CI9739" s="275" t="s">
        <v>11171</v>
      </c>
    </row>
    <row r="9740" spans="74:87" x14ac:dyDescent="0.3">
      <c r="BV9740" s="30"/>
      <c r="CH9740" s="139" t="str">
        <f t="shared" si="264"/>
        <v>LM.0F</v>
      </c>
      <c r="CI9740" s="275" t="s">
        <v>11172</v>
      </c>
    </row>
    <row r="9741" spans="74:87" x14ac:dyDescent="0.3">
      <c r="BV9741" s="30"/>
      <c r="CH9741" s="139" t="str">
        <f t="shared" si="264"/>
        <v>LM.MC</v>
      </c>
      <c r="CI9741" s="275" t="s">
        <v>11173</v>
      </c>
    </row>
    <row r="9742" spans="74:87" x14ac:dyDescent="0.3">
      <c r="BV9742" s="30"/>
      <c r="CH9742" s="139" t="str">
        <f t="shared" si="264"/>
        <v>LM.0P</v>
      </c>
      <c r="CI9742" s="275" t="s">
        <v>11174</v>
      </c>
    </row>
    <row r="9743" spans="74:87" x14ac:dyDescent="0.3">
      <c r="BV9743" s="30"/>
      <c r="CH9743" s="139" t="str">
        <f t="shared" si="264"/>
        <v>LM.T9</v>
      </c>
      <c r="CI9743" s="275" t="s">
        <v>11175</v>
      </c>
    </row>
    <row r="9744" spans="74:87" x14ac:dyDescent="0.3">
      <c r="BV9744" s="30"/>
      <c r="CH9744" s="139" t="str">
        <f t="shared" si="264"/>
        <v>LM.AO</v>
      </c>
      <c r="CI9744" s="275" t="s">
        <v>11176</v>
      </c>
    </row>
    <row r="9745" spans="74:87" x14ac:dyDescent="0.3">
      <c r="BV9745" s="30"/>
      <c r="CH9745" s="139" t="str">
        <f t="shared" si="264"/>
        <v>LM.0G</v>
      </c>
      <c r="CI9745" s="275" t="s">
        <v>11177</v>
      </c>
    </row>
    <row r="9746" spans="74:87" x14ac:dyDescent="0.3">
      <c r="BV9746" s="30"/>
      <c r="CH9746" s="139" t="str">
        <f t="shared" si="264"/>
        <v>LM.BG</v>
      </c>
      <c r="CI9746" s="275" t="s">
        <v>11178</v>
      </c>
    </row>
    <row r="9747" spans="74:87" x14ac:dyDescent="0.3">
      <c r="BV9747" s="30"/>
      <c r="CH9747" s="139" t="str">
        <f t="shared" si="264"/>
        <v>LM.0R</v>
      </c>
      <c r="CI9747" s="275" t="s">
        <v>11179</v>
      </c>
    </row>
    <row r="9748" spans="74:87" x14ac:dyDescent="0.3">
      <c r="BV9748" s="30"/>
      <c r="CH9748" s="139" t="str">
        <f t="shared" si="264"/>
        <v>LM.89</v>
      </c>
      <c r="CI9748" s="275" t="s">
        <v>11180</v>
      </c>
    </row>
    <row r="9749" spans="74:87" x14ac:dyDescent="0.3">
      <c r="BV9749" s="30"/>
      <c r="CH9749" s="139" t="str">
        <f t="shared" si="264"/>
        <v>LM.2P</v>
      </c>
      <c r="CI9749" s="275" t="s">
        <v>15394</v>
      </c>
    </row>
    <row r="9750" spans="74:87" x14ac:dyDescent="0.3">
      <c r="BV9750" s="30"/>
      <c r="CH9750" s="139" t="str">
        <f t="shared" si="264"/>
        <v>LM.32</v>
      </c>
      <c r="CI9750" s="275" t="s">
        <v>11181</v>
      </c>
    </row>
    <row r="9751" spans="74:87" x14ac:dyDescent="0.3">
      <c r="BV9751" s="30"/>
      <c r="CH9751" s="139" t="str">
        <f t="shared" si="264"/>
        <v>LM.80</v>
      </c>
      <c r="CI9751" s="275" t="s">
        <v>11182</v>
      </c>
    </row>
    <row r="9752" spans="74:87" x14ac:dyDescent="0.3">
      <c r="BV9752" s="30"/>
      <c r="CH9752" s="139" t="str">
        <f t="shared" si="264"/>
        <v>LM.46</v>
      </c>
      <c r="CI9752" s="275" t="s">
        <v>11183</v>
      </c>
    </row>
    <row r="9753" spans="74:87" x14ac:dyDescent="0.3">
      <c r="BV9753" s="30"/>
      <c r="CH9753" s="139" t="str">
        <f t="shared" si="264"/>
        <v>LM.45</v>
      </c>
      <c r="CI9753" s="275" t="s">
        <v>11184</v>
      </c>
    </row>
    <row r="9754" spans="74:87" x14ac:dyDescent="0.3">
      <c r="BV9754" s="30"/>
      <c r="CH9754" s="139" t="str">
        <f t="shared" si="264"/>
        <v>LM.0C</v>
      </c>
      <c r="CI9754" s="275" t="s">
        <v>11185</v>
      </c>
    </row>
    <row r="9755" spans="74:87" x14ac:dyDescent="0.3">
      <c r="BV9755" s="30"/>
      <c r="CH9755" s="139" t="str">
        <f t="shared" si="264"/>
        <v>LM.87</v>
      </c>
      <c r="CI9755" s="275" t="s">
        <v>11186</v>
      </c>
    </row>
    <row r="9756" spans="74:87" x14ac:dyDescent="0.3">
      <c r="BV9756" s="30"/>
      <c r="CH9756" s="139" t="str">
        <f t="shared" si="264"/>
        <v>LM.CP</v>
      </c>
      <c r="CI9756" s="275" t="s">
        <v>11187</v>
      </c>
    </row>
    <row r="9757" spans="74:87" x14ac:dyDescent="0.3">
      <c r="BV9757" s="30"/>
      <c r="CH9757" s="139" t="str">
        <f t="shared" si="264"/>
        <v>LM.35</v>
      </c>
      <c r="CI9757" s="275" t="s">
        <v>11188</v>
      </c>
    </row>
    <row r="9758" spans="74:87" x14ac:dyDescent="0.3">
      <c r="BV9758" s="30"/>
      <c r="CH9758" s="139" t="str">
        <f t="shared" si="264"/>
        <v>LM.33</v>
      </c>
      <c r="CI9758" s="275" t="s">
        <v>11189</v>
      </c>
    </row>
    <row r="9759" spans="74:87" x14ac:dyDescent="0.3">
      <c r="BV9759" s="30"/>
      <c r="CH9759" s="139" t="str">
        <f t="shared" si="264"/>
        <v>LM.54</v>
      </c>
      <c r="CI9759" s="275" t="s">
        <v>11190</v>
      </c>
    </row>
    <row r="9760" spans="74:87" x14ac:dyDescent="0.3">
      <c r="BV9760" s="30"/>
      <c r="CH9760" s="139" t="str">
        <f t="shared" ref="CH9760:CH9823" si="265">CONCATENATE(LEFT(CI9760,2),".",RIGHT(CI9760,2))</f>
        <v>LM.JB</v>
      </c>
      <c r="CI9760" s="275" t="s">
        <v>11191</v>
      </c>
    </row>
    <row r="9761" spans="74:87" x14ac:dyDescent="0.3">
      <c r="BV9761" s="30"/>
      <c r="CH9761" s="139" t="str">
        <f t="shared" si="265"/>
        <v>LM.JW</v>
      </c>
      <c r="CI9761" s="275" t="s">
        <v>15395</v>
      </c>
    </row>
    <row r="9762" spans="74:87" x14ac:dyDescent="0.3">
      <c r="BV9762" s="30"/>
      <c r="CH9762" s="139" t="str">
        <f t="shared" si="265"/>
        <v>LM.51</v>
      </c>
      <c r="CI9762" s="275" t="s">
        <v>11192</v>
      </c>
    </row>
    <row r="9763" spans="74:87" x14ac:dyDescent="0.3">
      <c r="BV9763" s="30"/>
      <c r="CH9763" s="139" t="str">
        <f t="shared" si="265"/>
        <v>LM.NS</v>
      </c>
      <c r="CI9763" s="275" t="s">
        <v>11193</v>
      </c>
    </row>
    <row r="9764" spans="74:87" x14ac:dyDescent="0.3">
      <c r="BV9764" s="30"/>
      <c r="CH9764" s="139" t="str">
        <f t="shared" si="265"/>
        <v>LM.86</v>
      </c>
      <c r="CI9764" s="275" t="s">
        <v>11194</v>
      </c>
    </row>
    <row r="9765" spans="74:87" x14ac:dyDescent="0.3">
      <c r="BV9765" s="30"/>
      <c r="CH9765" s="139" t="str">
        <f t="shared" si="265"/>
        <v>LM.36</v>
      </c>
      <c r="CI9765" s="275" t="s">
        <v>11195</v>
      </c>
    </row>
    <row r="9766" spans="74:87" x14ac:dyDescent="0.3">
      <c r="BV9766" s="30"/>
      <c r="CH9766" s="139" t="str">
        <f t="shared" si="265"/>
        <v>LM.2F</v>
      </c>
      <c r="CI9766" s="275" t="s">
        <v>11196</v>
      </c>
    </row>
    <row r="9767" spans="74:87" x14ac:dyDescent="0.3">
      <c r="BV9767" s="30"/>
      <c r="CH9767" s="139" t="str">
        <f t="shared" si="265"/>
        <v>LM.90</v>
      </c>
      <c r="CI9767" s="275" t="s">
        <v>11197</v>
      </c>
    </row>
    <row r="9768" spans="74:87" x14ac:dyDescent="0.3">
      <c r="BV9768" s="30"/>
      <c r="CH9768" s="139" t="str">
        <f t="shared" si="265"/>
        <v>LM.27</v>
      </c>
      <c r="CI9768" s="275" t="s">
        <v>11198</v>
      </c>
    </row>
    <row r="9769" spans="74:87" x14ac:dyDescent="0.3">
      <c r="BV9769" s="30"/>
      <c r="CH9769" s="139" t="str">
        <f t="shared" si="265"/>
        <v>LM.61</v>
      </c>
      <c r="CI9769" s="275" t="s">
        <v>11199</v>
      </c>
    </row>
    <row r="9770" spans="74:87" x14ac:dyDescent="0.3">
      <c r="BV9770" s="30"/>
      <c r="CH9770" s="139" t="str">
        <f t="shared" si="265"/>
        <v>LM.81</v>
      </c>
      <c r="CI9770" s="275" t="s">
        <v>11200</v>
      </c>
    </row>
    <row r="9771" spans="74:87" x14ac:dyDescent="0.3">
      <c r="BV9771" s="30"/>
      <c r="CH9771" s="139" t="str">
        <f t="shared" si="265"/>
        <v>LM.SO</v>
      </c>
      <c r="CI9771" s="275" t="s">
        <v>11201</v>
      </c>
    </row>
    <row r="9772" spans="74:87" x14ac:dyDescent="0.3">
      <c r="BV9772" s="30"/>
      <c r="CH9772" s="139" t="str">
        <f t="shared" si="265"/>
        <v>LM.SP</v>
      </c>
      <c r="CI9772" s="275" t="s">
        <v>11202</v>
      </c>
    </row>
    <row r="9773" spans="74:87" x14ac:dyDescent="0.3">
      <c r="BV9773" s="30"/>
      <c r="CH9773" s="139" t="str">
        <f t="shared" si="265"/>
        <v>LM.1V</v>
      </c>
      <c r="CI9773" s="275" t="s">
        <v>11203</v>
      </c>
    </row>
    <row r="9774" spans="74:87" x14ac:dyDescent="0.3">
      <c r="BV9774" s="30"/>
      <c r="CH9774" s="139" t="str">
        <f t="shared" si="265"/>
        <v>LM.T5</v>
      </c>
      <c r="CI9774" s="275" t="s">
        <v>11204</v>
      </c>
    </row>
    <row r="9775" spans="74:87" x14ac:dyDescent="0.3">
      <c r="BV9775" s="30"/>
      <c r="CH9775" s="139" t="str">
        <f t="shared" si="265"/>
        <v>LM.0S</v>
      </c>
      <c r="CI9775" s="275" t="s">
        <v>11205</v>
      </c>
    </row>
    <row r="9776" spans="74:87" x14ac:dyDescent="0.3">
      <c r="BV9776" s="30"/>
      <c r="CH9776" s="139" t="str">
        <f t="shared" si="265"/>
        <v>LM.52</v>
      </c>
      <c r="CI9776" s="275" t="s">
        <v>11206</v>
      </c>
    </row>
    <row r="9777" spans="74:87" x14ac:dyDescent="0.3">
      <c r="BV9777" s="30"/>
      <c r="CH9777" s="139" t="str">
        <f t="shared" si="265"/>
        <v>LM.77</v>
      </c>
      <c r="CI9777" s="275" t="s">
        <v>11207</v>
      </c>
    </row>
    <row r="9778" spans="74:87" x14ac:dyDescent="0.3">
      <c r="BV9778" s="30"/>
      <c r="CH9778" s="139" t="str">
        <f t="shared" si="265"/>
        <v>LM.37</v>
      </c>
      <c r="CI9778" s="275" t="s">
        <v>11208</v>
      </c>
    </row>
    <row r="9779" spans="74:87" x14ac:dyDescent="0.3">
      <c r="BV9779" s="30"/>
      <c r="CH9779" s="139" t="str">
        <f t="shared" si="265"/>
        <v>LM.2A</v>
      </c>
      <c r="CI9779" s="275" t="s">
        <v>11209</v>
      </c>
    </row>
    <row r="9780" spans="74:87" x14ac:dyDescent="0.3">
      <c r="BV9780" s="30"/>
      <c r="CH9780" s="139" t="str">
        <f t="shared" si="265"/>
        <v>LM.T8</v>
      </c>
      <c r="CI9780" s="275" t="s">
        <v>11210</v>
      </c>
    </row>
    <row r="9781" spans="74:87" x14ac:dyDescent="0.3">
      <c r="BV9781" s="30"/>
      <c r="CH9781" s="139" t="str">
        <f t="shared" si="265"/>
        <v>LM.1Q</v>
      </c>
      <c r="CI9781" s="275" t="s">
        <v>11211</v>
      </c>
    </row>
    <row r="9782" spans="74:87" x14ac:dyDescent="0.3">
      <c r="BV9782" s="30"/>
      <c r="CH9782" s="139" t="str">
        <f t="shared" si="265"/>
        <v>LM.2Q</v>
      </c>
      <c r="CI9782" s="275" t="s">
        <v>11212</v>
      </c>
    </row>
    <row r="9783" spans="74:87" x14ac:dyDescent="0.3">
      <c r="BV9783" s="30"/>
      <c r="CH9783" s="139" t="str">
        <f t="shared" si="265"/>
        <v>LM.NM</v>
      </c>
      <c r="CI9783" s="275" t="s">
        <v>11213</v>
      </c>
    </row>
    <row r="9784" spans="74:87" x14ac:dyDescent="0.3">
      <c r="BV9784" s="30"/>
      <c r="CH9784" s="139" t="str">
        <f t="shared" si="265"/>
        <v>LM.0F</v>
      </c>
      <c r="CI9784" s="275" t="s">
        <v>11214</v>
      </c>
    </row>
    <row r="9785" spans="74:87" x14ac:dyDescent="0.3">
      <c r="BV9785" s="30"/>
      <c r="CH9785" s="139" t="str">
        <f t="shared" si="265"/>
        <v>LM.MC</v>
      </c>
      <c r="CI9785" s="275" t="s">
        <v>11215</v>
      </c>
    </row>
    <row r="9786" spans="74:87" x14ac:dyDescent="0.3">
      <c r="BV9786" s="30"/>
      <c r="CH9786" s="139" t="str">
        <f t="shared" si="265"/>
        <v>LM.0P</v>
      </c>
      <c r="CI9786" s="275" t="s">
        <v>11216</v>
      </c>
    </row>
    <row r="9787" spans="74:87" x14ac:dyDescent="0.3">
      <c r="BV9787" s="30"/>
      <c r="CH9787" s="139" t="str">
        <f t="shared" si="265"/>
        <v>LM.T9</v>
      </c>
      <c r="CI9787" s="275" t="s">
        <v>11217</v>
      </c>
    </row>
    <row r="9788" spans="74:87" x14ac:dyDescent="0.3">
      <c r="BV9788" s="30"/>
      <c r="CH9788" s="139" t="str">
        <f t="shared" si="265"/>
        <v>LM.AO</v>
      </c>
      <c r="CI9788" s="275" t="s">
        <v>11218</v>
      </c>
    </row>
    <row r="9789" spans="74:87" x14ac:dyDescent="0.3">
      <c r="BV9789" s="30"/>
      <c r="CH9789" s="139" t="str">
        <f t="shared" si="265"/>
        <v>LM.0G</v>
      </c>
      <c r="CI9789" s="275" t="s">
        <v>11219</v>
      </c>
    </row>
    <row r="9790" spans="74:87" x14ac:dyDescent="0.3">
      <c r="BV9790" s="30"/>
      <c r="CH9790" s="139" t="str">
        <f t="shared" si="265"/>
        <v>LM.BG</v>
      </c>
      <c r="CI9790" s="275" t="s">
        <v>11220</v>
      </c>
    </row>
    <row r="9791" spans="74:87" x14ac:dyDescent="0.3">
      <c r="BV9791" s="30"/>
      <c r="CH9791" s="139" t="str">
        <f t="shared" si="265"/>
        <v>LM.0R</v>
      </c>
      <c r="CI9791" s="275" t="s">
        <v>11221</v>
      </c>
    </row>
    <row r="9792" spans="74:87" x14ac:dyDescent="0.3">
      <c r="BV9792" s="30"/>
      <c r="CH9792" s="139" t="str">
        <f t="shared" si="265"/>
        <v>LM.89</v>
      </c>
      <c r="CI9792" s="275" t="s">
        <v>11222</v>
      </c>
    </row>
    <row r="9793" spans="74:87" x14ac:dyDescent="0.3">
      <c r="BV9793" s="30"/>
      <c r="CH9793" s="139" t="str">
        <f t="shared" si="265"/>
        <v>LM.2P</v>
      </c>
      <c r="CI9793" s="275" t="s">
        <v>15396</v>
      </c>
    </row>
    <row r="9794" spans="74:87" x14ac:dyDescent="0.3">
      <c r="BV9794" s="30"/>
      <c r="CH9794" s="139" t="str">
        <f t="shared" si="265"/>
        <v>LM.32</v>
      </c>
      <c r="CI9794" s="275" t="s">
        <v>11223</v>
      </c>
    </row>
    <row r="9795" spans="74:87" x14ac:dyDescent="0.3">
      <c r="BV9795" s="30"/>
      <c r="CH9795" s="139" t="str">
        <f t="shared" si="265"/>
        <v>LM.80</v>
      </c>
      <c r="CI9795" s="275" t="s">
        <v>11224</v>
      </c>
    </row>
    <row r="9796" spans="74:87" x14ac:dyDescent="0.3">
      <c r="BV9796" s="30"/>
      <c r="CH9796" s="139" t="str">
        <f t="shared" si="265"/>
        <v>LM.46</v>
      </c>
      <c r="CI9796" s="275" t="s">
        <v>11225</v>
      </c>
    </row>
    <row r="9797" spans="74:87" x14ac:dyDescent="0.3">
      <c r="BV9797" s="30"/>
      <c r="CH9797" s="139" t="str">
        <f t="shared" si="265"/>
        <v>LM.45</v>
      </c>
      <c r="CI9797" s="275" t="s">
        <v>11226</v>
      </c>
    </row>
    <row r="9798" spans="74:87" x14ac:dyDescent="0.3">
      <c r="BV9798" s="30"/>
      <c r="CH9798" s="139" t="str">
        <f t="shared" si="265"/>
        <v>LM.0C</v>
      </c>
      <c r="CI9798" s="275" t="s">
        <v>11227</v>
      </c>
    </row>
    <row r="9799" spans="74:87" x14ac:dyDescent="0.3">
      <c r="BV9799" s="30"/>
      <c r="CH9799" s="139" t="str">
        <f t="shared" si="265"/>
        <v>LM.87</v>
      </c>
      <c r="CI9799" s="275" t="s">
        <v>11228</v>
      </c>
    </row>
    <row r="9800" spans="74:87" x14ac:dyDescent="0.3">
      <c r="BV9800" s="30"/>
      <c r="CH9800" s="139" t="str">
        <f t="shared" si="265"/>
        <v>LM.CP</v>
      </c>
      <c r="CI9800" s="275" t="s">
        <v>11229</v>
      </c>
    </row>
    <row r="9801" spans="74:87" x14ac:dyDescent="0.3">
      <c r="BV9801" s="30"/>
      <c r="CH9801" s="139" t="str">
        <f t="shared" si="265"/>
        <v>LM.35</v>
      </c>
      <c r="CI9801" s="275" t="s">
        <v>11230</v>
      </c>
    </row>
    <row r="9802" spans="74:87" x14ac:dyDescent="0.3">
      <c r="BV9802" s="30"/>
      <c r="CH9802" s="139" t="str">
        <f t="shared" si="265"/>
        <v>LM.33</v>
      </c>
      <c r="CI9802" s="275" t="s">
        <v>11231</v>
      </c>
    </row>
    <row r="9803" spans="74:87" x14ac:dyDescent="0.3">
      <c r="BV9803" s="30"/>
      <c r="CH9803" s="139" t="str">
        <f t="shared" si="265"/>
        <v>LM.54</v>
      </c>
      <c r="CI9803" s="275" t="s">
        <v>11232</v>
      </c>
    </row>
    <row r="9804" spans="74:87" x14ac:dyDescent="0.3">
      <c r="BV9804" s="30"/>
      <c r="CH9804" s="139" t="str">
        <f t="shared" si="265"/>
        <v>LM.JB</v>
      </c>
      <c r="CI9804" s="275" t="s">
        <v>11233</v>
      </c>
    </row>
    <row r="9805" spans="74:87" x14ac:dyDescent="0.3">
      <c r="BV9805" s="30"/>
      <c r="CH9805" s="139" t="str">
        <f t="shared" si="265"/>
        <v>LM.JW</v>
      </c>
      <c r="CI9805" s="275" t="s">
        <v>15397</v>
      </c>
    </row>
    <row r="9806" spans="74:87" x14ac:dyDescent="0.3">
      <c r="BV9806" s="30"/>
      <c r="CH9806" s="139" t="str">
        <f t="shared" si="265"/>
        <v>LM.51</v>
      </c>
      <c r="CI9806" s="275" t="s">
        <v>11234</v>
      </c>
    </row>
    <row r="9807" spans="74:87" x14ac:dyDescent="0.3">
      <c r="BV9807" s="30"/>
      <c r="CH9807" s="139" t="str">
        <f t="shared" si="265"/>
        <v>LM.NS</v>
      </c>
      <c r="CI9807" s="275" t="s">
        <v>11235</v>
      </c>
    </row>
    <row r="9808" spans="74:87" x14ac:dyDescent="0.3">
      <c r="BV9808" s="30"/>
      <c r="CH9808" s="139" t="str">
        <f t="shared" si="265"/>
        <v>LM.86</v>
      </c>
      <c r="CI9808" s="275" t="s">
        <v>11236</v>
      </c>
    </row>
    <row r="9809" spans="74:87" x14ac:dyDescent="0.3">
      <c r="BV9809" s="30"/>
      <c r="CH9809" s="139" t="str">
        <f t="shared" si="265"/>
        <v>LM.36</v>
      </c>
      <c r="CI9809" s="275" t="s">
        <v>11237</v>
      </c>
    </row>
    <row r="9810" spans="74:87" x14ac:dyDescent="0.3">
      <c r="BV9810" s="30"/>
      <c r="CH9810" s="139" t="str">
        <f t="shared" si="265"/>
        <v>LM.2F</v>
      </c>
      <c r="CI9810" s="275" t="s">
        <v>11238</v>
      </c>
    </row>
    <row r="9811" spans="74:87" x14ac:dyDescent="0.3">
      <c r="BV9811" s="30"/>
      <c r="CH9811" s="139" t="str">
        <f t="shared" si="265"/>
        <v>LM.90</v>
      </c>
      <c r="CI9811" s="275" t="s">
        <v>11239</v>
      </c>
    </row>
    <row r="9812" spans="74:87" x14ac:dyDescent="0.3">
      <c r="BV9812" s="30"/>
      <c r="CH9812" s="139" t="str">
        <f t="shared" si="265"/>
        <v>LM.27</v>
      </c>
      <c r="CI9812" s="275" t="s">
        <v>11240</v>
      </c>
    </row>
    <row r="9813" spans="74:87" x14ac:dyDescent="0.3">
      <c r="BV9813" s="30"/>
      <c r="CH9813" s="139" t="str">
        <f t="shared" si="265"/>
        <v>LM.61</v>
      </c>
      <c r="CI9813" s="275" t="s">
        <v>11241</v>
      </c>
    </row>
    <row r="9814" spans="74:87" x14ac:dyDescent="0.3">
      <c r="BV9814" s="30"/>
      <c r="CH9814" s="139" t="str">
        <f t="shared" si="265"/>
        <v>LM.81</v>
      </c>
      <c r="CI9814" s="275" t="s">
        <v>11242</v>
      </c>
    </row>
    <row r="9815" spans="74:87" x14ac:dyDescent="0.3">
      <c r="BV9815" s="30"/>
      <c r="CH9815" s="139" t="str">
        <f t="shared" si="265"/>
        <v>LM.SO</v>
      </c>
      <c r="CI9815" s="275" t="s">
        <v>11243</v>
      </c>
    </row>
    <row r="9816" spans="74:87" x14ac:dyDescent="0.3">
      <c r="BV9816" s="30"/>
      <c r="CH9816" s="139" t="str">
        <f t="shared" si="265"/>
        <v>LM.SP</v>
      </c>
      <c r="CI9816" s="275" t="s">
        <v>11244</v>
      </c>
    </row>
    <row r="9817" spans="74:87" x14ac:dyDescent="0.3">
      <c r="BV9817" s="30"/>
      <c r="CH9817" s="139" t="str">
        <f t="shared" si="265"/>
        <v>LM.1V</v>
      </c>
      <c r="CI9817" s="275" t="s">
        <v>11245</v>
      </c>
    </row>
    <row r="9818" spans="74:87" x14ac:dyDescent="0.3">
      <c r="BV9818" s="30"/>
      <c r="CH9818" s="139" t="str">
        <f t="shared" si="265"/>
        <v>LM.T5</v>
      </c>
      <c r="CI9818" s="275" t="s">
        <v>11246</v>
      </c>
    </row>
    <row r="9819" spans="74:87" x14ac:dyDescent="0.3">
      <c r="BV9819" s="30"/>
      <c r="CH9819" s="139" t="str">
        <f t="shared" si="265"/>
        <v>LM.0S</v>
      </c>
      <c r="CI9819" s="275" t="s">
        <v>11247</v>
      </c>
    </row>
    <row r="9820" spans="74:87" x14ac:dyDescent="0.3">
      <c r="BV9820" s="30"/>
      <c r="CH9820" s="139" t="str">
        <f t="shared" si="265"/>
        <v>LM.52</v>
      </c>
      <c r="CI9820" s="275" t="s">
        <v>11248</v>
      </c>
    </row>
    <row r="9821" spans="74:87" x14ac:dyDescent="0.3">
      <c r="BV9821" s="30"/>
      <c r="CH9821" s="139" t="str">
        <f t="shared" si="265"/>
        <v>LM.77</v>
      </c>
      <c r="CI9821" s="275" t="s">
        <v>11249</v>
      </c>
    </row>
    <row r="9822" spans="74:87" x14ac:dyDescent="0.3">
      <c r="BV9822" s="30"/>
      <c r="CH9822" s="139" t="str">
        <f t="shared" si="265"/>
        <v>LM.37</v>
      </c>
      <c r="CI9822" s="275" t="s">
        <v>11250</v>
      </c>
    </row>
    <row r="9823" spans="74:87" x14ac:dyDescent="0.3">
      <c r="BV9823" s="30"/>
      <c r="CH9823" s="139" t="str">
        <f t="shared" si="265"/>
        <v>LM.2A</v>
      </c>
      <c r="CI9823" s="275" t="s">
        <v>11251</v>
      </c>
    </row>
    <row r="9824" spans="74:87" x14ac:dyDescent="0.3">
      <c r="BV9824" s="30"/>
      <c r="CH9824" s="139" t="str">
        <f t="shared" ref="CH9824:CH9887" si="266">CONCATENATE(LEFT(CI9824,2),".",RIGHT(CI9824,2))</f>
        <v>LM.T8</v>
      </c>
      <c r="CI9824" s="275" t="s">
        <v>11252</v>
      </c>
    </row>
    <row r="9825" spans="74:87" x14ac:dyDescent="0.3">
      <c r="BV9825" s="30"/>
      <c r="CH9825" s="139" t="str">
        <f t="shared" si="266"/>
        <v>LM.1Q</v>
      </c>
      <c r="CI9825" s="275" t="s">
        <v>11253</v>
      </c>
    </row>
    <row r="9826" spans="74:87" x14ac:dyDescent="0.3">
      <c r="BV9826" s="30"/>
      <c r="CH9826" s="139" t="str">
        <f t="shared" si="266"/>
        <v>LM.2Q</v>
      </c>
      <c r="CI9826" s="275" t="s">
        <v>11254</v>
      </c>
    </row>
    <row r="9827" spans="74:87" x14ac:dyDescent="0.3">
      <c r="BV9827" s="30"/>
      <c r="CH9827" s="139" t="str">
        <f t="shared" si="266"/>
        <v>LM.NM</v>
      </c>
      <c r="CI9827" s="275" t="s">
        <v>11255</v>
      </c>
    </row>
    <row r="9828" spans="74:87" x14ac:dyDescent="0.3">
      <c r="BV9828" s="30"/>
      <c r="CH9828" s="139" t="str">
        <f t="shared" si="266"/>
        <v>LM.0F</v>
      </c>
      <c r="CI9828" s="275" t="s">
        <v>11256</v>
      </c>
    </row>
    <row r="9829" spans="74:87" x14ac:dyDescent="0.3">
      <c r="BV9829" s="30"/>
      <c r="CH9829" s="139" t="str">
        <f t="shared" si="266"/>
        <v>LM.MC</v>
      </c>
      <c r="CI9829" s="275" t="s">
        <v>11257</v>
      </c>
    </row>
    <row r="9830" spans="74:87" x14ac:dyDescent="0.3">
      <c r="BV9830" s="30"/>
      <c r="CH9830" s="139" t="str">
        <f t="shared" si="266"/>
        <v>LM.0P</v>
      </c>
      <c r="CI9830" s="275" t="s">
        <v>11258</v>
      </c>
    </row>
    <row r="9831" spans="74:87" x14ac:dyDescent="0.3">
      <c r="BV9831" s="30"/>
      <c r="CH9831" s="139" t="str">
        <f t="shared" si="266"/>
        <v>LM.T9</v>
      </c>
      <c r="CI9831" s="275" t="s">
        <v>11259</v>
      </c>
    </row>
    <row r="9832" spans="74:87" x14ac:dyDescent="0.3">
      <c r="BV9832" s="30"/>
      <c r="CH9832" s="139" t="str">
        <f t="shared" si="266"/>
        <v>LM.AO</v>
      </c>
      <c r="CI9832" s="275" t="s">
        <v>11260</v>
      </c>
    </row>
    <row r="9833" spans="74:87" x14ac:dyDescent="0.3">
      <c r="BV9833" s="30"/>
      <c r="CH9833" s="139" t="str">
        <f t="shared" si="266"/>
        <v>LM.0G</v>
      </c>
      <c r="CI9833" s="275" t="s">
        <v>11261</v>
      </c>
    </row>
    <row r="9834" spans="74:87" x14ac:dyDescent="0.3">
      <c r="BV9834" s="30"/>
      <c r="CH9834" s="139" t="str">
        <f t="shared" si="266"/>
        <v>LM.BG</v>
      </c>
      <c r="CI9834" s="275" t="s">
        <v>11262</v>
      </c>
    </row>
    <row r="9835" spans="74:87" x14ac:dyDescent="0.3">
      <c r="BV9835" s="30"/>
      <c r="CH9835" s="139" t="str">
        <f t="shared" si="266"/>
        <v>LM.0R</v>
      </c>
      <c r="CI9835" s="275" t="s">
        <v>11263</v>
      </c>
    </row>
    <row r="9836" spans="74:87" x14ac:dyDescent="0.3">
      <c r="BV9836" s="30"/>
      <c r="CH9836" s="139" t="str">
        <f t="shared" si="266"/>
        <v>LM.89</v>
      </c>
      <c r="CI9836" s="275" t="s">
        <v>11264</v>
      </c>
    </row>
    <row r="9837" spans="74:87" x14ac:dyDescent="0.3">
      <c r="BV9837" s="30"/>
      <c r="CH9837" s="139" t="str">
        <f t="shared" si="266"/>
        <v>LM.2P</v>
      </c>
      <c r="CI9837" s="275" t="s">
        <v>15398</v>
      </c>
    </row>
    <row r="9838" spans="74:87" x14ac:dyDescent="0.3">
      <c r="BV9838" s="30"/>
      <c r="CH9838" s="139" t="str">
        <f t="shared" si="266"/>
        <v>LM.32</v>
      </c>
      <c r="CI9838" s="275" t="s">
        <v>11265</v>
      </c>
    </row>
    <row r="9839" spans="74:87" x14ac:dyDescent="0.3">
      <c r="BV9839" s="30"/>
      <c r="CH9839" s="139" t="str">
        <f t="shared" si="266"/>
        <v>LM.80</v>
      </c>
      <c r="CI9839" s="275" t="s">
        <v>11266</v>
      </c>
    </row>
    <row r="9840" spans="74:87" x14ac:dyDescent="0.3">
      <c r="BV9840" s="30"/>
      <c r="CH9840" s="139" t="str">
        <f t="shared" si="266"/>
        <v>LM.46</v>
      </c>
      <c r="CI9840" s="275" t="s">
        <v>11267</v>
      </c>
    </row>
    <row r="9841" spans="74:87" x14ac:dyDescent="0.3">
      <c r="BV9841" s="30"/>
      <c r="CH9841" s="139" t="str">
        <f t="shared" si="266"/>
        <v>LM.45</v>
      </c>
      <c r="CI9841" s="275" t="s">
        <v>11268</v>
      </c>
    </row>
    <row r="9842" spans="74:87" x14ac:dyDescent="0.3">
      <c r="BV9842" s="30"/>
      <c r="CH9842" s="139" t="str">
        <f t="shared" si="266"/>
        <v>LM.0C</v>
      </c>
      <c r="CI9842" s="275" t="s">
        <v>11269</v>
      </c>
    </row>
    <row r="9843" spans="74:87" x14ac:dyDescent="0.3">
      <c r="BV9843" s="30"/>
      <c r="CH9843" s="139" t="str">
        <f t="shared" si="266"/>
        <v>LM.87</v>
      </c>
      <c r="CI9843" s="275" t="s">
        <v>11270</v>
      </c>
    </row>
    <row r="9844" spans="74:87" x14ac:dyDescent="0.3">
      <c r="BV9844" s="30"/>
      <c r="CH9844" s="139" t="str">
        <f t="shared" si="266"/>
        <v>LM.CP</v>
      </c>
      <c r="CI9844" s="275" t="s">
        <v>11271</v>
      </c>
    </row>
    <row r="9845" spans="74:87" x14ac:dyDescent="0.3">
      <c r="BV9845" s="30"/>
      <c r="CH9845" s="139" t="str">
        <f t="shared" si="266"/>
        <v>LM.35</v>
      </c>
      <c r="CI9845" s="275" t="s">
        <v>11272</v>
      </c>
    </row>
    <row r="9846" spans="74:87" x14ac:dyDescent="0.3">
      <c r="BV9846" s="30"/>
      <c r="CH9846" s="139" t="str">
        <f t="shared" si="266"/>
        <v>LM.33</v>
      </c>
      <c r="CI9846" s="275" t="s">
        <v>11273</v>
      </c>
    </row>
    <row r="9847" spans="74:87" x14ac:dyDescent="0.3">
      <c r="BV9847" s="30"/>
      <c r="CH9847" s="139" t="str">
        <f t="shared" si="266"/>
        <v>LM.54</v>
      </c>
      <c r="CI9847" s="275" t="s">
        <v>11274</v>
      </c>
    </row>
    <row r="9848" spans="74:87" x14ac:dyDescent="0.3">
      <c r="BV9848" s="30"/>
      <c r="CH9848" s="139" t="str">
        <f t="shared" si="266"/>
        <v>LM.JB</v>
      </c>
      <c r="CI9848" s="275" t="s">
        <v>11275</v>
      </c>
    </row>
    <row r="9849" spans="74:87" x14ac:dyDescent="0.3">
      <c r="BV9849" s="30"/>
      <c r="CH9849" s="139" t="str">
        <f t="shared" si="266"/>
        <v>LM.JW</v>
      </c>
      <c r="CI9849" s="275" t="s">
        <v>15399</v>
      </c>
    </row>
    <row r="9850" spans="74:87" x14ac:dyDescent="0.3">
      <c r="BV9850" s="30"/>
      <c r="CH9850" s="139" t="str">
        <f t="shared" si="266"/>
        <v>LM.51</v>
      </c>
      <c r="CI9850" s="275" t="s">
        <v>11276</v>
      </c>
    </row>
    <row r="9851" spans="74:87" x14ac:dyDescent="0.3">
      <c r="BV9851" s="30"/>
      <c r="CH9851" s="139" t="str">
        <f t="shared" si="266"/>
        <v>LM.NS</v>
      </c>
      <c r="CI9851" s="275" t="s">
        <v>11277</v>
      </c>
    </row>
    <row r="9852" spans="74:87" x14ac:dyDescent="0.3">
      <c r="BV9852" s="30"/>
      <c r="CH9852" s="139" t="str">
        <f t="shared" si="266"/>
        <v>LM.86</v>
      </c>
      <c r="CI9852" s="275" t="s">
        <v>11278</v>
      </c>
    </row>
    <row r="9853" spans="74:87" x14ac:dyDescent="0.3">
      <c r="BV9853" s="30"/>
      <c r="CH9853" s="139" t="str">
        <f t="shared" si="266"/>
        <v>LM.36</v>
      </c>
      <c r="CI9853" s="275" t="s">
        <v>11279</v>
      </c>
    </row>
    <row r="9854" spans="74:87" x14ac:dyDescent="0.3">
      <c r="BV9854" s="30"/>
      <c r="CH9854" s="139" t="str">
        <f t="shared" si="266"/>
        <v>LM.2F</v>
      </c>
      <c r="CI9854" s="275" t="s">
        <v>11280</v>
      </c>
    </row>
    <row r="9855" spans="74:87" x14ac:dyDescent="0.3">
      <c r="BV9855" s="30"/>
      <c r="CH9855" s="139" t="str">
        <f t="shared" si="266"/>
        <v>LM.90</v>
      </c>
      <c r="CI9855" s="275" t="s">
        <v>11281</v>
      </c>
    </row>
    <row r="9856" spans="74:87" x14ac:dyDescent="0.3">
      <c r="BV9856" s="30"/>
      <c r="CH9856" s="139" t="str">
        <f t="shared" si="266"/>
        <v>LM.27</v>
      </c>
      <c r="CI9856" s="275" t="s">
        <v>11282</v>
      </c>
    </row>
    <row r="9857" spans="74:87" x14ac:dyDescent="0.3">
      <c r="BV9857" s="30"/>
      <c r="CH9857" s="139" t="str">
        <f t="shared" si="266"/>
        <v>LM.61</v>
      </c>
      <c r="CI9857" s="275" t="s">
        <v>11283</v>
      </c>
    </row>
    <row r="9858" spans="74:87" x14ac:dyDescent="0.3">
      <c r="BV9858" s="30"/>
      <c r="CH9858" s="139" t="str">
        <f t="shared" si="266"/>
        <v>LM.81</v>
      </c>
      <c r="CI9858" s="275" t="s">
        <v>11284</v>
      </c>
    </row>
    <row r="9859" spans="74:87" x14ac:dyDescent="0.3">
      <c r="BV9859" s="30"/>
      <c r="CH9859" s="139" t="str">
        <f t="shared" si="266"/>
        <v>LM.SO</v>
      </c>
      <c r="CI9859" s="275" t="s">
        <v>11285</v>
      </c>
    </row>
    <row r="9860" spans="74:87" x14ac:dyDescent="0.3">
      <c r="BV9860" s="30"/>
      <c r="CH9860" s="139" t="str">
        <f t="shared" si="266"/>
        <v>LM.SP</v>
      </c>
      <c r="CI9860" s="275" t="s">
        <v>11286</v>
      </c>
    </row>
    <row r="9861" spans="74:87" x14ac:dyDescent="0.3">
      <c r="BV9861" s="30"/>
      <c r="CH9861" s="139" t="str">
        <f t="shared" si="266"/>
        <v>LM.1V</v>
      </c>
      <c r="CI9861" s="275" t="s">
        <v>11287</v>
      </c>
    </row>
    <row r="9862" spans="74:87" x14ac:dyDescent="0.3">
      <c r="BV9862" s="30"/>
      <c r="CH9862" s="139" t="str">
        <f t="shared" si="266"/>
        <v>LM.T5</v>
      </c>
      <c r="CI9862" s="275" t="s">
        <v>11288</v>
      </c>
    </row>
    <row r="9863" spans="74:87" x14ac:dyDescent="0.3">
      <c r="BV9863" s="30"/>
      <c r="CH9863" s="139" t="str">
        <f t="shared" si="266"/>
        <v>LM.0S</v>
      </c>
      <c r="CI9863" s="275" t="s">
        <v>11289</v>
      </c>
    </row>
    <row r="9864" spans="74:87" x14ac:dyDescent="0.3">
      <c r="BV9864" s="30"/>
      <c r="CH9864" s="139" t="str">
        <f t="shared" si="266"/>
        <v>LM.52</v>
      </c>
      <c r="CI9864" s="275" t="s">
        <v>11290</v>
      </c>
    </row>
    <row r="9865" spans="74:87" x14ac:dyDescent="0.3">
      <c r="BV9865" s="30"/>
      <c r="CH9865" s="139" t="str">
        <f t="shared" si="266"/>
        <v>LM.77</v>
      </c>
      <c r="CI9865" s="275" t="s">
        <v>11291</v>
      </c>
    </row>
    <row r="9866" spans="74:87" x14ac:dyDescent="0.3">
      <c r="BV9866" s="30"/>
      <c r="CH9866" s="139" t="str">
        <f t="shared" si="266"/>
        <v>LM.37</v>
      </c>
      <c r="CI9866" s="275" t="s">
        <v>11292</v>
      </c>
    </row>
    <row r="9867" spans="74:87" x14ac:dyDescent="0.3">
      <c r="BV9867" s="30"/>
      <c r="CH9867" s="139" t="str">
        <f t="shared" si="266"/>
        <v>LM.2A</v>
      </c>
      <c r="CI9867" s="275" t="s">
        <v>11293</v>
      </c>
    </row>
    <row r="9868" spans="74:87" x14ac:dyDescent="0.3">
      <c r="BV9868" s="30"/>
      <c r="CH9868" s="139" t="str">
        <f t="shared" si="266"/>
        <v>LM.T8</v>
      </c>
      <c r="CI9868" s="275" t="s">
        <v>11294</v>
      </c>
    </row>
    <row r="9869" spans="74:87" x14ac:dyDescent="0.3">
      <c r="BV9869" s="30"/>
      <c r="CH9869" s="139" t="str">
        <f t="shared" si="266"/>
        <v>LM.1Q</v>
      </c>
      <c r="CI9869" s="275" t="s">
        <v>11295</v>
      </c>
    </row>
    <row r="9870" spans="74:87" x14ac:dyDescent="0.3">
      <c r="BV9870" s="30"/>
      <c r="CH9870" s="139" t="str">
        <f t="shared" si="266"/>
        <v>LM.2Q</v>
      </c>
      <c r="CI9870" s="275" t="s">
        <v>11296</v>
      </c>
    </row>
    <row r="9871" spans="74:87" x14ac:dyDescent="0.3">
      <c r="BV9871" s="30"/>
      <c r="CH9871" s="139" t="str">
        <f t="shared" si="266"/>
        <v>LM.NM</v>
      </c>
      <c r="CI9871" s="275" t="s">
        <v>11297</v>
      </c>
    </row>
    <row r="9872" spans="74:87" x14ac:dyDescent="0.3">
      <c r="BV9872" s="30"/>
      <c r="CH9872" s="139" t="str">
        <f t="shared" si="266"/>
        <v>LM.0F</v>
      </c>
      <c r="CI9872" s="275" t="s">
        <v>11298</v>
      </c>
    </row>
    <row r="9873" spans="74:87" x14ac:dyDescent="0.3">
      <c r="BV9873" s="30"/>
      <c r="CH9873" s="139" t="str">
        <f t="shared" si="266"/>
        <v>LM.MC</v>
      </c>
      <c r="CI9873" s="275" t="s">
        <v>11299</v>
      </c>
    </row>
    <row r="9874" spans="74:87" x14ac:dyDescent="0.3">
      <c r="BV9874" s="30"/>
      <c r="CH9874" s="139" t="str">
        <f t="shared" si="266"/>
        <v>LM.0P</v>
      </c>
      <c r="CI9874" s="275" t="s">
        <v>11300</v>
      </c>
    </row>
    <row r="9875" spans="74:87" x14ac:dyDescent="0.3">
      <c r="BV9875" s="30"/>
      <c r="CH9875" s="139" t="str">
        <f t="shared" si="266"/>
        <v>LM.T9</v>
      </c>
      <c r="CI9875" s="275" t="s">
        <v>11301</v>
      </c>
    </row>
    <row r="9876" spans="74:87" x14ac:dyDescent="0.3">
      <c r="BV9876" s="30"/>
      <c r="CH9876" s="139" t="str">
        <f t="shared" si="266"/>
        <v>LM.AO</v>
      </c>
      <c r="CI9876" s="275" t="s">
        <v>11302</v>
      </c>
    </row>
    <row r="9877" spans="74:87" x14ac:dyDescent="0.3">
      <c r="BV9877" s="30"/>
      <c r="CH9877" s="139" t="str">
        <f t="shared" si="266"/>
        <v>LM.0G</v>
      </c>
      <c r="CI9877" s="275" t="s">
        <v>11303</v>
      </c>
    </row>
    <row r="9878" spans="74:87" x14ac:dyDescent="0.3">
      <c r="BV9878" s="30"/>
      <c r="CH9878" s="139" t="str">
        <f t="shared" si="266"/>
        <v>LM.BG</v>
      </c>
      <c r="CI9878" s="275" t="s">
        <v>11304</v>
      </c>
    </row>
    <row r="9879" spans="74:87" x14ac:dyDescent="0.3">
      <c r="BV9879" s="30"/>
      <c r="CH9879" s="139" t="str">
        <f t="shared" si="266"/>
        <v>LM.0R</v>
      </c>
      <c r="CI9879" s="275" t="s">
        <v>11305</v>
      </c>
    </row>
    <row r="9880" spans="74:87" x14ac:dyDescent="0.3">
      <c r="BV9880" s="30"/>
      <c r="CH9880" s="139" t="str">
        <f t="shared" si="266"/>
        <v>LM.89</v>
      </c>
      <c r="CI9880" s="275" t="s">
        <v>11306</v>
      </c>
    </row>
    <row r="9881" spans="74:87" x14ac:dyDescent="0.3">
      <c r="BV9881" s="30"/>
      <c r="CH9881" s="139" t="str">
        <f t="shared" si="266"/>
        <v>LM.2P</v>
      </c>
      <c r="CI9881" s="275" t="s">
        <v>15400</v>
      </c>
    </row>
    <row r="9882" spans="74:87" x14ac:dyDescent="0.3">
      <c r="BV9882" s="30"/>
      <c r="CH9882" s="139" t="str">
        <f t="shared" si="266"/>
        <v>LM.32</v>
      </c>
      <c r="CI9882" s="275" t="s">
        <v>11307</v>
      </c>
    </row>
    <row r="9883" spans="74:87" x14ac:dyDescent="0.3">
      <c r="BV9883" s="30"/>
      <c r="CH9883" s="139" t="str">
        <f t="shared" si="266"/>
        <v>LM.80</v>
      </c>
      <c r="CI9883" s="275" t="s">
        <v>11308</v>
      </c>
    </row>
    <row r="9884" spans="74:87" x14ac:dyDescent="0.3">
      <c r="BV9884" s="30"/>
      <c r="CH9884" s="139" t="str">
        <f t="shared" si="266"/>
        <v>LM.46</v>
      </c>
      <c r="CI9884" s="275" t="s">
        <v>11309</v>
      </c>
    </row>
    <row r="9885" spans="74:87" x14ac:dyDescent="0.3">
      <c r="BV9885" s="30"/>
      <c r="CH9885" s="139" t="str">
        <f t="shared" si="266"/>
        <v>LM.45</v>
      </c>
      <c r="CI9885" s="275" t="s">
        <v>11310</v>
      </c>
    </row>
    <row r="9886" spans="74:87" x14ac:dyDescent="0.3">
      <c r="BV9886" s="30"/>
      <c r="CH9886" s="139" t="str">
        <f t="shared" si="266"/>
        <v>LM.0C</v>
      </c>
      <c r="CI9886" s="275" t="s">
        <v>11311</v>
      </c>
    </row>
    <row r="9887" spans="74:87" x14ac:dyDescent="0.3">
      <c r="BV9887" s="30"/>
      <c r="CH9887" s="139" t="str">
        <f t="shared" si="266"/>
        <v>LM.87</v>
      </c>
      <c r="CI9887" s="275" t="s">
        <v>11312</v>
      </c>
    </row>
    <row r="9888" spans="74:87" x14ac:dyDescent="0.3">
      <c r="BV9888" s="30"/>
      <c r="CH9888" s="139" t="str">
        <f t="shared" ref="CH9888:CH9951" si="267">CONCATENATE(LEFT(CI9888,2),".",RIGHT(CI9888,2))</f>
        <v>LM.CP</v>
      </c>
      <c r="CI9888" s="275" t="s">
        <v>11313</v>
      </c>
    </row>
    <row r="9889" spans="74:87" x14ac:dyDescent="0.3">
      <c r="BV9889" s="30"/>
      <c r="CH9889" s="139" t="str">
        <f t="shared" si="267"/>
        <v>LM.35</v>
      </c>
      <c r="CI9889" s="275" t="s">
        <v>11314</v>
      </c>
    </row>
    <row r="9890" spans="74:87" x14ac:dyDescent="0.3">
      <c r="BV9890" s="30"/>
      <c r="CH9890" s="139" t="str">
        <f t="shared" si="267"/>
        <v>LM.33</v>
      </c>
      <c r="CI9890" s="275" t="s">
        <v>11315</v>
      </c>
    </row>
    <row r="9891" spans="74:87" x14ac:dyDescent="0.3">
      <c r="BV9891" s="30"/>
      <c r="CH9891" s="139" t="str">
        <f t="shared" si="267"/>
        <v>LM.54</v>
      </c>
      <c r="CI9891" s="275" t="s">
        <v>11316</v>
      </c>
    </row>
    <row r="9892" spans="74:87" x14ac:dyDescent="0.3">
      <c r="BV9892" s="30"/>
      <c r="CH9892" s="139" t="str">
        <f t="shared" si="267"/>
        <v>LM.JB</v>
      </c>
      <c r="CI9892" s="275" t="s">
        <v>11317</v>
      </c>
    </row>
    <row r="9893" spans="74:87" x14ac:dyDescent="0.3">
      <c r="BV9893" s="30"/>
      <c r="CH9893" s="139" t="str">
        <f t="shared" si="267"/>
        <v>LM.JW</v>
      </c>
      <c r="CI9893" s="275" t="s">
        <v>15401</v>
      </c>
    </row>
    <row r="9894" spans="74:87" x14ac:dyDescent="0.3">
      <c r="BV9894" s="30"/>
      <c r="CH9894" s="139" t="str">
        <f t="shared" si="267"/>
        <v>LM.51</v>
      </c>
      <c r="CI9894" s="275" t="s">
        <v>11318</v>
      </c>
    </row>
    <row r="9895" spans="74:87" x14ac:dyDescent="0.3">
      <c r="BV9895" s="30"/>
      <c r="CH9895" s="139" t="str">
        <f t="shared" si="267"/>
        <v>LM.NS</v>
      </c>
      <c r="CI9895" s="275" t="s">
        <v>11319</v>
      </c>
    </row>
    <row r="9896" spans="74:87" x14ac:dyDescent="0.3">
      <c r="BV9896" s="30"/>
      <c r="CH9896" s="139" t="str">
        <f t="shared" si="267"/>
        <v>LM.86</v>
      </c>
      <c r="CI9896" s="275" t="s">
        <v>11320</v>
      </c>
    </row>
    <row r="9897" spans="74:87" x14ac:dyDescent="0.3">
      <c r="BV9897" s="30"/>
      <c r="CH9897" s="139" t="str">
        <f t="shared" si="267"/>
        <v>LM.36</v>
      </c>
      <c r="CI9897" s="275" t="s">
        <v>11321</v>
      </c>
    </row>
    <row r="9898" spans="74:87" x14ac:dyDescent="0.3">
      <c r="BV9898" s="30"/>
      <c r="CH9898" s="139" t="str">
        <f t="shared" si="267"/>
        <v>LM.2F</v>
      </c>
      <c r="CI9898" s="275" t="s">
        <v>11322</v>
      </c>
    </row>
    <row r="9899" spans="74:87" x14ac:dyDescent="0.3">
      <c r="BV9899" s="30"/>
      <c r="CH9899" s="139" t="str">
        <f t="shared" si="267"/>
        <v>LM.90</v>
      </c>
      <c r="CI9899" s="275" t="s">
        <v>11323</v>
      </c>
    </row>
    <row r="9900" spans="74:87" x14ac:dyDescent="0.3">
      <c r="BV9900" s="30"/>
      <c r="CH9900" s="139" t="str">
        <f t="shared" si="267"/>
        <v>LM.27</v>
      </c>
      <c r="CI9900" s="275" t="s">
        <v>11324</v>
      </c>
    </row>
    <row r="9901" spans="74:87" x14ac:dyDescent="0.3">
      <c r="BV9901" s="30"/>
      <c r="CH9901" s="139" t="str">
        <f t="shared" si="267"/>
        <v>LM.61</v>
      </c>
      <c r="CI9901" s="275" t="s">
        <v>11325</v>
      </c>
    </row>
    <row r="9902" spans="74:87" x14ac:dyDescent="0.3">
      <c r="BV9902" s="30"/>
      <c r="CH9902" s="139" t="str">
        <f t="shared" si="267"/>
        <v>LM.81</v>
      </c>
      <c r="CI9902" s="275" t="s">
        <v>11326</v>
      </c>
    </row>
    <row r="9903" spans="74:87" x14ac:dyDescent="0.3">
      <c r="BV9903" s="30"/>
      <c r="CH9903" s="139" t="str">
        <f t="shared" si="267"/>
        <v>LM.SO</v>
      </c>
      <c r="CI9903" s="275" t="s">
        <v>11327</v>
      </c>
    </row>
    <row r="9904" spans="74:87" x14ac:dyDescent="0.3">
      <c r="BV9904" s="30"/>
      <c r="CH9904" s="139" t="str">
        <f t="shared" si="267"/>
        <v>LM.SP</v>
      </c>
      <c r="CI9904" s="275" t="s">
        <v>11328</v>
      </c>
    </row>
    <row r="9905" spans="74:87" x14ac:dyDescent="0.3">
      <c r="BV9905" s="30"/>
      <c r="CH9905" s="139" t="str">
        <f t="shared" si="267"/>
        <v>LM.1V</v>
      </c>
      <c r="CI9905" s="275" t="s">
        <v>11329</v>
      </c>
    </row>
    <row r="9906" spans="74:87" x14ac:dyDescent="0.3">
      <c r="BV9906" s="30"/>
      <c r="CH9906" s="139" t="str">
        <f t="shared" si="267"/>
        <v>LM.T5</v>
      </c>
      <c r="CI9906" s="275" t="s">
        <v>11330</v>
      </c>
    </row>
    <row r="9907" spans="74:87" x14ac:dyDescent="0.3">
      <c r="BV9907" s="30"/>
      <c r="CH9907" s="139" t="str">
        <f t="shared" si="267"/>
        <v>LM.0S</v>
      </c>
      <c r="CI9907" s="275" t="s">
        <v>11331</v>
      </c>
    </row>
    <row r="9908" spans="74:87" x14ac:dyDescent="0.3">
      <c r="BV9908" s="30"/>
      <c r="CH9908" s="139" t="str">
        <f t="shared" si="267"/>
        <v>LM.52</v>
      </c>
      <c r="CI9908" s="275" t="s">
        <v>11332</v>
      </c>
    </row>
    <row r="9909" spans="74:87" x14ac:dyDescent="0.3">
      <c r="BV9909" s="30"/>
      <c r="CH9909" s="139" t="str">
        <f t="shared" si="267"/>
        <v>LM.77</v>
      </c>
      <c r="CI9909" s="275" t="s">
        <v>11333</v>
      </c>
    </row>
    <row r="9910" spans="74:87" x14ac:dyDescent="0.3">
      <c r="BV9910" s="30"/>
      <c r="CH9910" s="139" t="str">
        <f t="shared" si="267"/>
        <v>LM.37</v>
      </c>
      <c r="CI9910" s="275" t="s">
        <v>11334</v>
      </c>
    </row>
    <row r="9911" spans="74:87" x14ac:dyDescent="0.3">
      <c r="BV9911" s="30"/>
      <c r="CH9911" s="139" t="str">
        <f t="shared" si="267"/>
        <v>LM.2A</v>
      </c>
      <c r="CI9911" s="275" t="s">
        <v>11335</v>
      </c>
    </row>
    <row r="9912" spans="74:87" x14ac:dyDescent="0.3">
      <c r="BV9912" s="30"/>
      <c r="CH9912" s="139" t="str">
        <f t="shared" si="267"/>
        <v>LM.T8</v>
      </c>
      <c r="CI9912" s="275" t="s">
        <v>11336</v>
      </c>
    </row>
    <row r="9913" spans="74:87" x14ac:dyDescent="0.3">
      <c r="BV9913" s="30"/>
      <c r="CH9913" s="139" t="str">
        <f t="shared" si="267"/>
        <v>LM.1Q</v>
      </c>
      <c r="CI9913" s="275" t="s">
        <v>11337</v>
      </c>
    </row>
    <row r="9914" spans="74:87" x14ac:dyDescent="0.3">
      <c r="BV9914" s="30"/>
      <c r="CH9914" s="139" t="str">
        <f t="shared" si="267"/>
        <v>LM.2Q</v>
      </c>
      <c r="CI9914" s="275" t="s">
        <v>11338</v>
      </c>
    </row>
    <row r="9915" spans="74:87" x14ac:dyDescent="0.3">
      <c r="BV9915" s="30"/>
      <c r="CH9915" s="139" t="str">
        <f t="shared" si="267"/>
        <v>LM.NM</v>
      </c>
      <c r="CI9915" s="275" t="s">
        <v>11339</v>
      </c>
    </row>
    <row r="9916" spans="74:87" x14ac:dyDescent="0.3">
      <c r="BV9916" s="30"/>
      <c r="CH9916" s="139" t="str">
        <f t="shared" si="267"/>
        <v>LM.0F</v>
      </c>
      <c r="CI9916" s="275" t="s">
        <v>11340</v>
      </c>
    </row>
    <row r="9917" spans="74:87" x14ac:dyDescent="0.3">
      <c r="BV9917" s="30"/>
      <c r="CH9917" s="139" t="str">
        <f t="shared" si="267"/>
        <v>LM.MC</v>
      </c>
      <c r="CI9917" s="275" t="s">
        <v>11341</v>
      </c>
    </row>
    <row r="9918" spans="74:87" x14ac:dyDescent="0.3">
      <c r="BV9918" s="30"/>
      <c r="CH9918" s="139" t="str">
        <f t="shared" si="267"/>
        <v>LM.0P</v>
      </c>
      <c r="CI9918" s="275" t="s">
        <v>11342</v>
      </c>
    </row>
    <row r="9919" spans="74:87" x14ac:dyDescent="0.3">
      <c r="BV9919" s="30"/>
      <c r="CH9919" s="139" t="str">
        <f t="shared" si="267"/>
        <v>LM.T9</v>
      </c>
      <c r="CI9919" s="275" t="s">
        <v>11343</v>
      </c>
    </row>
    <row r="9920" spans="74:87" x14ac:dyDescent="0.3">
      <c r="BV9920" s="30"/>
      <c r="CH9920" s="139" t="str">
        <f t="shared" si="267"/>
        <v>LM.AO</v>
      </c>
      <c r="CI9920" s="275" t="s">
        <v>11344</v>
      </c>
    </row>
    <row r="9921" spans="74:87" x14ac:dyDescent="0.3">
      <c r="BV9921" s="30"/>
      <c r="CH9921" s="139" t="str">
        <f t="shared" si="267"/>
        <v>LM.0G</v>
      </c>
      <c r="CI9921" s="275" t="s">
        <v>11345</v>
      </c>
    </row>
    <row r="9922" spans="74:87" x14ac:dyDescent="0.3">
      <c r="BV9922" s="30"/>
      <c r="CH9922" s="139" t="str">
        <f t="shared" si="267"/>
        <v>LM.BG</v>
      </c>
      <c r="CI9922" s="275" t="s">
        <v>11346</v>
      </c>
    </row>
    <row r="9923" spans="74:87" x14ac:dyDescent="0.3">
      <c r="BV9923" s="30"/>
      <c r="CH9923" s="139" t="str">
        <f t="shared" si="267"/>
        <v>LM.0R</v>
      </c>
      <c r="CI9923" s="275" t="s">
        <v>11347</v>
      </c>
    </row>
    <row r="9924" spans="74:87" x14ac:dyDescent="0.3">
      <c r="BV9924" s="30"/>
      <c r="CH9924" s="139" t="str">
        <f t="shared" si="267"/>
        <v>LM.89</v>
      </c>
      <c r="CI9924" s="275" t="s">
        <v>11348</v>
      </c>
    </row>
    <row r="9925" spans="74:87" x14ac:dyDescent="0.3">
      <c r="BV9925" s="30"/>
      <c r="CH9925" s="139" t="str">
        <f t="shared" si="267"/>
        <v>LM.2P</v>
      </c>
      <c r="CI9925" s="275" t="s">
        <v>15402</v>
      </c>
    </row>
    <row r="9926" spans="74:87" x14ac:dyDescent="0.3">
      <c r="BV9926" s="30"/>
      <c r="CH9926" s="139" t="str">
        <f t="shared" si="267"/>
        <v>LM.32</v>
      </c>
      <c r="CI9926" s="275" t="s">
        <v>11349</v>
      </c>
    </row>
    <row r="9927" spans="74:87" x14ac:dyDescent="0.3">
      <c r="BV9927" s="30"/>
      <c r="CH9927" s="139" t="str">
        <f t="shared" si="267"/>
        <v>LM.80</v>
      </c>
      <c r="CI9927" s="275" t="s">
        <v>11350</v>
      </c>
    </row>
    <row r="9928" spans="74:87" x14ac:dyDescent="0.3">
      <c r="BV9928" s="30"/>
      <c r="CH9928" s="139" t="str">
        <f t="shared" si="267"/>
        <v>LM.46</v>
      </c>
      <c r="CI9928" s="275" t="s">
        <v>11351</v>
      </c>
    </row>
    <row r="9929" spans="74:87" x14ac:dyDescent="0.3">
      <c r="BV9929" s="30"/>
      <c r="CH9929" s="139" t="str">
        <f t="shared" si="267"/>
        <v>LM.45</v>
      </c>
      <c r="CI9929" s="275" t="s">
        <v>11352</v>
      </c>
    </row>
    <row r="9930" spans="74:87" x14ac:dyDescent="0.3">
      <c r="BV9930" s="30"/>
      <c r="CH9930" s="139" t="str">
        <f t="shared" si="267"/>
        <v>LM.0C</v>
      </c>
      <c r="CI9930" s="275" t="s">
        <v>11353</v>
      </c>
    </row>
    <row r="9931" spans="74:87" x14ac:dyDescent="0.3">
      <c r="BV9931" s="30"/>
      <c r="CH9931" s="139" t="str">
        <f t="shared" si="267"/>
        <v>LM.87</v>
      </c>
      <c r="CI9931" s="275" t="s">
        <v>11354</v>
      </c>
    </row>
    <row r="9932" spans="74:87" x14ac:dyDescent="0.3">
      <c r="BV9932" s="30"/>
      <c r="CH9932" s="139" t="str">
        <f t="shared" si="267"/>
        <v>LM.CP</v>
      </c>
      <c r="CI9932" s="275" t="s">
        <v>11355</v>
      </c>
    </row>
    <row r="9933" spans="74:87" x14ac:dyDescent="0.3">
      <c r="BV9933" s="30"/>
      <c r="CH9933" s="139" t="str">
        <f t="shared" si="267"/>
        <v>LM.35</v>
      </c>
      <c r="CI9933" s="275" t="s">
        <v>11356</v>
      </c>
    </row>
    <row r="9934" spans="74:87" x14ac:dyDescent="0.3">
      <c r="BV9934" s="30"/>
      <c r="CH9934" s="139" t="str">
        <f t="shared" si="267"/>
        <v>LM.33</v>
      </c>
      <c r="CI9934" s="275" t="s">
        <v>11357</v>
      </c>
    </row>
    <row r="9935" spans="74:87" x14ac:dyDescent="0.3">
      <c r="BV9935" s="30"/>
      <c r="CH9935" s="139" t="str">
        <f t="shared" si="267"/>
        <v>LM.54</v>
      </c>
      <c r="CI9935" s="275" t="s">
        <v>11358</v>
      </c>
    </row>
    <row r="9936" spans="74:87" x14ac:dyDescent="0.3">
      <c r="BV9936" s="30"/>
      <c r="CH9936" s="139" t="str">
        <f t="shared" si="267"/>
        <v>LM.JB</v>
      </c>
      <c r="CI9936" s="275" t="s">
        <v>11359</v>
      </c>
    </row>
    <row r="9937" spans="74:87" x14ac:dyDescent="0.3">
      <c r="BV9937" s="30"/>
      <c r="CH9937" s="139" t="str">
        <f t="shared" si="267"/>
        <v>LM.JW</v>
      </c>
      <c r="CI9937" s="275" t="s">
        <v>15403</v>
      </c>
    </row>
    <row r="9938" spans="74:87" x14ac:dyDescent="0.3">
      <c r="BV9938" s="30"/>
      <c r="CH9938" s="139" t="str">
        <f t="shared" si="267"/>
        <v>LM.51</v>
      </c>
      <c r="CI9938" s="275" t="s">
        <v>11360</v>
      </c>
    </row>
    <row r="9939" spans="74:87" x14ac:dyDescent="0.3">
      <c r="BV9939" s="30"/>
      <c r="CH9939" s="139" t="str">
        <f t="shared" si="267"/>
        <v>LM.NS</v>
      </c>
      <c r="CI9939" s="275" t="s">
        <v>11361</v>
      </c>
    </row>
    <row r="9940" spans="74:87" x14ac:dyDescent="0.3">
      <c r="BV9940" s="30"/>
      <c r="CH9940" s="139" t="str">
        <f t="shared" si="267"/>
        <v>LM.86</v>
      </c>
      <c r="CI9940" s="275" t="s">
        <v>11362</v>
      </c>
    </row>
    <row r="9941" spans="74:87" x14ac:dyDescent="0.3">
      <c r="BV9941" s="30"/>
      <c r="CH9941" s="139" t="str">
        <f t="shared" si="267"/>
        <v>LM.36</v>
      </c>
      <c r="CI9941" s="275" t="s">
        <v>11363</v>
      </c>
    </row>
    <row r="9942" spans="74:87" x14ac:dyDescent="0.3">
      <c r="BV9942" s="30"/>
      <c r="CH9942" s="139" t="str">
        <f t="shared" si="267"/>
        <v>LM.2F</v>
      </c>
      <c r="CI9942" s="275" t="s">
        <v>11364</v>
      </c>
    </row>
    <row r="9943" spans="74:87" x14ac:dyDescent="0.3">
      <c r="BV9943" s="30"/>
      <c r="CH9943" s="139" t="str">
        <f t="shared" si="267"/>
        <v>LM.90</v>
      </c>
      <c r="CI9943" s="275" t="s">
        <v>11365</v>
      </c>
    </row>
    <row r="9944" spans="74:87" x14ac:dyDescent="0.3">
      <c r="BV9944" s="30"/>
      <c r="CH9944" s="139" t="str">
        <f t="shared" si="267"/>
        <v>LM.27</v>
      </c>
      <c r="CI9944" s="275" t="s">
        <v>11366</v>
      </c>
    </row>
    <row r="9945" spans="74:87" x14ac:dyDescent="0.3">
      <c r="BV9945" s="30"/>
      <c r="CH9945" s="139" t="str">
        <f t="shared" si="267"/>
        <v>LM.61</v>
      </c>
      <c r="CI9945" s="275" t="s">
        <v>11367</v>
      </c>
    </row>
    <row r="9946" spans="74:87" x14ac:dyDescent="0.3">
      <c r="BV9946" s="30"/>
      <c r="CH9946" s="139" t="str">
        <f t="shared" si="267"/>
        <v>LM.81</v>
      </c>
      <c r="CI9946" s="275" t="s">
        <v>11368</v>
      </c>
    </row>
    <row r="9947" spans="74:87" x14ac:dyDescent="0.3">
      <c r="BV9947" s="30"/>
      <c r="CH9947" s="139" t="str">
        <f t="shared" si="267"/>
        <v>LM.SO</v>
      </c>
      <c r="CI9947" s="275" t="s">
        <v>11369</v>
      </c>
    </row>
    <row r="9948" spans="74:87" x14ac:dyDescent="0.3">
      <c r="BV9948" s="30"/>
      <c r="CH9948" s="139" t="str">
        <f t="shared" si="267"/>
        <v>LM.SP</v>
      </c>
      <c r="CI9948" s="275" t="s">
        <v>11370</v>
      </c>
    </row>
    <row r="9949" spans="74:87" x14ac:dyDescent="0.3">
      <c r="BV9949" s="30"/>
      <c r="CH9949" s="139" t="str">
        <f t="shared" si="267"/>
        <v>LM.1V</v>
      </c>
      <c r="CI9949" s="275" t="s">
        <v>11371</v>
      </c>
    </row>
    <row r="9950" spans="74:87" x14ac:dyDescent="0.3">
      <c r="BV9950" s="30"/>
      <c r="CH9950" s="139" t="str">
        <f t="shared" si="267"/>
        <v>LM.T5</v>
      </c>
      <c r="CI9950" s="275" t="s">
        <v>11372</v>
      </c>
    </row>
    <row r="9951" spans="74:87" x14ac:dyDescent="0.3">
      <c r="BV9951" s="30"/>
      <c r="CH9951" s="139" t="str">
        <f t="shared" si="267"/>
        <v>LM.0S</v>
      </c>
      <c r="CI9951" s="275" t="s">
        <v>11373</v>
      </c>
    </row>
    <row r="9952" spans="74:87" x14ac:dyDescent="0.3">
      <c r="BV9952" s="30"/>
      <c r="CH9952" s="139" t="str">
        <f t="shared" ref="CH9952:CH10015" si="268">CONCATENATE(LEFT(CI9952,2),".",RIGHT(CI9952,2))</f>
        <v>LM.52</v>
      </c>
      <c r="CI9952" s="275" t="s">
        <v>11374</v>
      </c>
    </row>
    <row r="9953" spans="74:87" x14ac:dyDescent="0.3">
      <c r="BV9953" s="30"/>
      <c r="CH9953" s="139" t="str">
        <f t="shared" si="268"/>
        <v>LM.77</v>
      </c>
      <c r="CI9953" s="275" t="s">
        <v>11375</v>
      </c>
    </row>
    <row r="9954" spans="74:87" x14ac:dyDescent="0.3">
      <c r="BV9954" s="30"/>
      <c r="CH9954" s="139" t="str">
        <f t="shared" si="268"/>
        <v>LM.37</v>
      </c>
      <c r="CI9954" s="275" t="s">
        <v>11376</v>
      </c>
    </row>
    <row r="9955" spans="74:87" x14ac:dyDescent="0.3">
      <c r="BV9955" s="30"/>
      <c r="CH9955" s="139" t="str">
        <f t="shared" si="268"/>
        <v>LM.2A</v>
      </c>
      <c r="CI9955" s="275" t="s">
        <v>11377</v>
      </c>
    </row>
    <row r="9956" spans="74:87" x14ac:dyDescent="0.3">
      <c r="BV9956" s="30"/>
      <c r="CH9956" s="139" t="str">
        <f t="shared" si="268"/>
        <v>LM.T8</v>
      </c>
      <c r="CI9956" s="275" t="s">
        <v>11378</v>
      </c>
    </row>
    <row r="9957" spans="74:87" x14ac:dyDescent="0.3">
      <c r="BV9957" s="30"/>
      <c r="CH9957" s="139" t="str">
        <f t="shared" si="268"/>
        <v>LM.1Q</v>
      </c>
      <c r="CI9957" s="275" t="s">
        <v>11379</v>
      </c>
    </row>
    <row r="9958" spans="74:87" x14ac:dyDescent="0.3">
      <c r="BV9958" s="30"/>
      <c r="CH9958" s="139" t="str">
        <f t="shared" si="268"/>
        <v>LM.2Q</v>
      </c>
      <c r="CI9958" s="275" t="s">
        <v>11380</v>
      </c>
    </row>
    <row r="9959" spans="74:87" x14ac:dyDescent="0.3">
      <c r="BV9959" s="30"/>
      <c r="CH9959" s="139" t="str">
        <f t="shared" si="268"/>
        <v>LM.NM</v>
      </c>
      <c r="CI9959" s="275" t="s">
        <v>11381</v>
      </c>
    </row>
    <row r="9960" spans="74:87" x14ac:dyDescent="0.3">
      <c r="BV9960" s="30"/>
      <c r="CH9960" s="139" t="str">
        <f t="shared" si="268"/>
        <v>LM.0F</v>
      </c>
      <c r="CI9960" s="275" t="s">
        <v>11382</v>
      </c>
    </row>
    <row r="9961" spans="74:87" x14ac:dyDescent="0.3">
      <c r="BV9961" s="30"/>
      <c r="CH9961" s="139" t="str">
        <f t="shared" si="268"/>
        <v>LM.MC</v>
      </c>
      <c r="CI9961" s="275" t="s">
        <v>11383</v>
      </c>
    </row>
    <row r="9962" spans="74:87" x14ac:dyDescent="0.3">
      <c r="BV9962" s="30"/>
      <c r="CH9962" s="139" t="str">
        <f t="shared" si="268"/>
        <v>LM.0P</v>
      </c>
      <c r="CI9962" s="275" t="s">
        <v>11384</v>
      </c>
    </row>
    <row r="9963" spans="74:87" x14ac:dyDescent="0.3">
      <c r="BV9963" s="30"/>
      <c r="CH9963" s="139" t="str">
        <f t="shared" si="268"/>
        <v>LM.T9</v>
      </c>
      <c r="CI9963" s="275" t="s">
        <v>11385</v>
      </c>
    </row>
    <row r="9964" spans="74:87" x14ac:dyDescent="0.3">
      <c r="BV9964" s="30"/>
      <c r="CH9964" s="139" t="str">
        <f t="shared" si="268"/>
        <v>LM.AO</v>
      </c>
      <c r="CI9964" s="275" t="s">
        <v>11386</v>
      </c>
    </row>
    <row r="9965" spans="74:87" x14ac:dyDescent="0.3">
      <c r="BV9965" s="30"/>
      <c r="CH9965" s="139" t="str">
        <f t="shared" si="268"/>
        <v>LM.0G</v>
      </c>
      <c r="CI9965" s="275" t="s">
        <v>11387</v>
      </c>
    </row>
    <row r="9966" spans="74:87" x14ac:dyDescent="0.3">
      <c r="BV9966" s="30"/>
      <c r="CH9966" s="139" t="str">
        <f t="shared" si="268"/>
        <v>LM.BG</v>
      </c>
      <c r="CI9966" s="275" t="s">
        <v>11388</v>
      </c>
    </row>
    <row r="9967" spans="74:87" x14ac:dyDescent="0.3">
      <c r="BV9967" s="30"/>
      <c r="CH9967" s="139" t="str">
        <f t="shared" si="268"/>
        <v>LM.0R</v>
      </c>
      <c r="CI9967" s="275" t="s">
        <v>11389</v>
      </c>
    </row>
    <row r="9968" spans="74:87" x14ac:dyDescent="0.3">
      <c r="BV9968" s="30"/>
      <c r="CH9968" s="139" t="str">
        <f t="shared" si="268"/>
        <v>LM.89</v>
      </c>
      <c r="CI9968" s="275" t="s">
        <v>11390</v>
      </c>
    </row>
    <row r="9969" spans="74:87" x14ac:dyDescent="0.3">
      <c r="BV9969" s="30"/>
      <c r="CH9969" s="139" t="str">
        <f t="shared" si="268"/>
        <v>LM.2P</v>
      </c>
      <c r="CI9969" s="275" t="s">
        <v>15404</v>
      </c>
    </row>
    <row r="9970" spans="74:87" x14ac:dyDescent="0.3">
      <c r="BV9970" s="30"/>
      <c r="CH9970" s="139" t="str">
        <f t="shared" si="268"/>
        <v>LM.32</v>
      </c>
      <c r="CI9970" s="275" t="s">
        <v>11391</v>
      </c>
    </row>
    <row r="9971" spans="74:87" x14ac:dyDescent="0.3">
      <c r="BV9971" s="30"/>
      <c r="CH9971" s="139" t="str">
        <f t="shared" si="268"/>
        <v>LM.80</v>
      </c>
      <c r="CI9971" s="275" t="s">
        <v>11392</v>
      </c>
    </row>
    <row r="9972" spans="74:87" x14ac:dyDescent="0.3">
      <c r="BV9972" s="30"/>
      <c r="CH9972" s="139" t="str">
        <f t="shared" si="268"/>
        <v>LM.46</v>
      </c>
      <c r="CI9972" s="275" t="s">
        <v>11393</v>
      </c>
    </row>
    <row r="9973" spans="74:87" x14ac:dyDescent="0.3">
      <c r="BV9973" s="30"/>
      <c r="CH9973" s="139" t="str">
        <f t="shared" si="268"/>
        <v>LM.45</v>
      </c>
      <c r="CI9973" s="275" t="s">
        <v>11394</v>
      </c>
    </row>
    <row r="9974" spans="74:87" x14ac:dyDescent="0.3">
      <c r="BV9974" s="30"/>
      <c r="CH9974" s="139" t="str">
        <f t="shared" si="268"/>
        <v>LM.0C</v>
      </c>
      <c r="CI9974" s="275" t="s">
        <v>11395</v>
      </c>
    </row>
    <row r="9975" spans="74:87" x14ac:dyDescent="0.3">
      <c r="BV9975" s="30"/>
      <c r="CH9975" s="139" t="str">
        <f t="shared" si="268"/>
        <v>LM.87</v>
      </c>
      <c r="CI9975" s="275" t="s">
        <v>11396</v>
      </c>
    </row>
    <row r="9976" spans="74:87" x14ac:dyDescent="0.3">
      <c r="BV9976" s="30"/>
      <c r="CH9976" s="139" t="str">
        <f t="shared" si="268"/>
        <v>LM.CP</v>
      </c>
      <c r="CI9976" s="275" t="s">
        <v>11397</v>
      </c>
    </row>
    <row r="9977" spans="74:87" x14ac:dyDescent="0.3">
      <c r="BV9977" s="30"/>
      <c r="CH9977" s="139" t="str">
        <f t="shared" si="268"/>
        <v>LM.35</v>
      </c>
      <c r="CI9977" s="275" t="s">
        <v>11398</v>
      </c>
    </row>
    <row r="9978" spans="74:87" x14ac:dyDescent="0.3">
      <c r="BV9978" s="30"/>
      <c r="CH9978" s="139" t="str">
        <f t="shared" si="268"/>
        <v>LM.33</v>
      </c>
      <c r="CI9978" s="275" t="s">
        <v>11399</v>
      </c>
    </row>
    <row r="9979" spans="74:87" x14ac:dyDescent="0.3">
      <c r="BV9979" s="30"/>
      <c r="CH9979" s="139" t="str">
        <f t="shared" si="268"/>
        <v>LM.54</v>
      </c>
      <c r="CI9979" s="275" t="s">
        <v>11400</v>
      </c>
    </row>
    <row r="9980" spans="74:87" x14ac:dyDescent="0.3">
      <c r="BV9980" s="30"/>
      <c r="CH9980" s="139" t="str">
        <f t="shared" si="268"/>
        <v>LM.JB</v>
      </c>
      <c r="CI9980" s="275" t="s">
        <v>11401</v>
      </c>
    </row>
    <row r="9981" spans="74:87" x14ac:dyDescent="0.3">
      <c r="BV9981" s="30"/>
      <c r="CH9981" s="139" t="str">
        <f t="shared" si="268"/>
        <v>LM.JW</v>
      </c>
      <c r="CI9981" s="275" t="s">
        <v>15405</v>
      </c>
    </row>
    <row r="9982" spans="74:87" x14ac:dyDescent="0.3">
      <c r="BV9982" s="30"/>
      <c r="CH9982" s="139" t="str">
        <f t="shared" si="268"/>
        <v>LM.51</v>
      </c>
      <c r="CI9982" s="275" t="s">
        <v>11402</v>
      </c>
    </row>
    <row r="9983" spans="74:87" x14ac:dyDescent="0.3">
      <c r="BV9983" s="30"/>
      <c r="CH9983" s="139" t="str">
        <f t="shared" si="268"/>
        <v>LM.NS</v>
      </c>
      <c r="CI9983" s="275" t="s">
        <v>11403</v>
      </c>
    </row>
    <row r="9984" spans="74:87" x14ac:dyDescent="0.3">
      <c r="BV9984" s="30"/>
      <c r="CH9984" s="139" t="str">
        <f t="shared" si="268"/>
        <v>LM.86</v>
      </c>
      <c r="CI9984" s="275" t="s">
        <v>11404</v>
      </c>
    </row>
    <row r="9985" spans="74:87" x14ac:dyDescent="0.3">
      <c r="BV9985" s="30"/>
      <c r="CH9985" s="139" t="str">
        <f t="shared" si="268"/>
        <v>LM.36</v>
      </c>
      <c r="CI9985" s="275" t="s">
        <v>11405</v>
      </c>
    </row>
    <row r="9986" spans="74:87" x14ac:dyDescent="0.3">
      <c r="BV9986" s="30"/>
      <c r="CH9986" s="139" t="str">
        <f t="shared" si="268"/>
        <v>LM.2F</v>
      </c>
      <c r="CI9986" s="275" t="s">
        <v>11406</v>
      </c>
    </row>
    <row r="9987" spans="74:87" x14ac:dyDescent="0.3">
      <c r="BV9987" s="30"/>
      <c r="CH9987" s="139" t="str">
        <f t="shared" si="268"/>
        <v>LM.90</v>
      </c>
      <c r="CI9987" s="275" t="s">
        <v>11407</v>
      </c>
    </row>
    <row r="9988" spans="74:87" x14ac:dyDescent="0.3">
      <c r="BV9988" s="30"/>
      <c r="CH9988" s="139" t="str">
        <f t="shared" si="268"/>
        <v>LM.27</v>
      </c>
      <c r="CI9988" s="275" t="s">
        <v>11408</v>
      </c>
    </row>
    <row r="9989" spans="74:87" x14ac:dyDescent="0.3">
      <c r="BV9989" s="30"/>
      <c r="CH9989" s="139" t="str">
        <f t="shared" si="268"/>
        <v>LM.61</v>
      </c>
      <c r="CI9989" s="275" t="s">
        <v>11409</v>
      </c>
    </row>
    <row r="9990" spans="74:87" x14ac:dyDescent="0.3">
      <c r="BV9990" s="30"/>
      <c r="CH9990" s="139" t="str">
        <f t="shared" si="268"/>
        <v>LM.81</v>
      </c>
      <c r="CI9990" s="275" t="s">
        <v>11410</v>
      </c>
    </row>
    <row r="9991" spans="74:87" x14ac:dyDescent="0.3">
      <c r="BV9991" s="30"/>
      <c r="CH9991" s="139" t="str">
        <f t="shared" si="268"/>
        <v>LM.SO</v>
      </c>
      <c r="CI9991" s="275" t="s">
        <v>11411</v>
      </c>
    </row>
    <row r="9992" spans="74:87" x14ac:dyDescent="0.3">
      <c r="BV9992" s="30"/>
      <c r="CH9992" s="139" t="str">
        <f t="shared" si="268"/>
        <v>LM.SP</v>
      </c>
      <c r="CI9992" s="275" t="s">
        <v>11412</v>
      </c>
    </row>
    <row r="9993" spans="74:87" x14ac:dyDescent="0.3">
      <c r="BV9993" s="30"/>
      <c r="CH9993" s="139" t="str">
        <f t="shared" si="268"/>
        <v>LM.1V</v>
      </c>
      <c r="CI9993" s="275" t="s">
        <v>11413</v>
      </c>
    </row>
    <row r="9994" spans="74:87" x14ac:dyDescent="0.3">
      <c r="BV9994" s="30"/>
      <c r="CH9994" s="139" t="str">
        <f t="shared" si="268"/>
        <v>LM.T5</v>
      </c>
      <c r="CI9994" s="275" t="s">
        <v>11414</v>
      </c>
    </row>
    <row r="9995" spans="74:87" x14ac:dyDescent="0.3">
      <c r="BV9995" s="30"/>
      <c r="CH9995" s="139" t="str">
        <f t="shared" si="268"/>
        <v>LM.0S</v>
      </c>
      <c r="CI9995" s="275" t="s">
        <v>11415</v>
      </c>
    </row>
    <row r="9996" spans="74:87" x14ac:dyDescent="0.3">
      <c r="BV9996" s="30"/>
      <c r="CH9996" s="139" t="str">
        <f t="shared" si="268"/>
        <v>LM.52</v>
      </c>
      <c r="CI9996" s="275" t="s">
        <v>11416</v>
      </c>
    </row>
    <row r="9997" spans="74:87" x14ac:dyDescent="0.3">
      <c r="BV9997" s="30"/>
      <c r="CH9997" s="139" t="str">
        <f t="shared" si="268"/>
        <v>LM.77</v>
      </c>
      <c r="CI9997" s="275" t="s">
        <v>11417</v>
      </c>
    </row>
    <row r="9998" spans="74:87" x14ac:dyDescent="0.3">
      <c r="BV9998" s="30"/>
      <c r="CH9998" s="139" t="str">
        <f t="shared" si="268"/>
        <v>LM.37</v>
      </c>
      <c r="CI9998" s="275" t="s">
        <v>11418</v>
      </c>
    </row>
    <row r="9999" spans="74:87" x14ac:dyDescent="0.3">
      <c r="BV9999" s="30"/>
      <c r="CH9999" s="139" t="str">
        <f t="shared" si="268"/>
        <v>LM.2A</v>
      </c>
      <c r="CI9999" s="275" t="s">
        <v>11419</v>
      </c>
    </row>
    <row r="10000" spans="74:87" x14ac:dyDescent="0.3">
      <c r="BV10000" s="30"/>
      <c r="CH10000" s="139" t="str">
        <f t="shared" si="268"/>
        <v>LM.T8</v>
      </c>
      <c r="CI10000" s="275" t="s">
        <v>11420</v>
      </c>
    </row>
    <row r="10001" spans="74:87" x14ac:dyDescent="0.3">
      <c r="BV10001" s="30"/>
      <c r="CH10001" s="139" t="str">
        <f t="shared" si="268"/>
        <v>LM.1Q</v>
      </c>
      <c r="CI10001" s="275" t="s">
        <v>11421</v>
      </c>
    </row>
    <row r="10002" spans="74:87" x14ac:dyDescent="0.3">
      <c r="BV10002" s="30"/>
      <c r="CH10002" s="139" t="str">
        <f t="shared" si="268"/>
        <v>LM.2Q</v>
      </c>
      <c r="CI10002" s="275" t="s">
        <v>11422</v>
      </c>
    </row>
    <row r="10003" spans="74:87" x14ac:dyDescent="0.3">
      <c r="BV10003" s="30"/>
      <c r="CH10003" s="139" t="str">
        <f t="shared" si="268"/>
        <v>LM.NM</v>
      </c>
      <c r="CI10003" s="275" t="s">
        <v>11423</v>
      </c>
    </row>
    <row r="10004" spans="74:87" x14ac:dyDescent="0.3">
      <c r="BV10004" s="30"/>
      <c r="CH10004" s="139" t="str">
        <f t="shared" si="268"/>
        <v>LM.0F</v>
      </c>
      <c r="CI10004" s="275" t="s">
        <v>11424</v>
      </c>
    </row>
    <row r="10005" spans="74:87" x14ac:dyDescent="0.3">
      <c r="BV10005" s="30"/>
      <c r="CH10005" s="139" t="str">
        <f t="shared" si="268"/>
        <v>LM.MC</v>
      </c>
      <c r="CI10005" s="275" t="s">
        <v>11425</v>
      </c>
    </row>
    <row r="10006" spans="74:87" x14ac:dyDescent="0.3">
      <c r="BV10006" s="30"/>
      <c r="CH10006" s="139" t="str">
        <f t="shared" si="268"/>
        <v>LM.0P</v>
      </c>
      <c r="CI10006" s="275" t="s">
        <v>11426</v>
      </c>
    </row>
    <row r="10007" spans="74:87" x14ac:dyDescent="0.3">
      <c r="BV10007" s="30"/>
      <c r="CH10007" s="139" t="str">
        <f t="shared" si="268"/>
        <v>LM.T9</v>
      </c>
      <c r="CI10007" s="275" t="s">
        <v>11427</v>
      </c>
    </row>
    <row r="10008" spans="74:87" x14ac:dyDescent="0.3">
      <c r="BV10008" s="30"/>
      <c r="CH10008" s="139" t="str">
        <f t="shared" si="268"/>
        <v>LM.AO</v>
      </c>
      <c r="CI10008" s="275" t="s">
        <v>11428</v>
      </c>
    </row>
    <row r="10009" spans="74:87" x14ac:dyDescent="0.3">
      <c r="BV10009" s="30"/>
      <c r="CH10009" s="139" t="str">
        <f t="shared" si="268"/>
        <v>LM.0G</v>
      </c>
      <c r="CI10009" s="275" t="s">
        <v>11429</v>
      </c>
    </row>
    <row r="10010" spans="74:87" x14ac:dyDescent="0.3">
      <c r="BV10010" s="30"/>
      <c r="CH10010" s="139" t="str">
        <f t="shared" si="268"/>
        <v>LM.BG</v>
      </c>
      <c r="CI10010" s="275" t="s">
        <v>11430</v>
      </c>
    </row>
    <row r="10011" spans="74:87" x14ac:dyDescent="0.3">
      <c r="BV10011" s="30"/>
      <c r="CH10011" s="139" t="str">
        <f t="shared" si="268"/>
        <v>LM.0R</v>
      </c>
      <c r="CI10011" s="275" t="s">
        <v>11431</v>
      </c>
    </row>
    <row r="10012" spans="74:87" x14ac:dyDescent="0.3">
      <c r="BV10012" s="30"/>
      <c r="CH10012" s="139" t="str">
        <f t="shared" si="268"/>
        <v>LM.89</v>
      </c>
      <c r="CI10012" s="275" t="s">
        <v>11432</v>
      </c>
    </row>
    <row r="10013" spans="74:87" x14ac:dyDescent="0.3">
      <c r="BV10013" s="30"/>
      <c r="CH10013" s="139" t="str">
        <f t="shared" si="268"/>
        <v>LM.2P</v>
      </c>
      <c r="CI10013" s="275" t="s">
        <v>15406</v>
      </c>
    </row>
    <row r="10014" spans="74:87" x14ac:dyDescent="0.3">
      <c r="BV10014" s="30"/>
      <c r="CH10014" s="139" t="str">
        <f t="shared" si="268"/>
        <v>LM.32</v>
      </c>
      <c r="CI10014" s="275" t="s">
        <v>11433</v>
      </c>
    </row>
    <row r="10015" spans="74:87" x14ac:dyDescent="0.3">
      <c r="BV10015" s="30"/>
      <c r="CH10015" s="139" t="str">
        <f t="shared" si="268"/>
        <v>LM.80</v>
      </c>
      <c r="CI10015" s="275" t="s">
        <v>11434</v>
      </c>
    </row>
    <row r="10016" spans="74:87" x14ac:dyDescent="0.3">
      <c r="BV10016" s="30"/>
      <c r="CH10016" s="139" t="str">
        <f t="shared" ref="CH10016:CH10079" si="269">CONCATENATE(LEFT(CI10016,2),".",RIGHT(CI10016,2))</f>
        <v>LM.46</v>
      </c>
      <c r="CI10016" s="275" t="s">
        <v>11435</v>
      </c>
    </row>
    <row r="10017" spans="74:87" x14ac:dyDescent="0.3">
      <c r="BV10017" s="30"/>
      <c r="CH10017" s="139" t="str">
        <f t="shared" si="269"/>
        <v>LM.45</v>
      </c>
      <c r="CI10017" s="275" t="s">
        <v>11436</v>
      </c>
    </row>
    <row r="10018" spans="74:87" x14ac:dyDescent="0.3">
      <c r="BV10018" s="30"/>
      <c r="CH10018" s="139" t="str">
        <f t="shared" si="269"/>
        <v>LM.0C</v>
      </c>
      <c r="CI10018" s="275" t="s">
        <v>11437</v>
      </c>
    </row>
    <row r="10019" spans="74:87" x14ac:dyDescent="0.3">
      <c r="BV10019" s="30"/>
      <c r="CH10019" s="139" t="str">
        <f t="shared" si="269"/>
        <v>LM.87</v>
      </c>
      <c r="CI10019" s="275" t="s">
        <v>11438</v>
      </c>
    </row>
    <row r="10020" spans="74:87" x14ac:dyDescent="0.3">
      <c r="BV10020" s="30"/>
      <c r="CH10020" s="139" t="str">
        <f t="shared" si="269"/>
        <v>LM.CP</v>
      </c>
      <c r="CI10020" s="275" t="s">
        <v>11439</v>
      </c>
    </row>
    <row r="10021" spans="74:87" x14ac:dyDescent="0.3">
      <c r="BV10021" s="30"/>
      <c r="CH10021" s="139" t="str">
        <f t="shared" si="269"/>
        <v>LM.35</v>
      </c>
      <c r="CI10021" s="275" t="s">
        <v>11440</v>
      </c>
    </row>
    <row r="10022" spans="74:87" x14ac:dyDescent="0.3">
      <c r="BV10022" s="30"/>
      <c r="CH10022" s="139" t="str">
        <f t="shared" si="269"/>
        <v>LM.33</v>
      </c>
      <c r="CI10022" s="275" t="s">
        <v>11441</v>
      </c>
    </row>
    <row r="10023" spans="74:87" x14ac:dyDescent="0.3">
      <c r="BV10023" s="30"/>
      <c r="CH10023" s="139" t="str">
        <f t="shared" si="269"/>
        <v>LM.54</v>
      </c>
      <c r="CI10023" s="275" t="s">
        <v>11442</v>
      </c>
    </row>
    <row r="10024" spans="74:87" x14ac:dyDescent="0.3">
      <c r="BV10024" s="30"/>
      <c r="CH10024" s="139" t="str">
        <f t="shared" si="269"/>
        <v>LM.JB</v>
      </c>
      <c r="CI10024" s="275" t="s">
        <v>11443</v>
      </c>
    </row>
    <row r="10025" spans="74:87" x14ac:dyDescent="0.3">
      <c r="BV10025" s="30"/>
      <c r="CH10025" s="139" t="str">
        <f t="shared" si="269"/>
        <v>LM.JW</v>
      </c>
      <c r="CI10025" s="275" t="s">
        <v>15407</v>
      </c>
    </row>
    <row r="10026" spans="74:87" x14ac:dyDescent="0.3">
      <c r="BV10026" s="30"/>
      <c r="CH10026" s="139" t="str">
        <f t="shared" si="269"/>
        <v>LM.51</v>
      </c>
      <c r="CI10026" s="275" t="s">
        <v>11444</v>
      </c>
    </row>
    <row r="10027" spans="74:87" x14ac:dyDescent="0.3">
      <c r="BV10027" s="30"/>
      <c r="CH10027" s="139" t="str">
        <f t="shared" si="269"/>
        <v>LM.NS</v>
      </c>
      <c r="CI10027" s="275" t="s">
        <v>11445</v>
      </c>
    </row>
    <row r="10028" spans="74:87" x14ac:dyDescent="0.3">
      <c r="BV10028" s="30"/>
      <c r="CH10028" s="139" t="str">
        <f t="shared" si="269"/>
        <v>LM.86</v>
      </c>
      <c r="CI10028" s="275" t="s">
        <v>11446</v>
      </c>
    </row>
    <row r="10029" spans="74:87" x14ac:dyDescent="0.3">
      <c r="BV10029" s="30"/>
      <c r="CH10029" s="139" t="str">
        <f t="shared" si="269"/>
        <v>LM.36</v>
      </c>
      <c r="CI10029" s="275" t="s">
        <v>11447</v>
      </c>
    </row>
    <row r="10030" spans="74:87" x14ac:dyDescent="0.3">
      <c r="BV10030" s="30"/>
      <c r="CH10030" s="139" t="str">
        <f t="shared" si="269"/>
        <v>LM.2F</v>
      </c>
      <c r="CI10030" s="275" t="s">
        <v>11448</v>
      </c>
    </row>
    <row r="10031" spans="74:87" x14ac:dyDescent="0.3">
      <c r="BV10031" s="30"/>
      <c r="CH10031" s="139" t="str">
        <f t="shared" si="269"/>
        <v>LM.90</v>
      </c>
      <c r="CI10031" s="275" t="s">
        <v>11449</v>
      </c>
    </row>
    <row r="10032" spans="74:87" x14ac:dyDescent="0.3">
      <c r="BV10032" s="30"/>
      <c r="CH10032" s="139" t="str">
        <f t="shared" si="269"/>
        <v>LM.27</v>
      </c>
      <c r="CI10032" s="275" t="s">
        <v>11450</v>
      </c>
    </row>
    <row r="10033" spans="74:87" x14ac:dyDescent="0.3">
      <c r="BV10033" s="30"/>
      <c r="CH10033" s="139" t="str">
        <f t="shared" si="269"/>
        <v>LM.61</v>
      </c>
      <c r="CI10033" s="275" t="s">
        <v>11451</v>
      </c>
    </row>
    <row r="10034" spans="74:87" x14ac:dyDescent="0.3">
      <c r="BV10034" s="30"/>
      <c r="CH10034" s="139" t="str">
        <f t="shared" si="269"/>
        <v>LM.81</v>
      </c>
      <c r="CI10034" s="275" t="s">
        <v>11452</v>
      </c>
    </row>
    <row r="10035" spans="74:87" x14ac:dyDescent="0.3">
      <c r="BV10035" s="30"/>
      <c r="CH10035" s="139" t="str">
        <f t="shared" si="269"/>
        <v>LM.SO</v>
      </c>
      <c r="CI10035" s="275" t="s">
        <v>11453</v>
      </c>
    </row>
    <row r="10036" spans="74:87" x14ac:dyDescent="0.3">
      <c r="BV10036" s="30"/>
      <c r="CH10036" s="139" t="str">
        <f t="shared" si="269"/>
        <v>LM.SP</v>
      </c>
      <c r="CI10036" s="275" t="s">
        <v>11454</v>
      </c>
    </row>
    <row r="10037" spans="74:87" x14ac:dyDescent="0.3">
      <c r="BV10037" s="30"/>
      <c r="CH10037" s="139" t="str">
        <f t="shared" si="269"/>
        <v>LM.1V</v>
      </c>
      <c r="CI10037" s="275" t="s">
        <v>11455</v>
      </c>
    </row>
    <row r="10038" spans="74:87" x14ac:dyDescent="0.3">
      <c r="BV10038" s="30"/>
      <c r="CH10038" s="139" t="str">
        <f t="shared" si="269"/>
        <v>LM.T5</v>
      </c>
      <c r="CI10038" s="275" t="s">
        <v>11456</v>
      </c>
    </row>
    <row r="10039" spans="74:87" x14ac:dyDescent="0.3">
      <c r="BV10039" s="30"/>
      <c r="CH10039" s="139" t="str">
        <f t="shared" si="269"/>
        <v>LM.0S</v>
      </c>
      <c r="CI10039" s="275" t="s">
        <v>11457</v>
      </c>
    </row>
    <row r="10040" spans="74:87" x14ac:dyDescent="0.3">
      <c r="BV10040" s="30"/>
      <c r="CH10040" s="139" t="str">
        <f t="shared" si="269"/>
        <v>LM.52</v>
      </c>
      <c r="CI10040" s="275" t="s">
        <v>11458</v>
      </c>
    </row>
    <row r="10041" spans="74:87" x14ac:dyDescent="0.3">
      <c r="BV10041" s="30"/>
      <c r="CH10041" s="139" t="str">
        <f t="shared" si="269"/>
        <v>LM.77</v>
      </c>
      <c r="CI10041" s="275" t="s">
        <v>11459</v>
      </c>
    </row>
    <row r="10042" spans="74:87" x14ac:dyDescent="0.3">
      <c r="BV10042" s="30"/>
      <c r="CH10042" s="139" t="str">
        <f t="shared" si="269"/>
        <v>LM.37</v>
      </c>
      <c r="CI10042" s="275" t="s">
        <v>11460</v>
      </c>
    </row>
    <row r="10043" spans="74:87" x14ac:dyDescent="0.3">
      <c r="BV10043" s="30"/>
      <c r="CH10043" s="139" t="str">
        <f t="shared" si="269"/>
        <v>LM.2A</v>
      </c>
      <c r="CI10043" s="275" t="s">
        <v>11461</v>
      </c>
    </row>
    <row r="10044" spans="74:87" x14ac:dyDescent="0.3">
      <c r="BV10044" s="30"/>
      <c r="CH10044" s="139" t="str">
        <f t="shared" si="269"/>
        <v>LM.T8</v>
      </c>
      <c r="CI10044" s="275" t="s">
        <v>11462</v>
      </c>
    </row>
    <row r="10045" spans="74:87" x14ac:dyDescent="0.3">
      <c r="BV10045" s="30"/>
      <c r="CH10045" s="139" t="str">
        <f t="shared" si="269"/>
        <v>LM.1Q</v>
      </c>
      <c r="CI10045" s="275" t="s">
        <v>11463</v>
      </c>
    </row>
    <row r="10046" spans="74:87" x14ac:dyDescent="0.3">
      <c r="BV10046" s="30"/>
      <c r="CH10046" s="139" t="str">
        <f t="shared" si="269"/>
        <v>LM.2Q</v>
      </c>
      <c r="CI10046" s="275" t="s">
        <v>11464</v>
      </c>
    </row>
    <row r="10047" spans="74:87" x14ac:dyDescent="0.3">
      <c r="BV10047" s="30"/>
      <c r="CH10047" s="139" t="str">
        <f t="shared" si="269"/>
        <v>LM.NM</v>
      </c>
      <c r="CI10047" s="275" t="s">
        <v>11465</v>
      </c>
    </row>
    <row r="10048" spans="74:87" x14ac:dyDescent="0.3">
      <c r="BV10048" s="30"/>
      <c r="CH10048" s="139" t="str">
        <f t="shared" si="269"/>
        <v>LM.0F</v>
      </c>
      <c r="CI10048" s="275" t="s">
        <v>11466</v>
      </c>
    </row>
    <row r="10049" spans="74:87" x14ac:dyDescent="0.3">
      <c r="BV10049" s="30"/>
      <c r="CH10049" s="139" t="str">
        <f t="shared" si="269"/>
        <v>LM.MC</v>
      </c>
      <c r="CI10049" s="275" t="s">
        <v>11467</v>
      </c>
    </row>
    <row r="10050" spans="74:87" x14ac:dyDescent="0.3">
      <c r="BV10050" s="30"/>
      <c r="CH10050" s="139" t="str">
        <f t="shared" si="269"/>
        <v>LM.0P</v>
      </c>
      <c r="CI10050" s="275" t="s">
        <v>11468</v>
      </c>
    </row>
    <row r="10051" spans="74:87" x14ac:dyDescent="0.3">
      <c r="BV10051" s="30"/>
      <c r="CH10051" s="139" t="str">
        <f t="shared" si="269"/>
        <v>LM.T9</v>
      </c>
      <c r="CI10051" s="275" t="s">
        <v>11469</v>
      </c>
    </row>
    <row r="10052" spans="74:87" x14ac:dyDescent="0.3">
      <c r="BV10052" s="30"/>
      <c r="CH10052" s="139" t="str">
        <f t="shared" si="269"/>
        <v>LM.AO</v>
      </c>
      <c r="CI10052" s="275" t="s">
        <v>11470</v>
      </c>
    </row>
    <row r="10053" spans="74:87" x14ac:dyDescent="0.3">
      <c r="BV10053" s="30"/>
      <c r="CH10053" s="139" t="str">
        <f t="shared" si="269"/>
        <v>LM.0G</v>
      </c>
      <c r="CI10053" s="275" t="s">
        <v>11471</v>
      </c>
    </row>
    <row r="10054" spans="74:87" x14ac:dyDescent="0.3">
      <c r="BV10054" s="30"/>
      <c r="CH10054" s="139" t="str">
        <f t="shared" si="269"/>
        <v>LM.BG</v>
      </c>
      <c r="CI10054" s="275" t="s">
        <v>11472</v>
      </c>
    </row>
    <row r="10055" spans="74:87" x14ac:dyDescent="0.3">
      <c r="BV10055" s="30"/>
      <c r="CH10055" s="139" t="str">
        <f t="shared" si="269"/>
        <v>LM.0R</v>
      </c>
      <c r="CI10055" s="275" t="s">
        <v>11473</v>
      </c>
    </row>
    <row r="10056" spans="74:87" x14ac:dyDescent="0.3">
      <c r="BV10056" s="30"/>
      <c r="CH10056" s="139" t="str">
        <f t="shared" si="269"/>
        <v>LM.89</v>
      </c>
      <c r="CI10056" s="275" t="s">
        <v>11474</v>
      </c>
    </row>
    <row r="10057" spans="74:87" x14ac:dyDescent="0.3">
      <c r="BV10057" s="30"/>
      <c r="CH10057" s="139" t="str">
        <f t="shared" si="269"/>
        <v>LM.2P</v>
      </c>
      <c r="CI10057" s="275" t="s">
        <v>15408</v>
      </c>
    </row>
    <row r="10058" spans="74:87" x14ac:dyDescent="0.3">
      <c r="BV10058" s="30"/>
      <c r="CH10058" s="139" t="str">
        <f t="shared" si="269"/>
        <v>LM.32</v>
      </c>
      <c r="CI10058" s="275" t="s">
        <v>11475</v>
      </c>
    </row>
    <row r="10059" spans="74:87" x14ac:dyDescent="0.3">
      <c r="BV10059" s="30"/>
      <c r="CH10059" s="139" t="str">
        <f t="shared" si="269"/>
        <v>LM.80</v>
      </c>
      <c r="CI10059" s="275" t="s">
        <v>11476</v>
      </c>
    </row>
    <row r="10060" spans="74:87" x14ac:dyDescent="0.3">
      <c r="BV10060" s="30"/>
      <c r="CH10060" s="139" t="str">
        <f t="shared" si="269"/>
        <v>LM.46</v>
      </c>
      <c r="CI10060" s="275" t="s">
        <v>11477</v>
      </c>
    </row>
    <row r="10061" spans="74:87" x14ac:dyDescent="0.3">
      <c r="BV10061" s="30"/>
      <c r="CH10061" s="139" t="str">
        <f t="shared" si="269"/>
        <v>LM.45</v>
      </c>
      <c r="CI10061" s="275" t="s">
        <v>11478</v>
      </c>
    </row>
    <row r="10062" spans="74:87" x14ac:dyDescent="0.3">
      <c r="BV10062" s="30"/>
      <c r="CH10062" s="139" t="str">
        <f t="shared" si="269"/>
        <v>LM.0C</v>
      </c>
      <c r="CI10062" s="275" t="s">
        <v>11479</v>
      </c>
    </row>
    <row r="10063" spans="74:87" x14ac:dyDescent="0.3">
      <c r="BV10063" s="30"/>
      <c r="CH10063" s="139" t="str">
        <f t="shared" si="269"/>
        <v>LM.87</v>
      </c>
      <c r="CI10063" s="275" t="s">
        <v>11480</v>
      </c>
    </row>
    <row r="10064" spans="74:87" x14ac:dyDescent="0.3">
      <c r="BV10064" s="30"/>
      <c r="CH10064" s="139" t="str">
        <f t="shared" si="269"/>
        <v>LM.CP</v>
      </c>
      <c r="CI10064" s="275" t="s">
        <v>11481</v>
      </c>
    </row>
    <row r="10065" spans="74:87" x14ac:dyDescent="0.3">
      <c r="BV10065" s="30"/>
      <c r="CH10065" s="139" t="str">
        <f t="shared" si="269"/>
        <v>LM.35</v>
      </c>
      <c r="CI10065" s="275" t="s">
        <v>11482</v>
      </c>
    </row>
    <row r="10066" spans="74:87" x14ac:dyDescent="0.3">
      <c r="BV10066" s="30"/>
      <c r="CH10066" s="139" t="str">
        <f t="shared" si="269"/>
        <v>LM.33</v>
      </c>
      <c r="CI10066" s="275" t="s">
        <v>11483</v>
      </c>
    </row>
    <row r="10067" spans="74:87" x14ac:dyDescent="0.3">
      <c r="BV10067" s="30"/>
      <c r="CH10067" s="139" t="str">
        <f t="shared" si="269"/>
        <v>LM.54</v>
      </c>
      <c r="CI10067" s="275" t="s">
        <v>11484</v>
      </c>
    </row>
    <row r="10068" spans="74:87" x14ac:dyDescent="0.3">
      <c r="BV10068" s="30"/>
      <c r="CH10068" s="139" t="str">
        <f t="shared" si="269"/>
        <v>LM.JB</v>
      </c>
      <c r="CI10068" s="275" t="s">
        <v>11485</v>
      </c>
    </row>
    <row r="10069" spans="74:87" x14ac:dyDescent="0.3">
      <c r="BV10069" s="30"/>
      <c r="CH10069" s="139" t="str">
        <f t="shared" si="269"/>
        <v>LM.JW</v>
      </c>
      <c r="CI10069" s="275" t="s">
        <v>15409</v>
      </c>
    </row>
    <row r="10070" spans="74:87" x14ac:dyDescent="0.3">
      <c r="BV10070" s="30"/>
      <c r="CH10070" s="139" t="str">
        <f t="shared" si="269"/>
        <v>LM.51</v>
      </c>
      <c r="CI10070" s="275" t="s">
        <v>11486</v>
      </c>
    </row>
    <row r="10071" spans="74:87" x14ac:dyDescent="0.3">
      <c r="BV10071" s="30"/>
      <c r="CH10071" s="139" t="str">
        <f t="shared" si="269"/>
        <v>LM.NS</v>
      </c>
      <c r="CI10071" s="275" t="s">
        <v>11487</v>
      </c>
    </row>
    <row r="10072" spans="74:87" x14ac:dyDescent="0.3">
      <c r="BV10072" s="30"/>
      <c r="CH10072" s="139" t="str">
        <f t="shared" si="269"/>
        <v>LM.86</v>
      </c>
      <c r="CI10072" s="275" t="s">
        <v>11488</v>
      </c>
    </row>
    <row r="10073" spans="74:87" x14ac:dyDescent="0.3">
      <c r="BV10073" s="30"/>
      <c r="CH10073" s="139" t="str">
        <f t="shared" si="269"/>
        <v>LM.36</v>
      </c>
      <c r="CI10073" s="275" t="s">
        <v>11489</v>
      </c>
    </row>
    <row r="10074" spans="74:87" x14ac:dyDescent="0.3">
      <c r="BV10074" s="30"/>
      <c r="CH10074" s="139" t="str">
        <f t="shared" si="269"/>
        <v>LM.2F</v>
      </c>
      <c r="CI10074" s="275" t="s">
        <v>11490</v>
      </c>
    </row>
    <row r="10075" spans="74:87" x14ac:dyDescent="0.3">
      <c r="BV10075" s="30"/>
      <c r="CH10075" s="139" t="str">
        <f t="shared" si="269"/>
        <v>LM.90</v>
      </c>
      <c r="CI10075" s="275" t="s">
        <v>11491</v>
      </c>
    </row>
    <row r="10076" spans="74:87" x14ac:dyDescent="0.3">
      <c r="BV10076" s="30"/>
      <c r="CH10076" s="139" t="str">
        <f t="shared" si="269"/>
        <v>LM.27</v>
      </c>
      <c r="CI10076" s="275" t="s">
        <v>11492</v>
      </c>
    </row>
    <row r="10077" spans="74:87" x14ac:dyDescent="0.3">
      <c r="BV10077" s="30"/>
      <c r="CH10077" s="139" t="str">
        <f t="shared" si="269"/>
        <v>LM.61</v>
      </c>
      <c r="CI10077" s="275" t="s">
        <v>11493</v>
      </c>
    </row>
    <row r="10078" spans="74:87" x14ac:dyDescent="0.3">
      <c r="BV10078" s="30"/>
      <c r="CH10078" s="139" t="str">
        <f t="shared" si="269"/>
        <v>LM.81</v>
      </c>
      <c r="CI10078" s="275" t="s">
        <v>11494</v>
      </c>
    </row>
    <row r="10079" spans="74:87" x14ac:dyDescent="0.3">
      <c r="BV10079" s="30"/>
      <c r="CH10079" s="139" t="str">
        <f t="shared" si="269"/>
        <v>LM.SO</v>
      </c>
      <c r="CI10079" s="275" t="s">
        <v>11495</v>
      </c>
    </row>
    <row r="10080" spans="74:87" x14ac:dyDescent="0.3">
      <c r="BV10080" s="30"/>
      <c r="CH10080" s="139" t="str">
        <f t="shared" ref="CH10080:CH10143" si="270">CONCATENATE(LEFT(CI10080,2),".",RIGHT(CI10080,2))</f>
        <v>LM.SP</v>
      </c>
      <c r="CI10080" s="275" t="s">
        <v>11496</v>
      </c>
    </row>
    <row r="10081" spans="74:87" x14ac:dyDescent="0.3">
      <c r="BV10081" s="30"/>
      <c r="CH10081" s="139" t="str">
        <f t="shared" si="270"/>
        <v>LM.1V</v>
      </c>
      <c r="CI10081" s="275" t="s">
        <v>11497</v>
      </c>
    </row>
    <row r="10082" spans="74:87" x14ac:dyDescent="0.3">
      <c r="BV10082" s="30"/>
      <c r="CH10082" s="139" t="str">
        <f t="shared" si="270"/>
        <v>LM.T5</v>
      </c>
      <c r="CI10082" s="275" t="s">
        <v>11498</v>
      </c>
    </row>
    <row r="10083" spans="74:87" x14ac:dyDescent="0.3">
      <c r="BV10083" s="30"/>
      <c r="CH10083" s="139" t="str">
        <f t="shared" si="270"/>
        <v>LM.0S</v>
      </c>
      <c r="CI10083" s="275" t="s">
        <v>11499</v>
      </c>
    </row>
    <row r="10084" spans="74:87" x14ac:dyDescent="0.3">
      <c r="BV10084" s="30"/>
      <c r="CH10084" s="139" t="str">
        <f t="shared" si="270"/>
        <v>LM.52</v>
      </c>
      <c r="CI10084" s="275" t="s">
        <v>11500</v>
      </c>
    </row>
    <row r="10085" spans="74:87" x14ac:dyDescent="0.3">
      <c r="BV10085" s="30"/>
      <c r="CH10085" s="139" t="str">
        <f t="shared" si="270"/>
        <v>LM.77</v>
      </c>
      <c r="CI10085" s="275" t="s">
        <v>11501</v>
      </c>
    </row>
    <row r="10086" spans="74:87" x14ac:dyDescent="0.3">
      <c r="BV10086" s="30"/>
      <c r="CH10086" s="139" t="str">
        <f t="shared" si="270"/>
        <v>LM.37</v>
      </c>
      <c r="CI10086" s="275" t="s">
        <v>11502</v>
      </c>
    </row>
    <row r="10087" spans="74:87" x14ac:dyDescent="0.3">
      <c r="BV10087" s="30"/>
      <c r="CH10087" s="139" t="str">
        <f t="shared" si="270"/>
        <v>LM.2A</v>
      </c>
      <c r="CI10087" s="275" t="s">
        <v>11503</v>
      </c>
    </row>
    <row r="10088" spans="74:87" x14ac:dyDescent="0.3">
      <c r="BV10088" s="30"/>
      <c r="CH10088" s="139" t="str">
        <f t="shared" si="270"/>
        <v>LM.T8</v>
      </c>
      <c r="CI10088" s="275" t="s">
        <v>11504</v>
      </c>
    </row>
    <row r="10089" spans="74:87" x14ac:dyDescent="0.3">
      <c r="BV10089" s="30"/>
      <c r="CH10089" s="139" t="str">
        <f t="shared" si="270"/>
        <v>LM.1Q</v>
      </c>
      <c r="CI10089" s="275" t="s">
        <v>11505</v>
      </c>
    </row>
    <row r="10090" spans="74:87" x14ac:dyDescent="0.3">
      <c r="BV10090" s="30"/>
      <c r="CH10090" s="139" t="str">
        <f t="shared" si="270"/>
        <v>LM.2Q</v>
      </c>
      <c r="CI10090" s="275" t="s">
        <v>11506</v>
      </c>
    </row>
    <row r="10091" spans="74:87" x14ac:dyDescent="0.3">
      <c r="BV10091" s="30"/>
      <c r="CH10091" s="139" t="str">
        <f t="shared" si="270"/>
        <v>LM.NM</v>
      </c>
      <c r="CI10091" s="275" t="s">
        <v>11507</v>
      </c>
    </row>
    <row r="10092" spans="74:87" x14ac:dyDescent="0.3">
      <c r="BV10092" s="30"/>
      <c r="CH10092" s="139" t="str">
        <f t="shared" si="270"/>
        <v>LM.0F</v>
      </c>
      <c r="CI10092" s="275" t="s">
        <v>11508</v>
      </c>
    </row>
    <row r="10093" spans="74:87" x14ac:dyDescent="0.3">
      <c r="BV10093" s="30"/>
      <c r="CH10093" s="139" t="str">
        <f t="shared" si="270"/>
        <v>LM.MC</v>
      </c>
      <c r="CI10093" s="275" t="s">
        <v>11509</v>
      </c>
    </row>
    <row r="10094" spans="74:87" x14ac:dyDescent="0.3">
      <c r="BV10094" s="30"/>
      <c r="CH10094" s="139" t="str">
        <f t="shared" si="270"/>
        <v>LM.0P</v>
      </c>
      <c r="CI10094" s="275" t="s">
        <v>11510</v>
      </c>
    </row>
    <row r="10095" spans="74:87" x14ac:dyDescent="0.3">
      <c r="BV10095" s="30"/>
      <c r="CH10095" s="139" t="str">
        <f t="shared" si="270"/>
        <v>LM.T9</v>
      </c>
      <c r="CI10095" s="275" t="s">
        <v>11511</v>
      </c>
    </row>
    <row r="10096" spans="74:87" x14ac:dyDescent="0.3">
      <c r="BV10096" s="30"/>
      <c r="CH10096" s="139" t="str">
        <f t="shared" si="270"/>
        <v>LM.AO</v>
      </c>
      <c r="CI10096" s="275" t="s">
        <v>11512</v>
      </c>
    </row>
    <row r="10097" spans="74:87" x14ac:dyDescent="0.3">
      <c r="BV10097" s="30"/>
      <c r="CH10097" s="139" t="str">
        <f t="shared" si="270"/>
        <v>LM.0G</v>
      </c>
      <c r="CI10097" s="275" t="s">
        <v>11513</v>
      </c>
    </row>
    <row r="10098" spans="74:87" x14ac:dyDescent="0.3">
      <c r="BV10098" s="30"/>
      <c r="CH10098" s="139" t="str">
        <f t="shared" si="270"/>
        <v>LM.BG</v>
      </c>
      <c r="CI10098" s="275" t="s">
        <v>11514</v>
      </c>
    </row>
    <row r="10099" spans="74:87" x14ac:dyDescent="0.3">
      <c r="BV10099" s="30"/>
      <c r="CH10099" s="139" t="str">
        <f t="shared" si="270"/>
        <v>LM.0R</v>
      </c>
      <c r="CI10099" s="275" t="s">
        <v>11515</v>
      </c>
    </row>
    <row r="10100" spans="74:87" x14ac:dyDescent="0.3">
      <c r="BV10100" s="30"/>
      <c r="CH10100" s="139" t="str">
        <f t="shared" si="270"/>
        <v>LM.89</v>
      </c>
      <c r="CI10100" s="275" t="s">
        <v>11516</v>
      </c>
    </row>
    <row r="10101" spans="74:87" x14ac:dyDescent="0.3">
      <c r="BV10101" s="30"/>
      <c r="CH10101" s="139" t="str">
        <f t="shared" si="270"/>
        <v>LM.2P</v>
      </c>
      <c r="CI10101" s="275" t="s">
        <v>15410</v>
      </c>
    </row>
    <row r="10102" spans="74:87" x14ac:dyDescent="0.3">
      <c r="BV10102" s="30"/>
      <c r="CH10102" s="139" t="str">
        <f t="shared" si="270"/>
        <v>LM.32</v>
      </c>
      <c r="CI10102" s="275" t="s">
        <v>11517</v>
      </c>
    </row>
    <row r="10103" spans="74:87" x14ac:dyDescent="0.3">
      <c r="BV10103" s="30"/>
      <c r="CH10103" s="139" t="str">
        <f t="shared" si="270"/>
        <v>LM.80</v>
      </c>
      <c r="CI10103" s="275" t="s">
        <v>11518</v>
      </c>
    </row>
    <row r="10104" spans="74:87" x14ac:dyDescent="0.3">
      <c r="BV10104" s="30"/>
      <c r="CH10104" s="139" t="str">
        <f t="shared" si="270"/>
        <v>LM.46</v>
      </c>
      <c r="CI10104" s="275" t="s">
        <v>11519</v>
      </c>
    </row>
    <row r="10105" spans="74:87" x14ac:dyDescent="0.3">
      <c r="BV10105" s="30"/>
      <c r="CH10105" s="139" t="str">
        <f t="shared" si="270"/>
        <v>LM.45</v>
      </c>
      <c r="CI10105" s="275" t="s">
        <v>11520</v>
      </c>
    </row>
    <row r="10106" spans="74:87" x14ac:dyDescent="0.3">
      <c r="BV10106" s="30"/>
      <c r="CH10106" s="139" t="str">
        <f t="shared" si="270"/>
        <v>LM.0C</v>
      </c>
      <c r="CI10106" s="275" t="s">
        <v>11521</v>
      </c>
    </row>
    <row r="10107" spans="74:87" x14ac:dyDescent="0.3">
      <c r="BV10107" s="30"/>
      <c r="CH10107" s="139" t="str">
        <f t="shared" si="270"/>
        <v>LM.87</v>
      </c>
      <c r="CI10107" s="275" t="s">
        <v>11522</v>
      </c>
    </row>
    <row r="10108" spans="74:87" x14ac:dyDescent="0.3">
      <c r="BV10108" s="30"/>
      <c r="CH10108" s="139" t="str">
        <f t="shared" si="270"/>
        <v>LM.CP</v>
      </c>
      <c r="CI10108" s="275" t="s">
        <v>11523</v>
      </c>
    </row>
    <row r="10109" spans="74:87" x14ac:dyDescent="0.3">
      <c r="BV10109" s="30"/>
      <c r="CH10109" s="139" t="str">
        <f t="shared" si="270"/>
        <v>LM.35</v>
      </c>
      <c r="CI10109" s="275" t="s">
        <v>11524</v>
      </c>
    </row>
    <row r="10110" spans="74:87" x14ac:dyDescent="0.3">
      <c r="BV10110" s="30"/>
      <c r="CH10110" s="139" t="str">
        <f t="shared" si="270"/>
        <v>LM.33</v>
      </c>
      <c r="CI10110" s="275" t="s">
        <v>11525</v>
      </c>
    </row>
    <row r="10111" spans="74:87" x14ac:dyDescent="0.3">
      <c r="BV10111" s="30"/>
      <c r="CH10111" s="139" t="str">
        <f t="shared" si="270"/>
        <v>LM.54</v>
      </c>
      <c r="CI10111" s="275" t="s">
        <v>11526</v>
      </c>
    </row>
    <row r="10112" spans="74:87" x14ac:dyDescent="0.3">
      <c r="BV10112" s="30"/>
      <c r="CH10112" s="139" t="str">
        <f t="shared" si="270"/>
        <v>LM.JB</v>
      </c>
      <c r="CI10112" s="275" t="s">
        <v>11527</v>
      </c>
    </row>
    <row r="10113" spans="74:87" x14ac:dyDescent="0.3">
      <c r="BV10113" s="30"/>
      <c r="CH10113" s="139" t="str">
        <f t="shared" si="270"/>
        <v>LM.JW</v>
      </c>
      <c r="CI10113" s="275" t="s">
        <v>15411</v>
      </c>
    </row>
    <row r="10114" spans="74:87" x14ac:dyDescent="0.3">
      <c r="BV10114" s="30"/>
      <c r="CH10114" s="139" t="str">
        <f t="shared" si="270"/>
        <v>LM.51</v>
      </c>
      <c r="CI10114" s="275" t="s">
        <v>11528</v>
      </c>
    </row>
    <row r="10115" spans="74:87" x14ac:dyDescent="0.3">
      <c r="BV10115" s="30"/>
      <c r="CH10115" s="139" t="str">
        <f t="shared" si="270"/>
        <v>LM.NS</v>
      </c>
      <c r="CI10115" s="275" t="s">
        <v>11529</v>
      </c>
    </row>
    <row r="10116" spans="74:87" x14ac:dyDescent="0.3">
      <c r="BV10116" s="30"/>
      <c r="CH10116" s="139" t="str">
        <f t="shared" si="270"/>
        <v>LM.86</v>
      </c>
      <c r="CI10116" s="275" t="s">
        <v>11530</v>
      </c>
    </row>
    <row r="10117" spans="74:87" x14ac:dyDescent="0.3">
      <c r="BV10117" s="30"/>
      <c r="CH10117" s="139" t="str">
        <f t="shared" si="270"/>
        <v>LM.36</v>
      </c>
      <c r="CI10117" s="275" t="s">
        <v>11531</v>
      </c>
    </row>
    <row r="10118" spans="74:87" x14ac:dyDescent="0.3">
      <c r="BV10118" s="30"/>
      <c r="CH10118" s="139" t="str">
        <f t="shared" si="270"/>
        <v>LM.2F</v>
      </c>
      <c r="CI10118" s="275" t="s">
        <v>11532</v>
      </c>
    </row>
    <row r="10119" spans="74:87" x14ac:dyDescent="0.3">
      <c r="BV10119" s="30"/>
      <c r="CH10119" s="139" t="str">
        <f t="shared" si="270"/>
        <v>LM.90</v>
      </c>
      <c r="CI10119" s="275" t="s">
        <v>11533</v>
      </c>
    </row>
    <row r="10120" spans="74:87" x14ac:dyDescent="0.3">
      <c r="BV10120" s="30"/>
      <c r="CH10120" s="139" t="str">
        <f t="shared" si="270"/>
        <v>LM.27</v>
      </c>
      <c r="CI10120" s="275" t="s">
        <v>11534</v>
      </c>
    </row>
    <row r="10121" spans="74:87" x14ac:dyDescent="0.3">
      <c r="BV10121" s="30"/>
      <c r="CH10121" s="139" t="str">
        <f t="shared" si="270"/>
        <v>LM.61</v>
      </c>
      <c r="CI10121" s="275" t="s">
        <v>11535</v>
      </c>
    </row>
    <row r="10122" spans="74:87" x14ac:dyDescent="0.3">
      <c r="BV10122" s="30"/>
      <c r="CH10122" s="139" t="str">
        <f t="shared" si="270"/>
        <v>LM.81</v>
      </c>
      <c r="CI10122" s="275" t="s">
        <v>11536</v>
      </c>
    </row>
    <row r="10123" spans="74:87" x14ac:dyDescent="0.3">
      <c r="BV10123" s="30"/>
      <c r="CH10123" s="139" t="str">
        <f t="shared" si="270"/>
        <v>LM.SO</v>
      </c>
      <c r="CI10123" s="275" t="s">
        <v>11537</v>
      </c>
    </row>
    <row r="10124" spans="74:87" x14ac:dyDescent="0.3">
      <c r="BV10124" s="30"/>
      <c r="CH10124" s="139" t="str">
        <f t="shared" si="270"/>
        <v>LM.SP</v>
      </c>
      <c r="CI10124" s="275" t="s">
        <v>11538</v>
      </c>
    </row>
    <row r="10125" spans="74:87" x14ac:dyDescent="0.3">
      <c r="BV10125" s="30"/>
      <c r="CH10125" s="139" t="str">
        <f t="shared" si="270"/>
        <v>LM.1V</v>
      </c>
      <c r="CI10125" s="275" t="s">
        <v>11539</v>
      </c>
    </row>
    <row r="10126" spans="74:87" x14ac:dyDescent="0.3">
      <c r="BV10126" s="30"/>
      <c r="CH10126" s="139" t="str">
        <f t="shared" si="270"/>
        <v>LM.T5</v>
      </c>
      <c r="CI10126" s="275" t="s">
        <v>11540</v>
      </c>
    </row>
    <row r="10127" spans="74:87" x14ac:dyDescent="0.3">
      <c r="BV10127" s="30"/>
      <c r="CH10127" s="139" t="str">
        <f t="shared" si="270"/>
        <v>LM.0S</v>
      </c>
      <c r="CI10127" s="275" t="s">
        <v>11541</v>
      </c>
    </row>
    <row r="10128" spans="74:87" x14ac:dyDescent="0.3">
      <c r="BV10128" s="30"/>
      <c r="CH10128" s="139" t="str">
        <f t="shared" si="270"/>
        <v>LM.52</v>
      </c>
      <c r="CI10128" s="275" t="s">
        <v>11542</v>
      </c>
    </row>
    <row r="10129" spans="74:87" x14ac:dyDescent="0.3">
      <c r="BV10129" s="30"/>
      <c r="CH10129" s="139" t="str">
        <f t="shared" si="270"/>
        <v>LM.77</v>
      </c>
      <c r="CI10129" s="275" t="s">
        <v>11543</v>
      </c>
    </row>
    <row r="10130" spans="74:87" x14ac:dyDescent="0.3">
      <c r="BV10130" s="30"/>
      <c r="CH10130" s="139" t="str">
        <f t="shared" si="270"/>
        <v>LM.37</v>
      </c>
      <c r="CI10130" s="275" t="s">
        <v>11544</v>
      </c>
    </row>
    <row r="10131" spans="74:87" x14ac:dyDescent="0.3">
      <c r="BV10131" s="30"/>
      <c r="CH10131" s="139" t="str">
        <f t="shared" si="270"/>
        <v>LM.2A</v>
      </c>
      <c r="CI10131" s="275" t="s">
        <v>11545</v>
      </c>
    </row>
    <row r="10132" spans="74:87" x14ac:dyDescent="0.3">
      <c r="BV10132" s="30"/>
      <c r="CH10132" s="139" t="str">
        <f t="shared" si="270"/>
        <v>LM.T8</v>
      </c>
      <c r="CI10132" s="275" t="s">
        <v>11546</v>
      </c>
    </row>
    <row r="10133" spans="74:87" x14ac:dyDescent="0.3">
      <c r="BV10133" s="30"/>
      <c r="CH10133" s="139" t="str">
        <f t="shared" si="270"/>
        <v>LM.1Q</v>
      </c>
      <c r="CI10133" s="275" t="s">
        <v>11547</v>
      </c>
    </row>
    <row r="10134" spans="74:87" x14ac:dyDescent="0.3">
      <c r="BV10134" s="30"/>
      <c r="CH10134" s="139" t="str">
        <f t="shared" si="270"/>
        <v>LM.2Q</v>
      </c>
      <c r="CI10134" s="275" t="s">
        <v>11548</v>
      </c>
    </row>
    <row r="10135" spans="74:87" x14ac:dyDescent="0.3">
      <c r="BV10135" s="30"/>
      <c r="CH10135" s="139" t="str">
        <f t="shared" si="270"/>
        <v>LM.NM</v>
      </c>
      <c r="CI10135" s="275" t="s">
        <v>11549</v>
      </c>
    </row>
    <row r="10136" spans="74:87" x14ac:dyDescent="0.3">
      <c r="BV10136" s="30"/>
      <c r="CH10136" s="139" t="str">
        <f t="shared" si="270"/>
        <v>LM.0F</v>
      </c>
      <c r="CI10136" s="275" t="s">
        <v>11550</v>
      </c>
    </row>
    <row r="10137" spans="74:87" x14ac:dyDescent="0.3">
      <c r="BV10137" s="30"/>
      <c r="CH10137" s="139" t="str">
        <f t="shared" si="270"/>
        <v>LM.MC</v>
      </c>
      <c r="CI10137" s="275" t="s">
        <v>11551</v>
      </c>
    </row>
    <row r="10138" spans="74:87" x14ac:dyDescent="0.3">
      <c r="BV10138" s="30"/>
      <c r="CH10138" s="139" t="str">
        <f t="shared" si="270"/>
        <v>LM.0P</v>
      </c>
      <c r="CI10138" s="275" t="s">
        <v>11552</v>
      </c>
    </row>
    <row r="10139" spans="74:87" x14ac:dyDescent="0.3">
      <c r="BV10139" s="30"/>
      <c r="CH10139" s="139" t="str">
        <f t="shared" si="270"/>
        <v>LM.T9</v>
      </c>
      <c r="CI10139" s="275" t="s">
        <v>11553</v>
      </c>
    </row>
    <row r="10140" spans="74:87" x14ac:dyDescent="0.3">
      <c r="BV10140" s="30"/>
      <c r="CH10140" s="139" t="str">
        <f t="shared" si="270"/>
        <v>LM.AO</v>
      </c>
      <c r="CI10140" s="275" t="s">
        <v>11554</v>
      </c>
    </row>
    <row r="10141" spans="74:87" x14ac:dyDescent="0.3">
      <c r="BV10141" s="30"/>
      <c r="CH10141" s="139" t="str">
        <f t="shared" si="270"/>
        <v>LM.0G</v>
      </c>
      <c r="CI10141" s="275" t="s">
        <v>11555</v>
      </c>
    </row>
    <row r="10142" spans="74:87" x14ac:dyDescent="0.3">
      <c r="BV10142" s="30"/>
      <c r="CH10142" s="139" t="str">
        <f t="shared" si="270"/>
        <v>LM.BG</v>
      </c>
      <c r="CI10142" s="275" t="s">
        <v>11556</v>
      </c>
    </row>
    <row r="10143" spans="74:87" x14ac:dyDescent="0.3">
      <c r="BV10143" s="30"/>
      <c r="CH10143" s="139" t="str">
        <f t="shared" si="270"/>
        <v>LM.0R</v>
      </c>
      <c r="CI10143" s="275" t="s">
        <v>11557</v>
      </c>
    </row>
    <row r="10144" spans="74:87" x14ac:dyDescent="0.3">
      <c r="BV10144" s="30"/>
      <c r="CH10144" s="139" t="str">
        <f t="shared" ref="CH10144:CH10207" si="271">CONCATENATE(LEFT(CI10144,2),".",RIGHT(CI10144,2))</f>
        <v>LM.89</v>
      </c>
      <c r="CI10144" s="275" t="s">
        <v>11558</v>
      </c>
    </row>
    <row r="10145" spans="74:87" x14ac:dyDescent="0.3">
      <c r="BV10145" s="30"/>
      <c r="CH10145" s="139" t="str">
        <f t="shared" si="271"/>
        <v>LM.2P</v>
      </c>
      <c r="CI10145" s="275" t="s">
        <v>15412</v>
      </c>
    </row>
    <row r="10146" spans="74:87" x14ac:dyDescent="0.3">
      <c r="BV10146" s="30"/>
      <c r="CH10146" s="139" t="str">
        <f t="shared" si="271"/>
        <v>LM.32</v>
      </c>
      <c r="CI10146" s="275" t="s">
        <v>11559</v>
      </c>
    </row>
    <row r="10147" spans="74:87" x14ac:dyDescent="0.3">
      <c r="BV10147" s="30"/>
      <c r="CH10147" s="139" t="str">
        <f t="shared" si="271"/>
        <v>LM.80</v>
      </c>
      <c r="CI10147" s="275" t="s">
        <v>11560</v>
      </c>
    </row>
    <row r="10148" spans="74:87" x14ac:dyDescent="0.3">
      <c r="BV10148" s="30"/>
      <c r="CH10148" s="139" t="str">
        <f t="shared" si="271"/>
        <v>LM.46</v>
      </c>
      <c r="CI10148" s="275" t="s">
        <v>11561</v>
      </c>
    </row>
    <row r="10149" spans="74:87" x14ac:dyDescent="0.3">
      <c r="BV10149" s="30"/>
      <c r="CH10149" s="139" t="str">
        <f t="shared" si="271"/>
        <v>LM.45</v>
      </c>
      <c r="CI10149" s="275" t="s">
        <v>11562</v>
      </c>
    </row>
    <row r="10150" spans="74:87" x14ac:dyDescent="0.3">
      <c r="BV10150" s="30"/>
      <c r="CH10150" s="139" t="str">
        <f t="shared" si="271"/>
        <v>LM.0C</v>
      </c>
      <c r="CI10150" s="275" t="s">
        <v>11563</v>
      </c>
    </row>
    <row r="10151" spans="74:87" x14ac:dyDescent="0.3">
      <c r="BV10151" s="30"/>
      <c r="CH10151" s="139" t="str">
        <f t="shared" si="271"/>
        <v>LM.87</v>
      </c>
      <c r="CI10151" s="275" t="s">
        <v>11564</v>
      </c>
    </row>
    <row r="10152" spans="74:87" x14ac:dyDescent="0.3">
      <c r="BV10152" s="30"/>
      <c r="CH10152" s="139" t="str">
        <f t="shared" si="271"/>
        <v>LM.CP</v>
      </c>
      <c r="CI10152" s="275" t="s">
        <v>11565</v>
      </c>
    </row>
    <row r="10153" spans="74:87" x14ac:dyDescent="0.3">
      <c r="BV10153" s="30"/>
      <c r="CH10153" s="139" t="str">
        <f t="shared" si="271"/>
        <v>LM.35</v>
      </c>
      <c r="CI10153" s="275" t="s">
        <v>11566</v>
      </c>
    </row>
    <row r="10154" spans="74:87" x14ac:dyDescent="0.3">
      <c r="BV10154" s="30"/>
      <c r="CH10154" s="139" t="str">
        <f t="shared" si="271"/>
        <v>LM.33</v>
      </c>
      <c r="CI10154" s="275" t="s">
        <v>11567</v>
      </c>
    </row>
    <row r="10155" spans="74:87" x14ac:dyDescent="0.3">
      <c r="BV10155" s="30"/>
      <c r="CH10155" s="139" t="str">
        <f t="shared" si="271"/>
        <v>LM.54</v>
      </c>
      <c r="CI10155" s="275" t="s">
        <v>11568</v>
      </c>
    </row>
    <row r="10156" spans="74:87" x14ac:dyDescent="0.3">
      <c r="BV10156" s="30"/>
      <c r="CH10156" s="139" t="str">
        <f t="shared" si="271"/>
        <v>LM.JB</v>
      </c>
      <c r="CI10156" s="275" t="s">
        <v>11569</v>
      </c>
    </row>
    <row r="10157" spans="74:87" x14ac:dyDescent="0.3">
      <c r="BV10157" s="30"/>
      <c r="CH10157" s="139" t="str">
        <f t="shared" si="271"/>
        <v>LM.JW</v>
      </c>
      <c r="CI10157" s="275" t="s">
        <v>15413</v>
      </c>
    </row>
    <row r="10158" spans="74:87" x14ac:dyDescent="0.3">
      <c r="BV10158" s="30"/>
      <c r="CH10158" s="139" t="str">
        <f t="shared" si="271"/>
        <v>LM.51</v>
      </c>
      <c r="CI10158" s="275" t="s">
        <v>11570</v>
      </c>
    </row>
    <row r="10159" spans="74:87" x14ac:dyDescent="0.3">
      <c r="BV10159" s="30"/>
      <c r="CH10159" s="139" t="str">
        <f t="shared" si="271"/>
        <v>LM.NS</v>
      </c>
      <c r="CI10159" s="275" t="s">
        <v>11571</v>
      </c>
    </row>
    <row r="10160" spans="74:87" x14ac:dyDescent="0.3">
      <c r="BV10160" s="30"/>
      <c r="CH10160" s="139" t="str">
        <f t="shared" si="271"/>
        <v>LM.86</v>
      </c>
      <c r="CI10160" s="275" t="s">
        <v>11572</v>
      </c>
    </row>
    <row r="10161" spans="74:87" x14ac:dyDescent="0.3">
      <c r="BV10161" s="30"/>
      <c r="CH10161" s="139" t="str">
        <f t="shared" si="271"/>
        <v>LM.36</v>
      </c>
      <c r="CI10161" s="275" t="s">
        <v>11573</v>
      </c>
    </row>
    <row r="10162" spans="74:87" x14ac:dyDescent="0.3">
      <c r="BV10162" s="30"/>
      <c r="CH10162" s="139" t="str">
        <f t="shared" si="271"/>
        <v>LM.2F</v>
      </c>
      <c r="CI10162" s="275" t="s">
        <v>11574</v>
      </c>
    </row>
    <row r="10163" spans="74:87" x14ac:dyDescent="0.3">
      <c r="BV10163" s="30"/>
      <c r="CH10163" s="139" t="str">
        <f t="shared" si="271"/>
        <v>LM.90</v>
      </c>
      <c r="CI10163" s="275" t="s">
        <v>11575</v>
      </c>
    </row>
    <row r="10164" spans="74:87" x14ac:dyDescent="0.3">
      <c r="BV10164" s="30"/>
      <c r="CH10164" s="139" t="str">
        <f t="shared" si="271"/>
        <v>LM.27</v>
      </c>
      <c r="CI10164" s="275" t="s">
        <v>11576</v>
      </c>
    </row>
    <row r="10165" spans="74:87" x14ac:dyDescent="0.3">
      <c r="BV10165" s="30"/>
      <c r="CH10165" s="139" t="str">
        <f t="shared" si="271"/>
        <v>LM.61</v>
      </c>
      <c r="CI10165" s="275" t="s">
        <v>11577</v>
      </c>
    </row>
    <row r="10166" spans="74:87" x14ac:dyDescent="0.3">
      <c r="BV10166" s="30"/>
      <c r="CH10166" s="139" t="str">
        <f t="shared" si="271"/>
        <v>LM.81</v>
      </c>
      <c r="CI10166" s="275" t="s">
        <v>11578</v>
      </c>
    </row>
    <row r="10167" spans="74:87" x14ac:dyDescent="0.3">
      <c r="BV10167" s="30"/>
      <c r="CH10167" s="139" t="str">
        <f t="shared" si="271"/>
        <v>LM.SO</v>
      </c>
      <c r="CI10167" s="275" t="s">
        <v>11579</v>
      </c>
    </row>
    <row r="10168" spans="74:87" x14ac:dyDescent="0.3">
      <c r="BV10168" s="30"/>
      <c r="CH10168" s="139" t="str">
        <f t="shared" si="271"/>
        <v>LM.SP</v>
      </c>
      <c r="CI10168" s="275" t="s">
        <v>11580</v>
      </c>
    </row>
    <row r="10169" spans="74:87" x14ac:dyDescent="0.3">
      <c r="BV10169" s="30"/>
      <c r="CH10169" s="139" t="str">
        <f t="shared" si="271"/>
        <v>LM.1V</v>
      </c>
      <c r="CI10169" s="275" t="s">
        <v>11581</v>
      </c>
    </row>
    <row r="10170" spans="74:87" x14ac:dyDescent="0.3">
      <c r="BV10170" s="30"/>
      <c r="CH10170" s="139" t="str">
        <f t="shared" si="271"/>
        <v>LM.T5</v>
      </c>
      <c r="CI10170" s="275" t="s">
        <v>11582</v>
      </c>
    </row>
    <row r="10171" spans="74:87" x14ac:dyDescent="0.3">
      <c r="BV10171" s="30"/>
      <c r="CH10171" s="139" t="str">
        <f t="shared" si="271"/>
        <v>LM.0S</v>
      </c>
      <c r="CI10171" s="275" t="s">
        <v>11583</v>
      </c>
    </row>
    <row r="10172" spans="74:87" x14ac:dyDescent="0.3">
      <c r="BV10172" s="30"/>
      <c r="CH10172" s="139" t="str">
        <f t="shared" si="271"/>
        <v>LM.52</v>
      </c>
      <c r="CI10172" s="275" t="s">
        <v>11584</v>
      </c>
    </row>
    <row r="10173" spans="74:87" x14ac:dyDescent="0.3">
      <c r="BV10173" s="30"/>
      <c r="CH10173" s="139" t="str">
        <f t="shared" si="271"/>
        <v>LM.77</v>
      </c>
      <c r="CI10173" s="275" t="s">
        <v>11585</v>
      </c>
    </row>
    <row r="10174" spans="74:87" x14ac:dyDescent="0.3">
      <c r="BV10174" s="30"/>
      <c r="CH10174" s="139" t="str">
        <f t="shared" si="271"/>
        <v>LM.37</v>
      </c>
      <c r="CI10174" s="275" t="s">
        <v>11586</v>
      </c>
    </row>
    <row r="10175" spans="74:87" x14ac:dyDescent="0.3">
      <c r="BV10175" s="30"/>
      <c r="CH10175" s="139" t="str">
        <f t="shared" si="271"/>
        <v>LM.2A</v>
      </c>
      <c r="CI10175" s="275" t="s">
        <v>11587</v>
      </c>
    </row>
    <row r="10176" spans="74:87" x14ac:dyDescent="0.3">
      <c r="BV10176" s="30"/>
      <c r="CH10176" s="139" t="str">
        <f t="shared" si="271"/>
        <v>LM.T8</v>
      </c>
      <c r="CI10176" s="275" t="s">
        <v>11588</v>
      </c>
    </row>
    <row r="10177" spans="74:87" x14ac:dyDescent="0.3">
      <c r="BV10177" s="30"/>
      <c r="CH10177" s="139" t="str">
        <f t="shared" si="271"/>
        <v>LM.1Q</v>
      </c>
      <c r="CI10177" s="275" t="s">
        <v>11589</v>
      </c>
    </row>
    <row r="10178" spans="74:87" x14ac:dyDescent="0.3">
      <c r="BV10178" s="30"/>
      <c r="CH10178" s="139" t="str">
        <f t="shared" si="271"/>
        <v>LM.2Q</v>
      </c>
      <c r="CI10178" s="275" t="s">
        <v>11590</v>
      </c>
    </row>
    <row r="10179" spans="74:87" x14ac:dyDescent="0.3">
      <c r="BV10179" s="30"/>
      <c r="CH10179" s="139" t="str">
        <f t="shared" si="271"/>
        <v>LM.NM</v>
      </c>
      <c r="CI10179" s="275" t="s">
        <v>11591</v>
      </c>
    </row>
    <row r="10180" spans="74:87" x14ac:dyDescent="0.3">
      <c r="BV10180" s="30"/>
      <c r="CH10180" s="139" t="str">
        <f t="shared" si="271"/>
        <v>LM.0F</v>
      </c>
      <c r="CI10180" s="275" t="s">
        <v>11592</v>
      </c>
    </row>
    <row r="10181" spans="74:87" x14ac:dyDescent="0.3">
      <c r="BV10181" s="30"/>
      <c r="CH10181" s="139" t="str">
        <f t="shared" si="271"/>
        <v>LM.MC</v>
      </c>
      <c r="CI10181" s="275" t="s">
        <v>11593</v>
      </c>
    </row>
    <row r="10182" spans="74:87" x14ac:dyDescent="0.3">
      <c r="BV10182" s="30"/>
      <c r="CH10182" s="139" t="str">
        <f t="shared" si="271"/>
        <v>LM.0P</v>
      </c>
      <c r="CI10182" s="275" t="s">
        <v>11594</v>
      </c>
    </row>
    <row r="10183" spans="74:87" x14ac:dyDescent="0.3">
      <c r="BV10183" s="30"/>
      <c r="CH10183" s="139" t="str">
        <f t="shared" si="271"/>
        <v>LM.T9</v>
      </c>
      <c r="CI10183" s="275" t="s">
        <v>11595</v>
      </c>
    </row>
    <row r="10184" spans="74:87" x14ac:dyDescent="0.3">
      <c r="BV10184" s="30"/>
      <c r="CH10184" s="139" t="str">
        <f t="shared" si="271"/>
        <v>LM.AO</v>
      </c>
      <c r="CI10184" s="275" t="s">
        <v>11596</v>
      </c>
    </row>
    <row r="10185" spans="74:87" x14ac:dyDescent="0.3">
      <c r="BV10185" s="30"/>
      <c r="CH10185" s="139" t="str">
        <f t="shared" si="271"/>
        <v>LM.0G</v>
      </c>
      <c r="CI10185" s="275" t="s">
        <v>11597</v>
      </c>
    </row>
    <row r="10186" spans="74:87" x14ac:dyDescent="0.3">
      <c r="BV10186" s="30"/>
      <c r="CH10186" s="139" t="str">
        <f t="shared" si="271"/>
        <v>LM.BG</v>
      </c>
      <c r="CI10186" s="275" t="s">
        <v>11598</v>
      </c>
    </row>
    <row r="10187" spans="74:87" x14ac:dyDescent="0.3">
      <c r="BV10187" s="30"/>
      <c r="CH10187" s="139" t="str">
        <f t="shared" si="271"/>
        <v>LM.0R</v>
      </c>
      <c r="CI10187" s="275" t="s">
        <v>11599</v>
      </c>
    </row>
    <row r="10188" spans="74:87" x14ac:dyDescent="0.3">
      <c r="BV10188" s="30"/>
      <c r="CH10188" s="139" t="str">
        <f t="shared" si="271"/>
        <v>LM.89</v>
      </c>
      <c r="CI10188" s="275" t="s">
        <v>11600</v>
      </c>
    </row>
    <row r="10189" spans="74:87" x14ac:dyDescent="0.3">
      <c r="BV10189" s="30"/>
      <c r="CH10189" s="139" t="str">
        <f t="shared" si="271"/>
        <v>LM.2P</v>
      </c>
      <c r="CI10189" s="275" t="s">
        <v>15414</v>
      </c>
    </row>
    <row r="10190" spans="74:87" x14ac:dyDescent="0.3">
      <c r="BV10190" s="30"/>
      <c r="CH10190" s="139" t="str">
        <f t="shared" si="271"/>
        <v>LM.32</v>
      </c>
      <c r="CI10190" s="275" t="s">
        <v>11601</v>
      </c>
    </row>
    <row r="10191" spans="74:87" x14ac:dyDescent="0.3">
      <c r="BV10191" s="30"/>
      <c r="CH10191" s="139" t="str">
        <f t="shared" si="271"/>
        <v>LM.80</v>
      </c>
      <c r="CI10191" s="275" t="s">
        <v>11602</v>
      </c>
    </row>
    <row r="10192" spans="74:87" x14ac:dyDescent="0.3">
      <c r="BV10192" s="30"/>
      <c r="CH10192" s="139" t="str">
        <f t="shared" si="271"/>
        <v>LM.46</v>
      </c>
      <c r="CI10192" s="275" t="s">
        <v>11603</v>
      </c>
    </row>
    <row r="10193" spans="74:87" x14ac:dyDescent="0.3">
      <c r="BV10193" s="30"/>
      <c r="CH10193" s="139" t="str">
        <f t="shared" si="271"/>
        <v>LM.45</v>
      </c>
      <c r="CI10193" s="275" t="s">
        <v>11604</v>
      </c>
    </row>
    <row r="10194" spans="74:87" x14ac:dyDescent="0.3">
      <c r="BV10194" s="30"/>
      <c r="CH10194" s="139" t="str">
        <f t="shared" si="271"/>
        <v>LM.0C</v>
      </c>
      <c r="CI10194" s="275" t="s">
        <v>11605</v>
      </c>
    </row>
    <row r="10195" spans="74:87" x14ac:dyDescent="0.3">
      <c r="BV10195" s="30"/>
      <c r="CH10195" s="139" t="str">
        <f t="shared" si="271"/>
        <v>LM.87</v>
      </c>
      <c r="CI10195" s="275" t="s">
        <v>11606</v>
      </c>
    </row>
    <row r="10196" spans="74:87" x14ac:dyDescent="0.3">
      <c r="BV10196" s="30"/>
      <c r="CH10196" s="139" t="str">
        <f t="shared" si="271"/>
        <v>LM.CP</v>
      </c>
      <c r="CI10196" s="275" t="s">
        <v>11607</v>
      </c>
    </row>
    <row r="10197" spans="74:87" x14ac:dyDescent="0.3">
      <c r="BV10197" s="30"/>
      <c r="CH10197" s="139" t="str">
        <f t="shared" si="271"/>
        <v>LM.35</v>
      </c>
      <c r="CI10197" s="275" t="s">
        <v>11608</v>
      </c>
    </row>
    <row r="10198" spans="74:87" x14ac:dyDescent="0.3">
      <c r="BV10198" s="30"/>
      <c r="CH10198" s="139" t="str">
        <f t="shared" si="271"/>
        <v>LM.33</v>
      </c>
      <c r="CI10198" s="275" t="s">
        <v>11609</v>
      </c>
    </row>
    <row r="10199" spans="74:87" x14ac:dyDescent="0.3">
      <c r="BV10199" s="30"/>
      <c r="CH10199" s="139" t="str">
        <f t="shared" si="271"/>
        <v>LM.54</v>
      </c>
      <c r="CI10199" s="275" t="s">
        <v>11610</v>
      </c>
    </row>
    <row r="10200" spans="74:87" x14ac:dyDescent="0.3">
      <c r="BV10200" s="30"/>
      <c r="CH10200" s="139" t="str">
        <f t="shared" si="271"/>
        <v>LM.JB</v>
      </c>
      <c r="CI10200" s="275" t="s">
        <v>11611</v>
      </c>
    </row>
    <row r="10201" spans="74:87" x14ac:dyDescent="0.3">
      <c r="BV10201" s="30"/>
      <c r="CH10201" s="139" t="str">
        <f t="shared" si="271"/>
        <v>LM.JW</v>
      </c>
      <c r="CI10201" s="275" t="s">
        <v>15415</v>
      </c>
    </row>
    <row r="10202" spans="74:87" x14ac:dyDescent="0.3">
      <c r="BV10202" s="30"/>
      <c r="CH10202" s="139" t="str">
        <f t="shared" si="271"/>
        <v>LM.51</v>
      </c>
      <c r="CI10202" s="275" t="s">
        <v>11612</v>
      </c>
    </row>
    <row r="10203" spans="74:87" x14ac:dyDescent="0.3">
      <c r="BV10203" s="30"/>
      <c r="CH10203" s="139" t="str">
        <f t="shared" si="271"/>
        <v>LM.NS</v>
      </c>
      <c r="CI10203" s="275" t="s">
        <v>11613</v>
      </c>
    </row>
    <row r="10204" spans="74:87" x14ac:dyDescent="0.3">
      <c r="BV10204" s="30"/>
      <c r="CH10204" s="139" t="str">
        <f t="shared" si="271"/>
        <v>LM.86</v>
      </c>
      <c r="CI10204" s="275" t="s">
        <v>11614</v>
      </c>
    </row>
    <row r="10205" spans="74:87" x14ac:dyDescent="0.3">
      <c r="BV10205" s="30"/>
      <c r="CH10205" s="139" t="str">
        <f t="shared" si="271"/>
        <v>LM.36</v>
      </c>
      <c r="CI10205" s="275" t="s">
        <v>11615</v>
      </c>
    </row>
    <row r="10206" spans="74:87" x14ac:dyDescent="0.3">
      <c r="BV10206" s="30"/>
      <c r="CH10206" s="139" t="str">
        <f t="shared" si="271"/>
        <v>LM.2F</v>
      </c>
      <c r="CI10206" s="275" t="s">
        <v>11616</v>
      </c>
    </row>
    <row r="10207" spans="74:87" x14ac:dyDescent="0.3">
      <c r="BV10207" s="30"/>
      <c r="CH10207" s="139" t="str">
        <f t="shared" si="271"/>
        <v>LM.90</v>
      </c>
      <c r="CI10207" s="275" t="s">
        <v>11617</v>
      </c>
    </row>
    <row r="10208" spans="74:87" x14ac:dyDescent="0.3">
      <c r="BV10208" s="30"/>
      <c r="CH10208" s="139" t="str">
        <f t="shared" ref="CH10208:CH10271" si="272">CONCATENATE(LEFT(CI10208,2),".",RIGHT(CI10208,2))</f>
        <v>LM.27</v>
      </c>
      <c r="CI10208" s="275" t="s">
        <v>11618</v>
      </c>
    </row>
    <row r="10209" spans="74:87" x14ac:dyDescent="0.3">
      <c r="BV10209" s="30"/>
      <c r="CH10209" s="139" t="str">
        <f t="shared" si="272"/>
        <v>LM.61</v>
      </c>
      <c r="CI10209" s="275" t="s">
        <v>11619</v>
      </c>
    </row>
    <row r="10210" spans="74:87" x14ac:dyDescent="0.3">
      <c r="BV10210" s="30"/>
      <c r="CH10210" s="139" t="str">
        <f t="shared" si="272"/>
        <v>LM.81</v>
      </c>
      <c r="CI10210" s="275" t="s">
        <v>11620</v>
      </c>
    </row>
    <row r="10211" spans="74:87" x14ac:dyDescent="0.3">
      <c r="BV10211" s="30"/>
      <c r="CH10211" s="139" t="str">
        <f t="shared" si="272"/>
        <v>LM.SO</v>
      </c>
      <c r="CI10211" s="275" t="s">
        <v>11621</v>
      </c>
    </row>
    <row r="10212" spans="74:87" x14ac:dyDescent="0.3">
      <c r="BV10212" s="30"/>
      <c r="CH10212" s="139" t="str">
        <f t="shared" si="272"/>
        <v>LM.SP</v>
      </c>
      <c r="CI10212" s="275" t="s">
        <v>11622</v>
      </c>
    </row>
    <row r="10213" spans="74:87" x14ac:dyDescent="0.3">
      <c r="BV10213" s="30"/>
      <c r="CH10213" s="139" t="str">
        <f t="shared" si="272"/>
        <v>LM.1V</v>
      </c>
      <c r="CI10213" s="275" t="s">
        <v>11623</v>
      </c>
    </row>
    <row r="10214" spans="74:87" x14ac:dyDescent="0.3">
      <c r="BV10214" s="30"/>
      <c r="CH10214" s="139" t="str">
        <f t="shared" si="272"/>
        <v>LM.T5</v>
      </c>
      <c r="CI10214" s="275" t="s">
        <v>11624</v>
      </c>
    </row>
    <row r="10215" spans="74:87" x14ac:dyDescent="0.3">
      <c r="BV10215" s="30"/>
      <c r="CH10215" s="139" t="str">
        <f t="shared" si="272"/>
        <v>LM.0S</v>
      </c>
      <c r="CI10215" s="275" t="s">
        <v>11625</v>
      </c>
    </row>
    <row r="10216" spans="74:87" x14ac:dyDescent="0.3">
      <c r="BV10216" s="30"/>
      <c r="CH10216" s="139" t="str">
        <f t="shared" si="272"/>
        <v>LM.52</v>
      </c>
      <c r="CI10216" s="275" t="s">
        <v>11626</v>
      </c>
    </row>
    <row r="10217" spans="74:87" x14ac:dyDescent="0.3">
      <c r="BV10217" s="30"/>
      <c r="CH10217" s="139" t="str">
        <f t="shared" si="272"/>
        <v>LM.77</v>
      </c>
      <c r="CI10217" s="275" t="s">
        <v>11627</v>
      </c>
    </row>
    <row r="10218" spans="74:87" x14ac:dyDescent="0.3">
      <c r="BV10218" s="30"/>
      <c r="CH10218" s="139" t="str">
        <f t="shared" si="272"/>
        <v>LM.37</v>
      </c>
      <c r="CI10218" s="275" t="s">
        <v>11628</v>
      </c>
    </row>
    <row r="10219" spans="74:87" x14ac:dyDescent="0.3">
      <c r="BV10219" s="30"/>
      <c r="CH10219" s="139" t="str">
        <f t="shared" si="272"/>
        <v>LM.2A</v>
      </c>
      <c r="CI10219" s="275" t="s">
        <v>11629</v>
      </c>
    </row>
    <row r="10220" spans="74:87" x14ac:dyDescent="0.3">
      <c r="BV10220" s="30"/>
      <c r="CH10220" s="139" t="str">
        <f t="shared" si="272"/>
        <v>LM.T8</v>
      </c>
      <c r="CI10220" s="275" t="s">
        <v>11630</v>
      </c>
    </row>
    <row r="10221" spans="74:87" x14ac:dyDescent="0.3">
      <c r="BV10221" s="30"/>
      <c r="CH10221" s="139" t="str">
        <f t="shared" si="272"/>
        <v>LM.1Q</v>
      </c>
      <c r="CI10221" s="275" t="s">
        <v>11631</v>
      </c>
    </row>
    <row r="10222" spans="74:87" x14ac:dyDescent="0.3">
      <c r="BV10222" s="30"/>
      <c r="CH10222" s="139" t="str">
        <f t="shared" si="272"/>
        <v>LM.2Q</v>
      </c>
      <c r="CI10222" s="275" t="s">
        <v>11632</v>
      </c>
    </row>
    <row r="10223" spans="74:87" x14ac:dyDescent="0.3">
      <c r="BV10223" s="30"/>
      <c r="CH10223" s="139" t="str">
        <f t="shared" si="272"/>
        <v>LM.NM</v>
      </c>
      <c r="CI10223" s="275" t="s">
        <v>11633</v>
      </c>
    </row>
    <row r="10224" spans="74:87" x14ac:dyDescent="0.3">
      <c r="BV10224" s="30"/>
      <c r="CH10224" s="139" t="str">
        <f t="shared" si="272"/>
        <v>LM.0F</v>
      </c>
      <c r="CI10224" s="275" t="s">
        <v>11634</v>
      </c>
    </row>
    <row r="10225" spans="74:87" x14ac:dyDescent="0.3">
      <c r="BV10225" s="30"/>
      <c r="CH10225" s="139" t="str">
        <f t="shared" si="272"/>
        <v>LM.MC</v>
      </c>
      <c r="CI10225" s="275" t="s">
        <v>11635</v>
      </c>
    </row>
    <row r="10226" spans="74:87" x14ac:dyDescent="0.3">
      <c r="BV10226" s="30"/>
      <c r="CH10226" s="139" t="str">
        <f t="shared" si="272"/>
        <v>LM.0P</v>
      </c>
      <c r="CI10226" s="275" t="s">
        <v>11636</v>
      </c>
    </row>
    <row r="10227" spans="74:87" x14ac:dyDescent="0.3">
      <c r="BV10227" s="30"/>
      <c r="CH10227" s="139" t="str">
        <f t="shared" si="272"/>
        <v>LM.T9</v>
      </c>
      <c r="CI10227" s="275" t="s">
        <v>11637</v>
      </c>
    </row>
    <row r="10228" spans="74:87" x14ac:dyDescent="0.3">
      <c r="BV10228" s="30"/>
      <c r="CH10228" s="139" t="str">
        <f t="shared" si="272"/>
        <v>LM.AO</v>
      </c>
      <c r="CI10228" s="275" t="s">
        <v>11638</v>
      </c>
    </row>
    <row r="10229" spans="74:87" x14ac:dyDescent="0.3">
      <c r="BV10229" s="30"/>
      <c r="CH10229" s="139" t="str">
        <f t="shared" si="272"/>
        <v>LM.0G</v>
      </c>
      <c r="CI10229" s="275" t="s">
        <v>11639</v>
      </c>
    </row>
    <row r="10230" spans="74:87" x14ac:dyDescent="0.3">
      <c r="BV10230" s="30"/>
      <c r="CH10230" s="139" t="str">
        <f t="shared" si="272"/>
        <v>LM.BG</v>
      </c>
      <c r="CI10230" s="275" t="s">
        <v>11640</v>
      </c>
    </row>
    <row r="10231" spans="74:87" x14ac:dyDescent="0.3">
      <c r="BV10231" s="30"/>
      <c r="CH10231" s="139" t="str">
        <f t="shared" si="272"/>
        <v>LM.0R</v>
      </c>
      <c r="CI10231" s="275" t="s">
        <v>11641</v>
      </c>
    </row>
    <row r="10232" spans="74:87" x14ac:dyDescent="0.3">
      <c r="BV10232" s="30"/>
      <c r="CH10232" s="139" t="str">
        <f t="shared" si="272"/>
        <v>LM.89</v>
      </c>
      <c r="CI10232" s="275" t="s">
        <v>11642</v>
      </c>
    </row>
    <row r="10233" spans="74:87" x14ac:dyDescent="0.3">
      <c r="BV10233" s="30"/>
      <c r="CH10233" s="139" t="str">
        <f t="shared" si="272"/>
        <v>LM.32</v>
      </c>
      <c r="CI10233" s="275" t="s">
        <v>11643</v>
      </c>
    </row>
    <row r="10234" spans="74:87" x14ac:dyDescent="0.3">
      <c r="BV10234" s="30"/>
      <c r="CH10234" s="139" t="str">
        <f t="shared" si="272"/>
        <v>LM.80</v>
      </c>
      <c r="CI10234" s="275" t="s">
        <v>11644</v>
      </c>
    </row>
    <row r="10235" spans="74:87" x14ac:dyDescent="0.3">
      <c r="BV10235" s="30"/>
      <c r="CH10235" s="139" t="str">
        <f t="shared" si="272"/>
        <v>LM.46</v>
      </c>
      <c r="CI10235" s="275" t="s">
        <v>11645</v>
      </c>
    </row>
    <row r="10236" spans="74:87" x14ac:dyDescent="0.3">
      <c r="BV10236" s="30"/>
      <c r="CH10236" s="139" t="str">
        <f t="shared" si="272"/>
        <v>LM.45</v>
      </c>
      <c r="CI10236" s="275" t="s">
        <v>11646</v>
      </c>
    </row>
    <row r="10237" spans="74:87" x14ac:dyDescent="0.3">
      <c r="BV10237" s="30"/>
      <c r="CH10237" s="139" t="str">
        <f t="shared" si="272"/>
        <v>LM.0C</v>
      </c>
      <c r="CI10237" s="275" t="s">
        <v>11647</v>
      </c>
    </row>
    <row r="10238" spans="74:87" x14ac:dyDescent="0.3">
      <c r="BV10238" s="30"/>
      <c r="CH10238" s="139" t="str">
        <f t="shared" si="272"/>
        <v>LM.87</v>
      </c>
      <c r="CI10238" s="275" t="s">
        <v>11648</v>
      </c>
    </row>
    <row r="10239" spans="74:87" x14ac:dyDescent="0.3">
      <c r="BV10239" s="30"/>
      <c r="CH10239" s="139" t="str">
        <f t="shared" si="272"/>
        <v>LM.CP</v>
      </c>
      <c r="CI10239" s="275" t="s">
        <v>11649</v>
      </c>
    </row>
    <row r="10240" spans="74:87" x14ac:dyDescent="0.3">
      <c r="BV10240" s="30"/>
      <c r="CH10240" s="139" t="str">
        <f t="shared" si="272"/>
        <v>LM.35</v>
      </c>
      <c r="CI10240" s="275" t="s">
        <v>11650</v>
      </c>
    </row>
    <row r="10241" spans="74:87" x14ac:dyDescent="0.3">
      <c r="BV10241" s="30"/>
      <c r="CH10241" s="139" t="str">
        <f t="shared" si="272"/>
        <v>LM.33</v>
      </c>
      <c r="CI10241" s="275" t="s">
        <v>11651</v>
      </c>
    </row>
    <row r="10242" spans="74:87" x14ac:dyDescent="0.3">
      <c r="BV10242" s="30"/>
      <c r="CH10242" s="139" t="str">
        <f t="shared" si="272"/>
        <v>LM.54</v>
      </c>
      <c r="CI10242" s="275" t="s">
        <v>11652</v>
      </c>
    </row>
    <row r="10243" spans="74:87" x14ac:dyDescent="0.3">
      <c r="BV10243" s="30"/>
      <c r="CH10243" s="139" t="str">
        <f t="shared" si="272"/>
        <v>LM.JB</v>
      </c>
      <c r="CI10243" s="275" t="s">
        <v>11653</v>
      </c>
    </row>
    <row r="10244" spans="74:87" x14ac:dyDescent="0.3">
      <c r="BV10244" s="30"/>
      <c r="CH10244" s="139" t="str">
        <f t="shared" si="272"/>
        <v>LM.JW</v>
      </c>
      <c r="CI10244" s="275" t="s">
        <v>15416</v>
      </c>
    </row>
    <row r="10245" spans="74:87" x14ac:dyDescent="0.3">
      <c r="BV10245" s="30"/>
      <c r="CH10245" s="139" t="str">
        <f t="shared" si="272"/>
        <v>LM.51</v>
      </c>
      <c r="CI10245" s="275" t="s">
        <v>11654</v>
      </c>
    </row>
    <row r="10246" spans="74:87" x14ac:dyDescent="0.3">
      <c r="BV10246" s="30"/>
      <c r="CH10246" s="139" t="str">
        <f t="shared" si="272"/>
        <v>LM.NS</v>
      </c>
      <c r="CI10246" s="275" t="s">
        <v>11655</v>
      </c>
    </row>
    <row r="10247" spans="74:87" x14ac:dyDescent="0.3">
      <c r="BV10247" s="30"/>
      <c r="CH10247" s="139" t="str">
        <f t="shared" si="272"/>
        <v>LM.86</v>
      </c>
      <c r="CI10247" s="275" t="s">
        <v>11656</v>
      </c>
    </row>
    <row r="10248" spans="74:87" x14ac:dyDescent="0.3">
      <c r="BV10248" s="30"/>
      <c r="CH10248" s="139" t="str">
        <f t="shared" si="272"/>
        <v>LM.36</v>
      </c>
      <c r="CI10248" s="275" t="s">
        <v>11657</v>
      </c>
    </row>
    <row r="10249" spans="74:87" x14ac:dyDescent="0.3">
      <c r="BV10249" s="30"/>
      <c r="CH10249" s="139" t="str">
        <f t="shared" si="272"/>
        <v>LM.2F</v>
      </c>
      <c r="CI10249" s="275" t="s">
        <v>11658</v>
      </c>
    </row>
    <row r="10250" spans="74:87" x14ac:dyDescent="0.3">
      <c r="BV10250" s="30"/>
      <c r="CH10250" s="139" t="str">
        <f t="shared" si="272"/>
        <v>LM.90</v>
      </c>
      <c r="CI10250" s="275" t="s">
        <v>11659</v>
      </c>
    </row>
    <row r="10251" spans="74:87" x14ac:dyDescent="0.3">
      <c r="BV10251" s="30"/>
      <c r="CH10251" s="139" t="str">
        <f t="shared" si="272"/>
        <v>LM.27</v>
      </c>
      <c r="CI10251" s="275" t="s">
        <v>11660</v>
      </c>
    </row>
    <row r="10252" spans="74:87" x14ac:dyDescent="0.3">
      <c r="BV10252" s="30"/>
      <c r="CH10252" s="139" t="str">
        <f t="shared" si="272"/>
        <v>LM.61</v>
      </c>
      <c r="CI10252" s="275" t="s">
        <v>11661</v>
      </c>
    </row>
    <row r="10253" spans="74:87" x14ac:dyDescent="0.3">
      <c r="BV10253" s="30"/>
      <c r="CH10253" s="139" t="str">
        <f t="shared" si="272"/>
        <v>LM.81</v>
      </c>
      <c r="CI10253" s="275" t="s">
        <v>11662</v>
      </c>
    </row>
    <row r="10254" spans="74:87" x14ac:dyDescent="0.3">
      <c r="BV10254" s="30"/>
      <c r="CH10254" s="139" t="str">
        <f t="shared" si="272"/>
        <v>LM.SO</v>
      </c>
      <c r="CI10254" s="275" t="s">
        <v>11663</v>
      </c>
    </row>
    <row r="10255" spans="74:87" x14ac:dyDescent="0.3">
      <c r="BV10255" s="30"/>
      <c r="CH10255" s="139" t="str">
        <f t="shared" si="272"/>
        <v>LM.SP</v>
      </c>
      <c r="CI10255" s="275" t="s">
        <v>11664</v>
      </c>
    </row>
    <row r="10256" spans="74:87" x14ac:dyDescent="0.3">
      <c r="BV10256" s="30"/>
      <c r="CH10256" s="139" t="str">
        <f t="shared" si="272"/>
        <v>LM.1V</v>
      </c>
      <c r="CI10256" s="275" t="s">
        <v>11665</v>
      </c>
    </row>
    <row r="10257" spans="74:87" x14ac:dyDescent="0.3">
      <c r="BV10257" s="30"/>
      <c r="CH10257" s="139" t="str">
        <f t="shared" si="272"/>
        <v>LM.T5</v>
      </c>
      <c r="CI10257" s="275" t="s">
        <v>11666</v>
      </c>
    </row>
    <row r="10258" spans="74:87" x14ac:dyDescent="0.3">
      <c r="BV10258" s="30"/>
      <c r="CH10258" s="139" t="str">
        <f t="shared" si="272"/>
        <v>LM.0S</v>
      </c>
      <c r="CI10258" s="275" t="s">
        <v>11667</v>
      </c>
    </row>
    <row r="10259" spans="74:87" x14ac:dyDescent="0.3">
      <c r="BV10259" s="30"/>
      <c r="CH10259" s="139" t="str">
        <f t="shared" si="272"/>
        <v>LM.52</v>
      </c>
      <c r="CI10259" s="275" t="s">
        <v>11668</v>
      </c>
    </row>
    <row r="10260" spans="74:87" x14ac:dyDescent="0.3">
      <c r="BV10260" s="30"/>
      <c r="CH10260" s="139" t="str">
        <f t="shared" si="272"/>
        <v>LM.77</v>
      </c>
      <c r="CI10260" s="275" t="s">
        <v>11669</v>
      </c>
    </row>
    <row r="10261" spans="74:87" x14ac:dyDescent="0.3">
      <c r="BV10261" s="30"/>
      <c r="CH10261" s="139" t="str">
        <f t="shared" si="272"/>
        <v>LM.37</v>
      </c>
      <c r="CI10261" s="275" t="s">
        <v>11670</v>
      </c>
    </row>
    <row r="10262" spans="74:87" x14ac:dyDescent="0.3">
      <c r="BV10262" s="30"/>
      <c r="CH10262" s="139" t="str">
        <f t="shared" si="272"/>
        <v>LM.2A</v>
      </c>
      <c r="CI10262" s="275" t="s">
        <v>11671</v>
      </c>
    </row>
    <row r="10263" spans="74:87" x14ac:dyDescent="0.3">
      <c r="BV10263" s="30"/>
      <c r="CH10263" s="139" t="str">
        <f t="shared" si="272"/>
        <v>LM.T8</v>
      </c>
      <c r="CI10263" s="275" t="s">
        <v>11672</v>
      </c>
    </row>
    <row r="10264" spans="74:87" x14ac:dyDescent="0.3">
      <c r="BV10264" s="30"/>
      <c r="CH10264" s="139" t="str">
        <f t="shared" si="272"/>
        <v>LM.1Q</v>
      </c>
      <c r="CI10264" s="275" t="s">
        <v>11673</v>
      </c>
    </row>
    <row r="10265" spans="74:87" x14ac:dyDescent="0.3">
      <c r="BV10265" s="30"/>
      <c r="CH10265" s="139" t="str">
        <f t="shared" si="272"/>
        <v>LM.2Q</v>
      </c>
      <c r="CI10265" s="275" t="s">
        <v>11674</v>
      </c>
    </row>
    <row r="10266" spans="74:87" x14ac:dyDescent="0.3">
      <c r="BV10266" s="30"/>
      <c r="CH10266" s="139" t="str">
        <f t="shared" si="272"/>
        <v>LM.NM</v>
      </c>
      <c r="CI10266" s="275" t="s">
        <v>11675</v>
      </c>
    </row>
    <row r="10267" spans="74:87" x14ac:dyDescent="0.3">
      <c r="BV10267" s="30"/>
      <c r="CH10267" s="139" t="str">
        <f t="shared" si="272"/>
        <v>LM.0F</v>
      </c>
      <c r="CI10267" s="275" t="s">
        <v>11676</v>
      </c>
    </row>
    <row r="10268" spans="74:87" x14ac:dyDescent="0.3">
      <c r="BV10268" s="30"/>
      <c r="CH10268" s="139" t="str">
        <f t="shared" si="272"/>
        <v>LM.MC</v>
      </c>
      <c r="CI10268" s="275" t="s">
        <v>11677</v>
      </c>
    </row>
    <row r="10269" spans="74:87" x14ac:dyDescent="0.3">
      <c r="BV10269" s="30"/>
      <c r="CH10269" s="139" t="str">
        <f t="shared" si="272"/>
        <v>LM.0P</v>
      </c>
      <c r="CI10269" s="275" t="s">
        <v>11678</v>
      </c>
    </row>
    <row r="10270" spans="74:87" x14ac:dyDescent="0.3">
      <c r="BV10270" s="30"/>
      <c r="CH10270" s="139" t="str">
        <f t="shared" si="272"/>
        <v>LM.T9</v>
      </c>
      <c r="CI10270" s="275" t="s">
        <v>11679</v>
      </c>
    </row>
    <row r="10271" spans="74:87" x14ac:dyDescent="0.3">
      <c r="BV10271" s="30"/>
      <c r="CH10271" s="139" t="str">
        <f t="shared" si="272"/>
        <v>LM.AO</v>
      </c>
      <c r="CI10271" s="275" t="s">
        <v>11680</v>
      </c>
    </row>
    <row r="10272" spans="74:87" x14ac:dyDescent="0.3">
      <c r="BV10272" s="30"/>
      <c r="CH10272" s="139" t="str">
        <f t="shared" ref="CH10272:CH10335" si="273">CONCATENATE(LEFT(CI10272,2),".",RIGHT(CI10272,2))</f>
        <v>LM.0G</v>
      </c>
      <c r="CI10272" s="275" t="s">
        <v>11681</v>
      </c>
    </row>
    <row r="10273" spans="74:87" x14ac:dyDescent="0.3">
      <c r="BV10273" s="30"/>
      <c r="CH10273" s="139" t="str">
        <f t="shared" si="273"/>
        <v>LM.BG</v>
      </c>
      <c r="CI10273" s="275" t="s">
        <v>11682</v>
      </c>
    </row>
    <row r="10274" spans="74:87" x14ac:dyDescent="0.3">
      <c r="BV10274" s="30"/>
      <c r="CH10274" s="139" t="str">
        <f t="shared" si="273"/>
        <v>LM.0R</v>
      </c>
      <c r="CI10274" s="275" t="s">
        <v>11683</v>
      </c>
    </row>
    <row r="10275" spans="74:87" x14ac:dyDescent="0.3">
      <c r="BV10275" s="30"/>
      <c r="CH10275" s="139" t="str">
        <f t="shared" si="273"/>
        <v>LM.89</v>
      </c>
      <c r="CI10275" s="275" t="s">
        <v>11684</v>
      </c>
    </row>
    <row r="10276" spans="74:87" x14ac:dyDescent="0.3">
      <c r="BV10276" s="30"/>
      <c r="CH10276" s="139" t="str">
        <f t="shared" si="273"/>
        <v>LM.2P</v>
      </c>
      <c r="CI10276" s="275" t="s">
        <v>15417</v>
      </c>
    </row>
    <row r="10277" spans="74:87" x14ac:dyDescent="0.3">
      <c r="BV10277" s="30"/>
      <c r="CH10277" s="139" t="str">
        <f t="shared" si="273"/>
        <v>LM.32</v>
      </c>
      <c r="CI10277" s="275" t="s">
        <v>11685</v>
      </c>
    </row>
    <row r="10278" spans="74:87" x14ac:dyDescent="0.3">
      <c r="BV10278" s="30"/>
      <c r="CH10278" s="139" t="str">
        <f t="shared" si="273"/>
        <v>LM.80</v>
      </c>
      <c r="CI10278" s="275" t="s">
        <v>11686</v>
      </c>
    </row>
    <row r="10279" spans="74:87" x14ac:dyDescent="0.3">
      <c r="BV10279" s="30"/>
      <c r="CH10279" s="139" t="str">
        <f t="shared" si="273"/>
        <v>LM.46</v>
      </c>
      <c r="CI10279" s="275" t="s">
        <v>11687</v>
      </c>
    </row>
    <row r="10280" spans="74:87" x14ac:dyDescent="0.3">
      <c r="BV10280" s="30"/>
      <c r="CH10280" s="139" t="str">
        <f t="shared" si="273"/>
        <v>LM.45</v>
      </c>
      <c r="CI10280" s="275" t="s">
        <v>11688</v>
      </c>
    </row>
    <row r="10281" spans="74:87" x14ac:dyDescent="0.3">
      <c r="BV10281" s="30"/>
      <c r="CH10281" s="139" t="str">
        <f t="shared" si="273"/>
        <v>LM.0C</v>
      </c>
      <c r="CI10281" s="275" t="s">
        <v>11689</v>
      </c>
    </row>
    <row r="10282" spans="74:87" x14ac:dyDescent="0.3">
      <c r="BV10282" s="30"/>
      <c r="CH10282" s="139" t="str">
        <f t="shared" si="273"/>
        <v>LM.87</v>
      </c>
      <c r="CI10282" s="275" t="s">
        <v>11690</v>
      </c>
    </row>
    <row r="10283" spans="74:87" x14ac:dyDescent="0.3">
      <c r="BV10283" s="30"/>
      <c r="CH10283" s="139" t="str">
        <f t="shared" si="273"/>
        <v>LM.CP</v>
      </c>
      <c r="CI10283" s="275" t="s">
        <v>11691</v>
      </c>
    </row>
    <row r="10284" spans="74:87" x14ac:dyDescent="0.3">
      <c r="BV10284" s="30"/>
      <c r="CH10284" s="139" t="str">
        <f t="shared" si="273"/>
        <v>LM.35</v>
      </c>
      <c r="CI10284" s="275" t="s">
        <v>11692</v>
      </c>
    </row>
    <row r="10285" spans="74:87" x14ac:dyDescent="0.3">
      <c r="BV10285" s="30"/>
      <c r="CH10285" s="139" t="str">
        <f t="shared" si="273"/>
        <v>LM.33</v>
      </c>
      <c r="CI10285" s="275" t="s">
        <v>11693</v>
      </c>
    </row>
    <row r="10286" spans="74:87" x14ac:dyDescent="0.3">
      <c r="BV10286" s="30"/>
      <c r="CH10286" s="139" t="str">
        <f t="shared" si="273"/>
        <v>LM.54</v>
      </c>
      <c r="CI10286" s="275" t="s">
        <v>11694</v>
      </c>
    </row>
    <row r="10287" spans="74:87" x14ac:dyDescent="0.3">
      <c r="BV10287" s="30"/>
      <c r="CH10287" s="139" t="str">
        <f t="shared" si="273"/>
        <v>LM.JB</v>
      </c>
      <c r="CI10287" s="275" t="s">
        <v>11695</v>
      </c>
    </row>
    <row r="10288" spans="74:87" x14ac:dyDescent="0.3">
      <c r="BV10288" s="30"/>
      <c r="CH10288" s="139" t="str">
        <f t="shared" si="273"/>
        <v>LM.JW</v>
      </c>
      <c r="CI10288" s="275" t="s">
        <v>15418</v>
      </c>
    </row>
    <row r="10289" spans="74:87" x14ac:dyDescent="0.3">
      <c r="BV10289" s="30"/>
      <c r="CH10289" s="139" t="str">
        <f t="shared" si="273"/>
        <v>LM.51</v>
      </c>
      <c r="CI10289" s="275" t="s">
        <v>11696</v>
      </c>
    </row>
    <row r="10290" spans="74:87" x14ac:dyDescent="0.3">
      <c r="BV10290" s="30"/>
      <c r="CH10290" s="139" t="str">
        <f t="shared" si="273"/>
        <v>LM.NS</v>
      </c>
      <c r="CI10290" s="275" t="s">
        <v>11697</v>
      </c>
    </row>
    <row r="10291" spans="74:87" x14ac:dyDescent="0.3">
      <c r="BV10291" s="30"/>
      <c r="CH10291" s="139" t="str">
        <f t="shared" si="273"/>
        <v>LM.86</v>
      </c>
      <c r="CI10291" s="275" t="s">
        <v>11698</v>
      </c>
    </row>
    <row r="10292" spans="74:87" x14ac:dyDescent="0.3">
      <c r="BV10292" s="30"/>
      <c r="CH10292" s="139" t="str">
        <f t="shared" si="273"/>
        <v>LM.36</v>
      </c>
      <c r="CI10292" s="275" t="s">
        <v>11699</v>
      </c>
    </row>
    <row r="10293" spans="74:87" x14ac:dyDescent="0.3">
      <c r="BV10293" s="30"/>
      <c r="CH10293" s="139" t="str">
        <f t="shared" si="273"/>
        <v>LM.2F</v>
      </c>
      <c r="CI10293" s="275" t="s">
        <v>11700</v>
      </c>
    </row>
    <row r="10294" spans="74:87" x14ac:dyDescent="0.3">
      <c r="BV10294" s="30"/>
      <c r="CH10294" s="139" t="str">
        <f t="shared" si="273"/>
        <v>LM.90</v>
      </c>
      <c r="CI10294" s="275" t="s">
        <v>11701</v>
      </c>
    </row>
    <row r="10295" spans="74:87" x14ac:dyDescent="0.3">
      <c r="BV10295" s="30"/>
      <c r="CH10295" s="139" t="str">
        <f t="shared" si="273"/>
        <v>LM.27</v>
      </c>
      <c r="CI10295" s="275" t="s">
        <v>11702</v>
      </c>
    </row>
    <row r="10296" spans="74:87" x14ac:dyDescent="0.3">
      <c r="BV10296" s="30"/>
      <c r="CH10296" s="139" t="str">
        <f t="shared" si="273"/>
        <v>LM.61</v>
      </c>
      <c r="CI10296" s="275" t="s">
        <v>11703</v>
      </c>
    </row>
    <row r="10297" spans="74:87" x14ac:dyDescent="0.3">
      <c r="BV10297" s="30"/>
      <c r="CH10297" s="139" t="str">
        <f t="shared" si="273"/>
        <v>LM.81</v>
      </c>
      <c r="CI10297" s="275" t="s">
        <v>11704</v>
      </c>
    </row>
    <row r="10298" spans="74:87" x14ac:dyDescent="0.3">
      <c r="BV10298" s="30"/>
      <c r="CH10298" s="139" t="str">
        <f t="shared" si="273"/>
        <v>LM.SO</v>
      </c>
      <c r="CI10298" s="275" t="s">
        <v>11705</v>
      </c>
    </row>
    <row r="10299" spans="74:87" x14ac:dyDescent="0.3">
      <c r="BV10299" s="30"/>
      <c r="CH10299" s="139" t="str">
        <f t="shared" si="273"/>
        <v>LM.SP</v>
      </c>
      <c r="CI10299" s="275" t="s">
        <v>11706</v>
      </c>
    </row>
    <row r="10300" spans="74:87" x14ac:dyDescent="0.3">
      <c r="BV10300" s="30"/>
      <c r="CH10300" s="139" t="str">
        <f t="shared" si="273"/>
        <v>LM.1V</v>
      </c>
      <c r="CI10300" s="275" t="s">
        <v>11707</v>
      </c>
    </row>
    <row r="10301" spans="74:87" x14ac:dyDescent="0.3">
      <c r="BV10301" s="30"/>
      <c r="CH10301" s="139" t="str">
        <f t="shared" si="273"/>
        <v>LM.T5</v>
      </c>
      <c r="CI10301" s="275" t="s">
        <v>11708</v>
      </c>
    </row>
    <row r="10302" spans="74:87" x14ac:dyDescent="0.3">
      <c r="BV10302" s="30"/>
      <c r="CH10302" s="139" t="str">
        <f t="shared" si="273"/>
        <v>LM.0S</v>
      </c>
      <c r="CI10302" s="275" t="s">
        <v>11709</v>
      </c>
    </row>
    <row r="10303" spans="74:87" x14ac:dyDescent="0.3">
      <c r="BV10303" s="30"/>
      <c r="CH10303" s="139" t="str">
        <f t="shared" si="273"/>
        <v>LM.52</v>
      </c>
      <c r="CI10303" s="275" t="s">
        <v>11710</v>
      </c>
    </row>
    <row r="10304" spans="74:87" x14ac:dyDescent="0.3">
      <c r="BV10304" s="30"/>
      <c r="CH10304" s="139" t="str">
        <f t="shared" si="273"/>
        <v>LM.77</v>
      </c>
      <c r="CI10304" s="275" t="s">
        <v>11711</v>
      </c>
    </row>
    <row r="10305" spans="74:87" x14ac:dyDescent="0.3">
      <c r="BV10305" s="30"/>
      <c r="CH10305" s="139" t="str">
        <f t="shared" si="273"/>
        <v>LM.37</v>
      </c>
      <c r="CI10305" s="275" t="s">
        <v>11712</v>
      </c>
    </row>
    <row r="10306" spans="74:87" x14ac:dyDescent="0.3">
      <c r="BV10306" s="30"/>
      <c r="CH10306" s="139" t="str">
        <f t="shared" si="273"/>
        <v>LM.2A</v>
      </c>
      <c r="CI10306" s="275" t="s">
        <v>11713</v>
      </c>
    </row>
    <row r="10307" spans="74:87" x14ac:dyDescent="0.3">
      <c r="BV10307" s="30"/>
      <c r="CH10307" s="139" t="str">
        <f t="shared" si="273"/>
        <v>LM.T8</v>
      </c>
      <c r="CI10307" s="275" t="s">
        <v>11714</v>
      </c>
    </row>
    <row r="10308" spans="74:87" x14ac:dyDescent="0.3">
      <c r="BV10308" s="30"/>
      <c r="CH10308" s="139" t="str">
        <f t="shared" si="273"/>
        <v>LM.1Q</v>
      </c>
      <c r="CI10308" s="275" t="s">
        <v>11715</v>
      </c>
    </row>
    <row r="10309" spans="74:87" x14ac:dyDescent="0.3">
      <c r="BV10309" s="30"/>
      <c r="CH10309" s="139" t="str">
        <f t="shared" si="273"/>
        <v>LM.2Q</v>
      </c>
      <c r="CI10309" s="275" t="s">
        <v>11716</v>
      </c>
    </row>
    <row r="10310" spans="74:87" x14ac:dyDescent="0.3">
      <c r="BV10310" s="30"/>
      <c r="CH10310" s="139" t="str">
        <f t="shared" si="273"/>
        <v>LM.NM</v>
      </c>
      <c r="CI10310" s="275" t="s">
        <v>11717</v>
      </c>
    </row>
    <row r="10311" spans="74:87" x14ac:dyDescent="0.3">
      <c r="BV10311" s="30"/>
      <c r="CH10311" s="139" t="str">
        <f t="shared" si="273"/>
        <v>LM.0F</v>
      </c>
      <c r="CI10311" s="275" t="s">
        <v>11718</v>
      </c>
    </row>
    <row r="10312" spans="74:87" x14ac:dyDescent="0.3">
      <c r="BV10312" s="30"/>
      <c r="CH10312" s="139" t="str">
        <f t="shared" si="273"/>
        <v>LM.MC</v>
      </c>
      <c r="CI10312" s="275" t="s">
        <v>11719</v>
      </c>
    </row>
    <row r="10313" spans="74:87" x14ac:dyDescent="0.3">
      <c r="BV10313" s="30"/>
      <c r="CH10313" s="139" t="str">
        <f t="shared" si="273"/>
        <v>LM.0P</v>
      </c>
      <c r="CI10313" s="275" t="s">
        <v>11720</v>
      </c>
    </row>
    <row r="10314" spans="74:87" x14ac:dyDescent="0.3">
      <c r="BV10314" s="30"/>
      <c r="CH10314" s="139" t="str">
        <f t="shared" si="273"/>
        <v>LM.T9</v>
      </c>
      <c r="CI10314" s="275" t="s">
        <v>11721</v>
      </c>
    </row>
    <row r="10315" spans="74:87" x14ac:dyDescent="0.3">
      <c r="BV10315" s="30"/>
      <c r="CH10315" s="139" t="str">
        <f t="shared" si="273"/>
        <v>LM.AO</v>
      </c>
      <c r="CI10315" s="275" t="s">
        <v>11722</v>
      </c>
    </row>
    <row r="10316" spans="74:87" x14ac:dyDescent="0.3">
      <c r="BV10316" s="30"/>
      <c r="CH10316" s="139" t="str">
        <f t="shared" si="273"/>
        <v>LM.0G</v>
      </c>
      <c r="CI10316" s="275" t="s">
        <v>11723</v>
      </c>
    </row>
    <row r="10317" spans="74:87" x14ac:dyDescent="0.3">
      <c r="BV10317" s="30"/>
      <c r="CH10317" s="139" t="str">
        <f t="shared" si="273"/>
        <v>LM.BG</v>
      </c>
      <c r="CI10317" s="275" t="s">
        <v>11724</v>
      </c>
    </row>
    <row r="10318" spans="74:87" x14ac:dyDescent="0.3">
      <c r="BV10318" s="30"/>
      <c r="CH10318" s="139" t="str">
        <f t="shared" si="273"/>
        <v>LM.0R</v>
      </c>
      <c r="CI10318" s="275" t="s">
        <v>11725</v>
      </c>
    </row>
    <row r="10319" spans="74:87" x14ac:dyDescent="0.3">
      <c r="BV10319" s="30"/>
      <c r="CH10319" s="139" t="str">
        <f t="shared" si="273"/>
        <v>LM.89</v>
      </c>
      <c r="CI10319" s="275" t="s">
        <v>11726</v>
      </c>
    </row>
    <row r="10320" spans="74:87" x14ac:dyDescent="0.3">
      <c r="BV10320" s="30"/>
      <c r="CH10320" s="139" t="str">
        <f t="shared" si="273"/>
        <v>LM.2P</v>
      </c>
      <c r="CI10320" s="275" t="s">
        <v>15419</v>
      </c>
    </row>
    <row r="10321" spans="74:87" x14ac:dyDescent="0.3">
      <c r="BV10321" s="30"/>
      <c r="CH10321" s="139" t="str">
        <f t="shared" si="273"/>
        <v>LM.32</v>
      </c>
      <c r="CI10321" s="275" t="s">
        <v>11727</v>
      </c>
    </row>
    <row r="10322" spans="74:87" x14ac:dyDescent="0.3">
      <c r="BV10322" s="30"/>
      <c r="CH10322" s="139" t="str">
        <f t="shared" si="273"/>
        <v>LM.80</v>
      </c>
      <c r="CI10322" s="275" t="s">
        <v>11728</v>
      </c>
    </row>
    <row r="10323" spans="74:87" x14ac:dyDescent="0.3">
      <c r="BV10323" s="30"/>
      <c r="CH10323" s="139" t="str">
        <f t="shared" si="273"/>
        <v>LM.46</v>
      </c>
      <c r="CI10323" s="275" t="s">
        <v>11729</v>
      </c>
    </row>
    <row r="10324" spans="74:87" x14ac:dyDescent="0.3">
      <c r="BV10324" s="30"/>
      <c r="CH10324" s="139" t="str">
        <f t="shared" si="273"/>
        <v>LM.45</v>
      </c>
      <c r="CI10324" s="275" t="s">
        <v>11730</v>
      </c>
    </row>
    <row r="10325" spans="74:87" x14ac:dyDescent="0.3">
      <c r="BV10325" s="30"/>
      <c r="CH10325" s="139" t="str">
        <f t="shared" si="273"/>
        <v>LM.0C</v>
      </c>
      <c r="CI10325" s="275" t="s">
        <v>11731</v>
      </c>
    </row>
    <row r="10326" spans="74:87" x14ac:dyDescent="0.3">
      <c r="BV10326" s="30"/>
      <c r="CH10326" s="139" t="str">
        <f t="shared" si="273"/>
        <v>LM.87</v>
      </c>
      <c r="CI10326" s="275" t="s">
        <v>11732</v>
      </c>
    </row>
    <row r="10327" spans="74:87" x14ac:dyDescent="0.3">
      <c r="BV10327" s="30"/>
      <c r="CH10327" s="139" t="str">
        <f t="shared" si="273"/>
        <v>LM.CP</v>
      </c>
      <c r="CI10327" s="275" t="s">
        <v>11733</v>
      </c>
    </row>
    <row r="10328" spans="74:87" x14ac:dyDescent="0.3">
      <c r="BV10328" s="30"/>
      <c r="CH10328" s="139" t="str">
        <f t="shared" si="273"/>
        <v>LM.35</v>
      </c>
      <c r="CI10328" s="275" t="s">
        <v>11734</v>
      </c>
    </row>
    <row r="10329" spans="74:87" x14ac:dyDescent="0.3">
      <c r="BV10329" s="30"/>
      <c r="CH10329" s="139" t="str">
        <f t="shared" si="273"/>
        <v>LM.33</v>
      </c>
      <c r="CI10329" s="275" t="s">
        <v>11735</v>
      </c>
    </row>
    <row r="10330" spans="74:87" x14ac:dyDescent="0.3">
      <c r="BV10330" s="30"/>
      <c r="CH10330" s="139" t="str">
        <f t="shared" si="273"/>
        <v>LM.54</v>
      </c>
      <c r="CI10330" s="275" t="s">
        <v>11736</v>
      </c>
    </row>
    <row r="10331" spans="74:87" x14ac:dyDescent="0.3">
      <c r="BV10331" s="30"/>
      <c r="CH10331" s="139" t="str">
        <f t="shared" si="273"/>
        <v>LM.JB</v>
      </c>
      <c r="CI10331" s="275" t="s">
        <v>11737</v>
      </c>
    </row>
    <row r="10332" spans="74:87" x14ac:dyDescent="0.3">
      <c r="BV10332" s="30"/>
      <c r="CH10332" s="139" t="str">
        <f t="shared" si="273"/>
        <v>LM.JW</v>
      </c>
      <c r="CI10332" s="275" t="s">
        <v>15420</v>
      </c>
    </row>
    <row r="10333" spans="74:87" x14ac:dyDescent="0.3">
      <c r="BV10333" s="30"/>
      <c r="CH10333" s="139" t="str">
        <f t="shared" si="273"/>
        <v>LM.51</v>
      </c>
      <c r="CI10333" s="275" t="s">
        <v>11738</v>
      </c>
    </row>
    <row r="10334" spans="74:87" x14ac:dyDescent="0.3">
      <c r="BV10334" s="30"/>
      <c r="CH10334" s="139" t="str">
        <f t="shared" si="273"/>
        <v>LM.NS</v>
      </c>
      <c r="CI10334" s="275" t="s">
        <v>11739</v>
      </c>
    </row>
    <row r="10335" spans="74:87" x14ac:dyDescent="0.3">
      <c r="BV10335" s="30"/>
      <c r="CH10335" s="139" t="str">
        <f t="shared" si="273"/>
        <v>LM.86</v>
      </c>
      <c r="CI10335" s="275" t="s">
        <v>11740</v>
      </c>
    </row>
    <row r="10336" spans="74:87" x14ac:dyDescent="0.3">
      <c r="BV10336" s="30"/>
      <c r="CH10336" s="139" t="str">
        <f t="shared" ref="CH10336:CH10399" si="274">CONCATENATE(LEFT(CI10336,2),".",RIGHT(CI10336,2))</f>
        <v>LM.36</v>
      </c>
      <c r="CI10336" s="275" t="s">
        <v>11741</v>
      </c>
    </row>
    <row r="10337" spans="74:87" x14ac:dyDescent="0.3">
      <c r="BV10337" s="30"/>
      <c r="CH10337" s="139" t="str">
        <f t="shared" si="274"/>
        <v>LM.2F</v>
      </c>
      <c r="CI10337" s="275" t="s">
        <v>11742</v>
      </c>
    </row>
    <row r="10338" spans="74:87" x14ac:dyDescent="0.3">
      <c r="BV10338" s="30"/>
      <c r="CH10338" s="139" t="str">
        <f t="shared" si="274"/>
        <v>LM.90</v>
      </c>
      <c r="CI10338" s="275" t="s">
        <v>11743</v>
      </c>
    </row>
    <row r="10339" spans="74:87" x14ac:dyDescent="0.3">
      <c r="BV10339" s="30"/>
      <c r="CH10339" s="139" t="str">
        <f t="shared" si="274"/>
        <v>LM.27</v>
      </c>
      <c r="CI10339" s="275" t="s">
        <v>11744</v>
      </c>
    </row>
    <row r="10340" spans="74:87" x14ac:dyDescent="0.3">
      <c r="BV10340" s="30"/>
      <c r="CH10340" s="139" t="str">
        <f t="shared" si="274"/>
        <v>LM.61</v>
      </c>
      <c r="CI10340" s="275" t="s">
        <v>11745</v>
      </c>
    </row>
    <row r="10341" spans="74:87" x14ac:dyDescent="0.3">
      <c r="BV10341" s="30"/>
      <c r="CH10341" s="139" t="str">
        <f t="shared" si="274"/>
        <v>LM.81</v>
      </c>
      <c r="CI10341" s="275" t="s">
        <v>11746</v>
      </c>
    </row>
    <row r="10342" spans="74:87" x14ac:dyDescent="0.3">
      <c r="BV10342" s="30"/>
      <c r="CH10342" s="139" t="str">
        <f t="shared" si="274"/>
        <v>LM.SO</v>
      </c>
      <c r="CI10342" s="275" t="s">
        <v>11747</v>
      </c>
    </row>
    <row r="10343" spans="74:87" x14ac:dyDescent="0.3">
      <c r="BV10343" s="30"/>
      <c r="CH10343" s="139" t="str">
        <f t="shared" si="274"/>
        <v>LM.SP</v>
      </c>
      <c r="CI10343" s="275" t="s">
        <v>11748</v>
      </c>
    </row>
    <row r="10344" spans="74:87" x14ac:dyDescent="0.3">
      <c r="BV10344" s="30"/>
      <c r="CH10344" s="139" t="str">
        <f t="shared" si="274"/>
        <v>LM.1V</v>
      </c>
      <c r="CI10344" s="275" t="s">
        <v>11749</v>
      </c>
    </row>
    <row r="10345" spans="74:87" x14ac:dyDescent="0.3">
      <c r="BV10345" s="30"/>
      <c r="CH10345" s="139" t="str">
        <f t="shared" si="274"/>
        <v>LM.T5</v>
      </c>
      <c r="CI10345" s="275" t="s">
        <v>11750</v>
      </c>
    </row>
    <row r="10346" spans="74:87" x14ac:dyDescent="0.3">
      <c r="BV10346" s="30"/>
      <c r="CH10346" s="139" t="str">
        <f t="shared" si="274"/>
        <v>LM.0S</v>
      </c>
      <c r="CI10346" s="275" t="s">
        <v>11751</v>
      </c>
    </row>
    <row r="10347" spans="74:87" x14ac:dyDescent="0.3">
      <c r="BV10347" s="30"/>
      <c r="CH10347" s="139" t="str">
        <f t="shared" si="274"/>
        <v>LM.52</v>
      </c>
      <c r="CI10347" s="275" t="s">
        <v>11752</v>
      </c>
    </row>
    <row r="10348" spans="74:87" x14ac:dyDescent="0.3">
      <c r="BV10348" s="30"/>
      <c r="CH10348" s="139" t="str">
        <f t="shared" si="274"/>
        <v>LM.77</v>
      </c>
      <c r="CI10348" s="275" t="s">
        <v>11753</v>
      </c>
    </row>
    <row r="10349" spans="74:87" x14ac:dyDescent="0.3">
      <c r="BV10349" s="30"/>
      <c r="CH10349" s="139" t="str">
        <f t="shared" si="274"/>
        <v>LM.37</v>
      </c>
      <c r="CI10349" s="275" t="s">
        <v>11754</v>
      </c>
    </row>
    <row r="10350" spans="74:87" x14ac:dyDescent="0.3">
      <c r="BV10350" s="30"/>
      <c r="CH10350" s="139" t="str">
        <f t="shared" si="274"/>
        <v>LM.2A</v>
      </c>
      <c r="CI10350" s="275" t="s">
        <v>11755</v>
      </c>
    </row>
    <row r="10351" spans="74:87" x14ac:dyDescent="0.3">
      <c r="BV10351" s="30"/>
      <c r="CH10351" s="139" t="str">
        <f t="shared" si="274"/>
        <v>LM.T8</v>
      </c>
      <c r="CI10351" s="275" t="s">
        <v>11756</v>
      </c>
    </row>
    <row r="10352" spans="74:87" x14ac:dyDescent="0.3">
      <c r="BV10352" s="30"/>
      <c r="CH10352" s="139" t="str">
        <f t="shared" si="274"/>
        <v>LM.1Q</v>
      </c>
      <c r="CI10352" s="275" t="s">
        <v>11757</v>
      </c>
    </row>
    <row r="10353" spans="74:87" x14ac:dyDescent="0.3">
      <c r="BV10353" s="30"/>
      <c r="CH10353" s="139" t="str">
        <f t="shared" si="274"/>
        <v>LM.2Q</v>
      </c>
      <c r="CI10353" s="275" t="s">
        <v>11758</v>
      </c>
    </row>
    <row r="10354" spans="74:87" x14ac:dyDescent="0.3">
      <c r="BV10354" s="30"/>
      <c r="CH10354" s="139" t="str">
        <f t="shared" si="274"/>
        <v>LM.NM</v>
      </c>
      <c r="CI10354" s="275" t="s">
        <v>11759</v>
      </c>
    </row>
    <row r="10355" spans="74:87" x14ac:dyDescent="0.3">
      <c r="BV10355" s="30"/>
      <c r="CH10355" s="139" t="str">
        <f t="shared" si="274"/>
        <v>LM.0F</v>
      </c>
      <c r="CI10355" s="275" t="s">
        <v>11760</v>
      </c>
    </row>
    <row r="10356" spans="74:87" x14ac:dyDescent="0.3">
      <c r="BV10356" s="30"/>
      <c r="CH10356" s="139" t="str">
        <f t="shared" si="274"/>
        <v>LM.MC</v>
      </c>
      <c r="CI10356" s="275" t="s">
        <v>11761</v>
      </c>
    </row>
    <row r="10357" spans="74:87" x14ac:dyDescent="0.3">
      <c r="BV10357" s="30"/>
      <c r="CH10357" s="139" t="str">
        <f t="shared" si="274"/>
        <v>LM.0P</v>
      </c>
      <c r="CI10357" s="275" t="s">
        <v>11762</v>
      </c>
    </row>
    <row r="10358" spans="74:87" x14ac:dyDescent="0.3">
      <c r="BV10358" s="30"/>
      <c r="CH10358" s="139" t="str">
        <f t="shared" si="274"/>
        <v>LM.T9</v>
      </c>
      <c r="CI10358" s="275" t="s">
        <v>11763</v>
      </c>
    </row>
    <row r="10359" spans="74:87" x14ac:dyDescent="0.3">
      <c r="BV10359" s="30"/>
      <c r="CH10359" s="139" t="str">
        <f t="shared" si="274"/>
        <v>LM.AO</v>
      </c>
      <c r="CI10359" s="275" t="s">
        <v>11764</v>
      </c>
    </row>
    <row r="10360" spans="74:87" x14ac:dyDescent="0.3">
      <c r="BV10360" s="30"/>
      <c r="CH10360" s="139" t="str">
        <f t="shared" si="274"/>
        <v>LM.0G</v>
      </c>
      <c r="CI10360" s="275" t="s">
        <v>11765</v>
      </c>
    </row>
    <row r="10361" spans="74:87" x14ac:dyDescent="0.3">
      <c r="BV10361" s="30"/>
      <c r="CH10361" s="139" t="str">
        <f t="shared" si="274"/>
        <v>LM.BG</v>
      </c>
      <c r="CI10361" s="275" t="s">
        <v>11766</v>
      </c>
    </row>
    <row r="10362" spans="74:87" x14ac:dyDescent="0.3">
      <c r="BV10362" s="30"/>
      <c r="CH10362" s="139" t="str">
        <f t="shared" si="274"/>
        <v>LM.0R</v>
      </c>
      <c r="CI10362" s="275" t="s">
        <v>11767</v>
      </c>
    </row>
    <row r="10363" spans="74:87" x14ac:dyDescent="0.3">
      <c r="BV10363" s="30"/>
      <c r="CH10363" s="139" t="str">
        <f t="shared" si="274"/>
        <v>LM.89</v>
      </c>
      <c r="CI10363" s="275" t="s">
        <v>11768</v>
      </c>
    </row>
    <row r="10364" spans="74:87" x14ac:dyDescent="0.3">
      <c r="BV10364" s="30"/>
      <c r="CH10364" s="139" t="str">
        <f t="shared" si="274"/>
        <v>LM.2P</v>
      </c>
      <c r="CI10364" s="275" t="s">
        <v>15421</v>
      </c>
    </row>
    <row r="10365" spans="74:87" x14ac:dyDescent="0.3">
      <c r="BV10365" s="30"/>
      <c r="CH10365" s="139" t="str">
        <f t="shared" si="274"/>
        <v>LM.32</v>
      </c>
      <c r="CI10365" s="275" t="s">
        <v>11769</v>
      </c>
    </row>
    <row r="10366" spans="74:87" x14ac:dyDescent="0.3">
      <c r="BV10366" s="30"/>
      <c r="CH10366" s="139" t="str">
        <f t="shared" si="274"/>
        <v>LM.80</v>
      </c>
      <c r="CI10366" s="275" t="s">
        <v>11770</v>
      </c>
    </row>
    <row r="10367" spans="74:87" x14ac:dyDescent="0.3">
      <c r="BV10367" s="30"/>
      <c r="CH10367" s="139" t="str">
        <f t="shared" si="274"/>
        <v>LM.46</v>
      </c>
      <c r="CI10367" s="275" t="s">
        <v>11771</v>
      </c>
    </row>
    <row r="10368" spans="74:87" x14ac:dyDescent="0.3">
      <c r="BV10368" s="30"/>
      <c r="CH10368" s="139" t="str">
        <f t="shared" si="274"/>
        <v>LM.45</v>
      </c>
      <c r="CI10368" s="275" t="s">
        <v>11772</v>
      </c>
    </row>
    <row r="10369" spans="74:87" x14ac:dyDescent="0.3">
      <c r="BV10369" s="30"/>
      <c r="CH10369" s="139" t="str">
        <f t="shared" si="274"/>
        <v>LM.0C</v>
      </c>
      <c r="CI10369" s="275" t="s">
        <v>11773</v>
      </c>
    </row>
    <row r="10370" spans="74:87" x14ac:dyDescent="0.3">
      <c r="BV10370" s="30"/>
      <c r="CH10370" s="139" t="str">
        <f t="shared" si="274"/>
        <v>LM.87</v>
      </c>
      <c r="CI10370" s="275" t="s">
        <v>11774</v>
      </c>
    </row>
    <row r="10371" spans="74:87" x14ac:dyDescent="0.3">
      <c r="BV10371" s="30"/>
      <c r="CH10371" s="139" t="str">
        <f t="shared" si="274"/>
        <v>LM.CP</v>
      </c>
      <c r="CI10371" s="275" t="s">
        <v>11775</v>
      </c>
    </row>
    <row r="10372" spans="74:87" x14ac:dyDescent="0.3">
      <c r="BV10372" s="30"/>
      <c r="CH10372" s="139" t="str">
        <f t="shared" si="274"/>
        <v>LM.35</v>
      </c>
      <c r="CI10372" s="275" t="s">
        <v>11776</v>
      </c>
    </row>
    <row r="10373" spans="74:87" x14ac:dyDescent="0.3">
      <c r="BV10373" s="30"/>
      <c r="CH10373" s="139" t="str">
        <f t="shared" si="274"/>
        <v>LM.33</v>
      </c>
      <c r="CI10373" s="275" t="s">
        <v>11777</v>
      </c>
    </row>
    <row r="10374" spans="74:87" x14ac:dyDescent="0.3">
      <c r="BV10374" s="30"/>
      <c r="CH10374" s="139" t="str">
        <f t="shared" si="274"/>
        <v>LM.54</v>
      </c>
      <c r="CI10374" s="275" t="s">
        <v>11778</v>
      </c>
    </row>
    <row r="10375" spans="74:87" x14ac:dyDescent="0.3">
      <c r="BV10375" s="30"/>
      <c r="CH10375" s="139" t="str">
        <f t="shared" si="274"/>
        <v>LM.JB</v>
      </c>
      <c r="CI10375" s="275" t="s">
        <v>11779</v>
      </c>
    </row>
    <row r="10376" spans="74:87" x14ac:dyDescent="0.3">
      <c r="BV10376" s="30"/>
      <c r="CH10376" s="139" t="str">
        <f t="shared" si="274"/>
        <v>LM.JW</v>
      </c>
      <c r="CI10376" s="275" t="s">
        <v>15422</v>
      </c>
    </row>
    <row r="10377" spans="74:87" x14ac:dyDescent="0.3">
      <c r="BV10377" s="30"/>
      <c r="CH10377" s="139" t="str">
        <f t="shared" si="274"/>
        <v>LM.51</v>
      </c>
      <c r="CI10377" s="275" t="s">
        <v>11780</v>
      </c>
    </row>
    <row r="10378" spans="74:87" x14ac:dyDescent="0.3">
      <c r="BV10378" s="30"/>
      <c r="CH10378" s="139" t="str">
        <f t="shared" si="274"/>
        <v>LM.NS</v>
      </c>
      <c r="CI10378" s="275" t="s">
        <v>11781</v>
      </c>
    </row>
    <row r="10379" spans="74:87" x14ac:dyDescent="0.3">
      <c r="BV10379" s="30"/>
      <c r="CH10379" s="139" t="str">
        <f t="shared" si="274"/>
        <v>LM.86</v>
      </c>
      <c r="CI10379" s="275" t="s">
        <v>11782</v>
      </c>
    </row>
    <row r="10380" spans="74:87" x14ac:dyDescent="0.3">
      <c r="BV10380" s="30"/>
      <c r="CH10380" s="139" t="str">
        <f t="shared" si="274"/>
        <v>LM.36</v>
      </c>
      <c r="CI10380" s="275" t="s">
        <v>11783</v>
      </c>
    </row>
    <row r="10381" spans="74:87" x14ac:dyDescent="0.3">
      <c r="BV10381" s="30"/>
      <c r="CH10381" s="139" t="str">
        <f t="shared" si="274"/>
        <v>LM.2F</v>
      </c>
      <c r="CI10381" s="275" t="s">
        <v>11784</v>
      </c>
    </row>
    <row r="10382" spans="74:87" x14ac:dyDescent="0.3">
      <c r="BV10382" s="30"/>
      <c r="CH10382" s="139" t="str">
        <f t="shared" si="274"/>
        <v>LM.90</v>
      </c>
      <c r="CI10382" s="275" t="s">
        <v>11785</v>
      </c>
    </row>
    <row r="10383" spans="74:87" x14ac:dyDescent="0.3">
      <c r="BV10383" s="30"/>
      <c r="CH10383" s="139" t="str">
        <f t="shared" si="274"/>
        <v>LM.27</v>
      </c>
      <c r="CI10383" s="275" t="s">
        <v>11786</v>
      </c>
    </row>
    <row r="10384" spans="74:87" x14ac:dyDescent="0.3">
      <c r="BV10384" s="30"/>
      <c r="CH10384" s="139" t="str">
        <f t="shared" si="274"/>
        <v>LM.61</v>
      </c>
      <c r="CI10384" s="275" t="s">
        <v>11787</v>
      </c>
    </row>
    <row r="10385" spans="74:87" x14ac:dyDescent="0.3">
      <c r="BV10385" s="30"/>
      <c r="CH10385" s="139" t="str">
        <f t="shared" si="274"/>
        <v>LM.81</v>
      </c>
      <c r="CI10385" s="275" t="s">
        <v>11788</v>
      </c>
    </row>
    <row r="10386" spans="74:87" x14ac:dyDescent="0.3">
      <c r="BV10386" s="30"/>
      <c r="CH10386" s="139" t="str">
        <f t="shared" si="274"/>
        <v>LM.SO</v>
      </c>
      <c r="CI10386" s="275" t="s">
        <v>11789</v>
      </c>
    </row>
    <row r="10387" spans="74:87" x14ac:dyDescent="0.3">
      <c r="BV10387" s="30"/>
      <c r="CH10387" s="139" t="str">
        <f t="shared" si="274"/>
        <v>LM.SP</v>
      </c>
      <c r="CI10387" s="275" t="s">
        <v>11790</v>
      </c>
    </row>
    <row r="10388" spans="74:87" x14ac:dyDescent="0.3">
      <c r="BV10388" s="30"/>
      <c r="CH10388" s="139" t="str">
        <f t="shared" si="274"/>
        <v>LM.1V</v>
      </c>
      <c r="CI10388" s="275" t="s">
        <v>11791</v>
      </c>
    </row>
    <row r="10389" spans="74:87" x14ac:dyDescent="0.3">
      <c r="BV10389" s="30"/>
      <c r="CH10389" s="139" t="str">
        <f t="shared" si="274"/>
        <v>LM.T5</v>
      </c>
      <c r="CI10389" s="275" t="s">
        <v>11792</v>
      </c>
    </row>
    <row r="10390" spans="74:87" x14ac:dyDescent="0.3">
      <c r="BV10390" s="30"/>
      <c r="CH10390" s="139" t="str">
        <f t="shared" si="274"/>
        <v>LM.0S</v>
      </c>
      <c r="CI10390" s="275" t="s">
        <v>11793</v>
      </c>
    </row>
    <row r="10391" spans="74:87" x14ac:dyDescent="0.3">
      <c r="BV10391" s="30"/>
      <c r="CH10391" s="139" t="str">
        <f t="shared" si="274"/>
        <v>LM.52</v>
      </c>
      <c r="CI10391" s="275" t="s">
        <v>11794</v>
      </c>
    </row>
    <row r="10392" spans="74:87" x14ac:dyDescent="0.3">
      <c r="BV10392" s="30"/>
      <c r="CH10392" s="139" t="str">
        <f t="shared" si="274"/>
        <v>LM.77</v>
      </c>
      <c r="CI10392" s="275" t="s">
        <v>11795</v>
      </c>
    </row>
    <row r="10393" spans="74:87" x14ac:dyDescent="0.3">
      <c r="BV10393" s="30"/>
      <c r="CH10393" s="139" t="str">
        <f t="shared" si="274"/>
        <v>LM.37</v>
      </c>
      <c r="CI10393" s="275" t="s">
        <v>11796</v>
      </c>
    </row>
    <row r="10394" spans="74:87" x14ac:dyDescent="0.3">
      <c r="BV10394" s="30"/>
      <c r="CH10394" s="139" t="str">
        <f t="shared" si="274"/>
        <v>LM.2A</v>
      </c>
      <c r="CI10394" s="275" t="s">
        <v>11797</v>
      </c>
    </row>
    <row r="10395" spans="74:87" x14ac:dyDescent="0.3">
      <c r="BV10395" s="30"/>
      <c r="CH10395" s="139" t="str">
        <f t="shared" si="274"/>
        <v>LM.T8</v>
      </c>
      <c r="CI10395" s="275" t="s">
        <v>11798</v>
      </c>
    </row>
    <row r="10396" spans="74:87" x14ac:dyDescent="0.3">
      <c r="BV10396" s="30"/>
      <c r="CH10396" s="139" t="str">
        <f t="shared" si="274"/>
        <v>LM.1Q</v>
      </c>
      <c r="CI10396" s="275" t="s">
        <v>11799</v>
      </c>
    </row>
    <row r="10397" spans="74:87" x14ac:dyDescent="0.3">
      <c r="BV10397" s="30"/>
      <c r="CH10397" s="139" t="str">
        <f t="shared" si="274"/>
        <v>LM.2Q</v>
      </c>
      <c r="CI10397" s="275" t="s">
        <v>11800</v>
      </c>
    </row>
    <row r="10398" spans="74:87" x14ac:dyDescent="0.3">
      <c r="BV10398" s="30"/>
      <c r="CH10398" s="139" t="str">
        <f t="shared" si="274"/>
        <v>LM.NM</v>
      </c>
      <c r="CI10398" s="275" t="s">
        <v>11801</v>
      </c>
    </row>
    <row r="10399" spans="74:87" x14ac:dyDescent="0.3">
      <c r="BV10399" s="30"/>
      <c r="CH10399" s="139" t="str">
        <f t="shared" si="274"/>
        <v>LM.0F</v>
      </c>
      <c r="CI10399" s="275" t="s">
        <v>11802</v>
      </c>
    </row>
    <row r="10400" spans="74:87" x14ac:dyDescent="0.3">
      <c r="BV10400" s="30"/>
      <c r="CH10400" s="139" t="str">
        <f t="shared" ref="CH10400:CH10463" si="275">CONCATENATE(LEFT(CI10400,2),".",RIGHT(CI10400,2))</f>
        <v>LM.MC</v>
      </c>
      <c r="CI10400" s="275" t="s">
        <v>11803</v>
      </c>
    </row>
    <row r="10401" spans="74:87" x14ac:dyDescent="0.3">
      <c r="BV10401" s="30"/>
      <c r="CH10401" s="139" t="str">
        <f t="shared" si="275"/>
        <v>LM.0P</v>
      </c>
      <c r="CI10401" s="275" t="s">
        <v>11804</v>
      </c>
    </row>
    <row r="10402" spans="74:87" x14ac:dyDescent="0.3">
      <c r="BV10402" s="30"/>
      <c r="CH10402" s="139" t="str">
        <f t="shared" si="275"/>
        <v>LM.T9</v>
      </c>
      <c r="CI10402" s="275" t="s">
        <v>11805</v>
      </c>
    </row>
    <row r="10403" spans="74:87" x14ac:dyDescent="0.3">
      <c r="BV10403" s="30"/>
      <c r="CH10403" s="139" t="str">
        <f t="shared" si="275"/>
        <v>LM.AO</v>
      </c>
      <c r="CI10403" s="275" t="s">
        <v>11806</v>
      </c>
    </row>
    <row r="10404" spans="74:87" x14ac:dyDescent="0.3">
      <c r="BV10404" s="30"/>
      <c r="CH10404" s="139" t="str">
        <f t="shared" si="275"/>
        <v>LM.0G</v>
      </c>
      <c r="CI10404" s="275" t="s">
        <v>11807</v>
      </c>
    </row>
    <row r="10405" spans="74:87" x14ac:dyDescent="0.3">
      <c r="BV10405" s="30"/>
      <c r="CH10405" s="139" t="str">
        <f t="shared" si="275"/>
        <v>LM.BG</v>
      </c>
      <c r="CI10405" s="275" t="s">
        <v>11808</v>
      </c>
    </row>
    <row r="10406" spans="74:87" x14ac:dyDescent="0.3">
      <c r="BV10406" s="30"/>
      <c r="CH10406" s="139" t="str">
        <f t="shared" si="275"/>
        <v>LM.0R</v>
      </c>
      <c r="CI10406" s="275" t="s">
        <v>11809</v>
      </c>
    </row>
    <row r="10407" spans="74:87" x14ac:dyDescent="0.3">
      <c r="BV10407" s="30"/>
      <c r="CH10407" s="139" t="str">
        <f t="shared" si="275"/>
        <v>LM.89</v>
      </c>
      <c r="CI10407" s="275" t="s">
        <v>11810</v>
      </c>
    </row>
    <row r="10408" spans="74:87" x14ac:dyDescent="0.3">
      <c r="BV10408" s="30"/>
      <c r="CH10408" s="139" t="str">
        <f t="shared" si="275"/>
        <v>LM.2P</v>
      </c>
      <c r="CI10408" s="275" t="s">
        <v>15423</v>
      </c>
    </row>
    <row r="10409" spans="74:87" x14ac:dyDescent="0.3">
      <c r="BV10409" s="30"/>
      <c r="CH10409" s="139" t="str">
        <f t="shared" si="275"/>
        <v>LM.32</v>
      </c>
      <c r="CI10409" s="275" t="s">
        <v>11811</v>
      </c>
    </row>
    <row r="10410" spans="74:87" x14ac:dyDescent="0.3">
      <c r="BV10410" s="30"/>
      <c r="CH10410" s="139" t="str">
        <f t="shared" si="275"/>
        <v>LM.80</v>
      </c>
      <c r="CI10410" s="275" t="s">
        <v>11812</v>
      </c>
    </row>
    <row r="10411" spans="74:87" x14ac:dyDescent="0.3">
      <c r="BV10411" s="30"/>
      <c r="CH10411" s="139" t="str">
        <f t="shared" si="275"/>
        <v>LM.46</v>
      </c>
      <c r="CI10411" s="275" t="s">
        <v>11813</v>
      </c>
    </row>
    <row r="10412" spans="74:87" x14ac:dyDescent="0.3">
      <c r="BV10412" s="30"/>
      <c r="CH10412" s="139" t="str">
        <f t="shared" si="275"/>
        <v>LM.45</v>
      </c>
      <c r="CI10412" s="275" t="s">
        <v>11814</v>
      </c>
    </row>
    <row r="10413" spans="74:87" x14ac:dyDescent="0.3">
      <c r="BV10413" s="30"/>
      <c r="CH10413" s="139" t="str">
        <f t="shared" si="275"/>
        <v>LM.0C</v>
      </c>
      <c r="CI10413" s="275" t="s">
        <v>11815</v>
      </c>
    </row>
    <row r="10414" spans="74:87" x14ac:dyDescent="0.3">
      <c r="BV10414" s="30"/>
      <c r="CH10414" s="139" t="str">
        <f t="shared" si="275"/>
        <v>LM.87</v>
      </c>
      <c r="CI10414" s="275" t="s">
        <v>11816</v>
      </c>
    </row>
    <row r="10415" spans="74:87" x14ac:dyDescent="0.3">
      <c r="BV10415" s="30"/>
      <c r="CH10415" s="139" t="str">
        <f t="shared" si="275"/>
        <v>LM.CP</v>
      </c>
      <c r="CI10415" s="275" t="s">
        <v>11817</v>
      </c>
    </row>
    <row r="10416" spans="74:87" x14ac:dyDescent="0.3">
      <c r="BV10416" s="30"/>
      <c r="CH10416" s="139" t="str">
        <f t="shared" si="275"/>
        <v>LM.35</v>
      </c>
      <c r="CI10416" s="275" t="s">
        <v>11818</v>
      </c>
    </row>
    <row r="10417" spans="74:87" x14ac:dyDescent="0.3">
      <c r="BV10417" s="30"/>
      <c r="CH10417" s="139" t="str">
        <f t="shared" si="275"/>
        <v>LM.33</v>
      </c>
      <c r="CI10417" s="275" t="s">
        <v>11819</v>
      </c>
    </row>
    <row r="10418" spans="74:87" x14ac:dyDescent="0.3">
      <c r="BV10418" s="30"/>
      <c r="CH10418" s="139" t="str">
        <f t="shared" si="275"/>
        <v>LM.54</v>
      </c>
      <c r="CI10418" s="275" t="s">
        <v>11820</v>
      </c>
    </row>
    <row r="10419" spans="74:87" x14ac:dyDescent="0.3">
      <c r="BV10419" s="30"/>
      <c r="CH10419" s="139" t="str">
        <f t="shared" si="275"/>
        <v>LM.JB</v>
      </c>
      <c r="CI10419" s="275" t="s">
        <v>11821</v>
      </c>
    </row>
    <row r="10420" spans="74:87" x14ac:dyDescent="0.3">
      <c r="BV10420" s="30"/>
      <c r="CH10420" s="139" t="str">
        <f t="shared" si="275"/>
        <v>LM.JW</v>
      </c>
      <c r="CI10420" s="275" t="s">
        <v>15424</v>
      </c>
    </row>
    <row r="10421" spans="74:87" x14ac:dyDescent="0.3">
      <c r="BV10421" s="30"/>
      <c r="CH10421" s="139" t="str">
        <f t="shared" si="275"/>
        <v>LM.51</v>
      </c>
      <c r="CI10421" s="275" t="s">
        <v>11822</v>
      </c>
    </row>
    <row r="10422" spans="74:87" x14ac:dyDescent="0.3">
      <c r="BV10422" s="30"/>
      <c r="CH10422" s="139" t="str">
        <f t="shared" si="275"/>
        <v>LM.NS</v>
      </c>
      <c r="CI10422" s="275" t="s">
        <v>11823</v>
      </c>
    </row>
    <row r="10423" spans="74:87" x14ac:dyDescent="0.3">
      <c r="BV10423" s="30"/>
      <c r="CH10423" s="139" t="str">
        <f t="shared" si="275"/>
        <v>LM.86</v>
      </c>
      <c r="CI10423" s="275" t="s">
        <v>11824</v>
      </c>
    </row>
    <row r="10424" spans="74:87" x14ac:dyDescent="0.3">
      <c r="BV10424" s="30"/>
      <c r="CH10424" s="139" t="str">
        <f t="shared" si="275"/>
        <v>LM.36</v>
      </c>
      <c r="CI10424" s="275" t="s">
        <v>11825</v>
      </c>
    </row>
    <row r="10425" spans="74:87" x14ac:dyDescent="0.3">
      <c r="BV10425" s="30"/>
      <c r="CH10425" s="139" t="str">
        <f t="shared" si="275"/>
        <v>LM.2F</v>
      </c>
      <c r="CI10425" s="275" t="s">
        <v>11826</v>
      </c>
    </row>
    <row r="10426" spans="74:87" x14ac:dyDescent="0.3">
      <c r="BV10426" s="30"/>
      <c r="CH10426" s="139" t="str">
        <f t="shared" si="275"/>
        <v>LM.90</v>
      </c>
      <c r="CI10426" s="275" t="s">
        <v>11827</v>
      </c>
    </row>
    <row r="10427" spans="74:87" x14ac:dyDescent="0.3">
      <c r="BV10427" s="30"/>
      <c r="CH10427" s="139" t="str">
        <f t="shared" si="275"/>
        <v>LM.27</v>
      </c>
      <c r="CI10427" s="275" t="s">
        <v>11828</v>
      </c>
    </row>
    <row r="10428" spans="74:87" x14ac:dyDescent="0.3">
      <c r="BV10428" s="30"/>
      <c r="CH10428" s="139" t="str">
        <f t="shared" si="275"/>
        <v>LM.61</v>
      </c>
      <c r="CI10428" s="275" t="s">
        <v>11829</v>
      </c>
    </row>
    <row r="10429" spans="74:87" x14ac:dyDescent="0.3">
      <c r="BV10429" s="30"/>
      <c r="CH10429" s="139" t="str">
        <f t="shared" si="275"/>
        <v>LM.81</v>
      </c>
      <c r="CI10429" s="275" t="s">
        <v>11830</v>
      </c>
    </row>
    <row r="10430" spans="74:87" x14ac:dyDescent="0.3">
      <c r="BV10430" s="30"/>
      <c r="CH10430" s="139" t="str">
        <f t="shared" si="275"/>
        <v>LM.SO</v>
      </c>
      <c r="CI10430" s="275" t="s">
        <v>11831</v>
      </c>
    </row>
    <row r="10431" spans="74:87" x14ac:dyDescent="0.3">
      <c r="BV10431" s="30"/>
      <c r="CH10431" s="139" t="str">
        <f t="shared" si="275"/>
        <v>LM.SP</v>
      </c>
      <c r="CI10431" s="275" t="s">
        <v>11832</v>
      </c>
    </row>
    <row r="10432" spans="74:87" x14ac:dyDescent="0.3">
      <c r="BV10432" s="30"/>
      <c r="CH10432" s="139" t="str">
        <f t="shared" si="275"/>
        <v>LM.1V</v>
      </c>
      <c r="CI10432" s="275" t="s">
        <v>11833</v>
      </c>
    </row>
    <row r="10433" spans="74:87" x14ac:dyDescent="0.3">
      <c r="BV10433" s="30"/>
      <c r="CH10433" s="139" t="str">
        <f t="shared" si="275"/>
        <v>LM.T5</v>
      </c>
      <c r="CI10433" s="275" t="s">
        <v>11834</v>
      </c>
    </row>
    <row r="10434" spans="74:87" x14ac:dyDescent="0.3">
      <c r="BV10434" s="30"/>
      <c r="CH10434" s="139" t="str">
        <f t="shared" si="275"/>
        <v>LM.0S</v>
      </c>
      <c r="CI10434" s="275" t="s">
        <v>11835</v>
      </c>
    </row>
    <row r="10435" spans="74:87" x14ac:dyDescent="0.3">
      <c r="BV10435" s="30"/>
      <c r="CH10435" s="139" t="str">
        <f t="shared" si="275"/>
        <v>LM.52</v>
      </c>
      <c r="CI10435" s="275" t="s">
        <v>11836</v>
      </c>
    </row>
    <row r="10436" spans="74:87" x14ac:dyDescent="0.3">
      <c r="BV10436" s="30"/>
      <c r="CH10436" s="139" t="str">
        <f t="shared" si="275"/>
        <v>LM.77</v>
      </c>
      <c r="CI10436" s="275" t="s">
        <v>11837</v>
      </c>
    </row>
    <row r="10437" spans="74:87" x14ac:dyDescent="0.3">
      <c r="BV10437" s="30"/>
      <c r="CH10437" s="139" t="str">
        <f t="shared" si="275"/>
        <v>LM.37</v>
      </c>
      <c r="CI10437" s="275" t="s">
        <v>11838</v>
      </c>
    </row>
    <row r="10438" spans="74:87" x14ac:dyDescent="0.3">
      <c r="BV10438" s="30"/>
      <c r="CH10438" s="139" t="str">
        <f t="shared" si="275"/>
        <v>LM.2A</v>
      </c>
      <c r="CI10438" s="275" t="s">
        <v>11839</v>
      </c>
    </row>
    <row r="10439" spans="74:87" x14ac:dyDescent="0.3">
      <c r="BV10439" s="30"/>
      <c r="CH10439" s="139" t="str">
        <f t="shared" si="275"/>
        <v>LM.T8</v>
      </c>
      <c r="CI10439" s="275" t="s">
        <v>11840</v>
      </c>
    </row>
    <row r="10440" spans="74:87" x14ac:dyDescent="0.3">
      <c r="BV10440" s="30"/>
      <c r="CH10440" s="139" t="str">
        <f t="shared" si="275"/>
        <v>LM.1Q</v>
      </c>
      <c r="CI10440" s="275" t="s">
        <v>11841</v>
      </c>
    </row>
    <row r="10441" spans="74:87" x14ac:dyDescent="0.3">
      <c r="BV10441" s="30"/>
      <c r="CH10441" s="139" t="str">
        <f t="shared" si="275"/>
        <v>LM.2Q</v>
      </c>
      <c r="CI10441" s="275" t="s">
        <v>11842</v>
      </c>
    </row>
    <row r="10442" spans="74:87" x14ac:dyDescent="0.3">
      <c r="BV10442" s="30"/>
      <c r="CH10442" s="139" t="str">
        <f t="shared" si="275"/>
        <v>LM.NM</v>
      </c>
      <c r="CI10442" s="275" t="s">
        <v>11843</v>
      </c>
    </row>
    <row r="10443" spans="74:87" x14ac:dyDescent="0.3">
      <c r="BV10443" s="30"/>
      <c r="CH10443" s="139" t="str">
        <f t="shared" si="275"/>
        <v>LM.0F</v>
      </c>
      <c r="CI10443" s="275" t="s">
        <v>11844</v>
      </c>
    </row>
    <row r="10444" spans="74:87" x14ac:dyDescent="0.3">
      <c r="BV10444" s="30"/>
      <c r="CH10444" s="139" t="str">
        <f t="shared" si="275"/>
        <v>LM.MC</v>
      </c>
      <c r="CI10444" s="275" t="s">
        <v>11845</v>
      </c>
    </row>
    <row r="10445" spans="74:87" x14ac:dyDescent="0.3">
      <c r="BV10445" s="30"/>
      <c r="CH10445" s="139" t="str">
        <f t="shared" si="275"/>
        <v>LM.0P</v>
      </c>
      <c r="CI10445" s="275" t="s">
        <v>11846</v>
      </c>
    </row>
    <row r="10446" spans="74:87" x14ac:dyDescent="0.3">
      <c r="BV10446" s="30"/>
      <c r="CH10446" s="139" t="str">
        <f t="shared" si="275"/>
        <v>LM.T9</v>
      </c>
      <c r="CI10446" s="275" t="s">
        <v>11847</v>
      </c>
    </row>
    <row r="10447" spans="74:87" x14ac:dyDescent="0.3">
      <c r="BV10447" s="30"/>
      <c r="CH10447" s="139" t="str">
        <f t="shared" si="275"/>
        <v>LM.AO</v>
      </c>
      <c r="CI10447" s="275" t="s">
        <v>11848</v>
      </c>
    </row>
    <row r="10448" spans="74:87" x14ac:dyDescent="0.3">
      <c r="BV10448" s="30"/>
      <c r="CH10448" s="139" t="str">
        <f t="shared" si="275"/>
        <v>LM.0G</v>
      </c>
      <c r="CI10448" s="275" t="s">
        <v>11849</v>
      </c>
    </row>
    <row r="10449" spans="74:87" x14ac:dyDescent="0.3">
      <c r="BV10449" s="30"/>
      <c r="CH10449" s="139" t="str">
        <f t="shared" si="275"/>
        <v>LM.BG</v>
      </c>
      <c r="CI10449" s="275" t="s">
        <v>11850</v>
      </c>
    </row>
    <row r="10450" spans="74:87" x14ac:dyDescent="0.3">
      <c r="BV10450" s="30"/>
      <c r="CH10450" s="139" t="str">
        <f t="shared" si="275"/>
        <v>LM.0R</v>
      </c>
      <c r="CI10450" s="275" t="s">
        <v>11851</v>
      </c>
    </row>
    <row r="10451" spans="74:87" x14ac:dyDescent="0.3">
      <c r="BV10451" s="30"/>
      <c r="CH10451" s="139" t="str">
        <f t="shared" si="275"/>
        <v>LM.89</v>
      </c>
      <c r="CI10451" s="275" t="s">
        <v>11852</v>
      </c>
    </row>
    <row r="10452" spans="74:87" x14ac:dyDescent="0.3">
      <c r="BV10452" s="30"/>
      <c r="CH10452" s="139" t="str">
        <f t="shared" si="275"/>
        <v>LM.2P</v>
      </c>
      <c r="CI10452" s="275" t="s">
        <v>15425</v>
      </c>
    </row>
    <row r="10453" spans="74:87" x14ac:dyDescent="0.3">
      <c r="BV10453" s="30"/>
      <c r="CH10453" s="139" t="str">
        <f t="shared" si="275"/>
        <v>LM.32</v>
      </c>
      <c r="CI10453" s="275" t="s">
        <v>11853</v>
      </c>
    </row>
    <row r="10454" spans="74:87" x14ac:dyDescent="0.3">
      <c r="BV10454" s="30"/>
      <c r="CH10454" s="139" t="str">
        <f t="shared" si="275"/>
        <v>LM.80</v>
      </c>
      <c r="CI10454" s="275" t="s">
        <v>11854</v>
      </c>
    </row>
    <row r="10455" spans="74:87" x14ac:dyDescent="0.3">
      <c r="BV10455" s="30"/>
      <c r="CH10455" s="139" t="str">
        <f t="shared" si="275"/>
        <v>LM.46</v>
      </c>
      <c r="CI10455" s="275" t="s">
        <v>11855</v>
      </c>
    </row>
    <row r="10456" spans="74:87" x14ac:dyDescent="0.3">
      <c r="BV10456" s="30"/>
      <c r="CH10456" s="139" t="str">
        <f t="shared" si="275"/>
        <v>LM.45</v>
      </c>
      <c r="CI10456" s="275" t="s">
        <v>11856</v>
      </c>
    </row>
    <row r="10457" spans="74:87" x14ac:dyDescent="0.3">
      <c r="BV10457" s="30"/>
      <c r="CH10457" s="139" t="str">
        <f t="shared" si="275"/>
        <v>LM.0C</v>
      </c>
      <c r="CI10457" s="275" t="s">
        <v>11857</v>
      </c>
    </row>
    <row r="10458" spans="74:87" x14ac:dyDescent="0.3">
      <c r="BV10458" s="30"/>
      <c r="CH10458" s="139" t="str">
        <f t="shared" si="275"/>
        <v>LM.87</v>
      </c>
      <c r="CI10458" s="275" t="s">
        <v>11858</v>
      </c>
    </row>
    <row r="10459" spans="74:87" x14ac:dyDescent="0.3">
      <c r="BV10459" s="30"/>
      <c r="CH10459" s="139" t="str">
        <f t="shared" si="275"/>
        <v>LM.CP</v>
      </c>
      <c r="CI10459" s="275" t="s">
        <v>11859</v>
      </c>
    </row>
    <row r="10460" spans="74:87" x14ac:dyDescent="0.3">
      <c r="BV10460" s="30"/>
      <c r="CH10460" s="139" t="str">
        <f t="shared" si="275"/>
        <v>LM.35</v>
      </c>
      <c r="CI10460" s="275" t="s">
        <v>11860</v>
      </c>
    </row>
    <row r="10461" spans="74:87" x14ac:dyDescent="0.3">
      <c r="BV10461" s="30"/>
      <c r="CH10461" s="139" t="str">
        <f t="shared" si="275"/>
        <v>LM.33</v>
      </c>
      <c r="CI10461" s="275" t="s">
        <v>11861</v>
      </c>
    </row>
    <row r="10462" spans="74:87" x14ac:dyDescent="0.3">
      <c r="BV10462" s="30"/>
      <c r="CH10462" s="139" t="str">
        <f t="shared" si="275"/>
        <v>LM.54</v>
      </c>
      <c r="CI10462" s="275" t="s">
        <v>11862</v>
      </c>
    </row>
    <row r="10463" spans="74:87" x14ac:dyDescent="0.3">
      <c r="BV10463" s="30"/>
      <c r="CH10463" s="139" t="str">
        <f t="shared" si="275"/>
        <v>LM.JB</v>
      </c>
      <c r="CI10463" s="275" t="s">
        <v>11863</v>
      </c>
    </row>
    <row r="10464" spans="74:87" x14ac:dyDescent="0.3">
      <c r="BV10464" s="30"/>
      <c r="CH10464" s="139" t="str">
        <f t="shared" ref="CH10464:CH10527" si="276">CONCATENATE(LEFT(CI10464,2),".",RIGHT(CI10464,2))</f>
        <v>LM.JW</v>
      </c>
      <c r="CI10464" s="275" t="s">
        <v>15426</v>
      </c>
    </row>
    <row r="10465" spans="74:87" x14ac:dyDescent="0.3">
      <c r="BV10465" s="30"/>
      <c r="CH10465" s="139" t="str">
        <f t="shared" si="276"/>
        <v>LM.51</v>
      </c>
      <c r="CI10465" s="275" t="s">
        <v>11864</v>
      </c>
    </row>
    <row r="10466" spans="74:87" x14ac:dyDescent="0.3">
      <c r="BV10466" s="30"/>
      <c r="CH10466" s="139" t="str">
        <f t="shared" si="276"/>
        <v>LM.NS</v>
      </c>
      <c r="CI10466" s="275" t="s">
        <v>11865</v>
      </c>
    </row>
    <row r="10467" spans="74:87" x14ac:dyDescent="0.3">
      <c r="BV10467" s="30"/>
      <c r="CH10467" s="139" t="str">
        <f t="shared" si="276"/>
        <v>LM.86</v>
      </c>
      <c r="CI10467" s="275" t="s">
        <v>11866</v>
      </c>
    </row>
    <row r="10468" spans="74:87" x14ac:dyDescent="0.3">
      <c r="BV10468" s="30"/>
      <c r="CH10468" s="139" t="str">
        <f t="shared" si="276"/>
        <v>LM.36</v>
      </c>
      <c r="CI10468" s="275" t="s">
        <v>11867</v>
      </c>
    </row>
    <row r="10469" spans="74:87" x14ac:dyDescent="0.3">
      <c r="BV10469" s="30"/>
      <c r="CH10469" s="139" t="str">
        <f t="shared" si="276"/>
        <v>LM.2F</v>
      </c>
      <c r="CI10469" s="275" t="s">
        <v>11868</v>
      </c>
    </row>
    <row r="10470" spans="74:87" x14ac:dyDescent="0.3">
      <c r="BV10470" s="30"/>
      <c r="CH10470" s="139" t="str">
        <f t="shared" si="276"/>
        <v>LM.90</v>
      </c>
      <c r="CI10470" s="275" t="s">
        <v>11869</v>
      </c>
    </row>
    <row r="10471" spans="74:87" x14ac:dyDescent="0.3">
      <c r="BV10471" s="30"/>
      <c r="CH10471" s="139" t="str">
        <f t="shared" si="276"/>
        <v>LM.27</v>
      </c>
      <c r="CI10471" s="275" t="s">
        <v>11870</v>
      </c>
    </row>
    <row r="10472" spans="74:87" x14ac:dyDescent="0.3">
      <c r="BV10472" s="30"/>
      <c r="CH10472" s="139" t="str">
        <f t="shared" si="276"/>
        <v>LM.61</v>
      </c>
      <c r="CI10472" s="275" t="s">
        <v>11871</v>
      </c>
    </row>
    <row r="10473" spans="74:87" x14ac:dyDescent="0.3">
      <c r="BV10473" s="30"/>
      <c r="CH10473" s="139" t="str">
        <f t="shared" si="276"/>
        <v>LM.81</v>
      </c>
      <c r="CI10473" s="275" t="s">
        <v>11872</v>
      </c>
    </row>
    <row r="10474" spans="74:87" x14ac:dyDescent="0.3">
      <c r="BV10474" s="30"/>
      <c r="CH10474" s="139" t="str">
        <f t="shared" si="276"/>
        <v>LM.SO</v>
      </c>
      <c r="CI10474" s="275" t="s">
        <v>11873</v>
      </c>
    </row>
    <row r="10475" spans="74:87" x14ac:dyDescent="0.3">
      <c r="BV10475" s="30"/>
      <c r="CH10475" s="139" t="str">
        <f t="shared" si="276"/>
        <v>LM.SP</v>
      </c>
      <c r="CI10475" s="275" t="s">
        <v>11874</v>
      </c>
    </row>
    <row r="10476" spans="74:87" x14ac:dyDescent="0.3">
      <c r="BV10476" s="30"/>
      <c r="CH10476" s="139" t="str">
        <f t="shared" si="276"/>
        <v>LM.1V</v>
      </c>
      <c r="CI10476" s="275" t="s">
        <v>11875</v>
      </c>
    </row>
    <row r="10477" spans="74:87" x14ac:dyDescent="0.3">
      <c r="BV10477" s="30"/>
      <c r="CH10477" s="139" t="str">
        <f t="shared" si="276"/>
        <v>LM.T5</v>
      </c>
      <c r="CI10477" s="275" t="s">
        <v>11876</v>
      </c>
    </row>
    <row r="10478" spans="74:87" x14ac:dyDescent="0.3">
      <c r="BV10478" s="30"/>
      <c r="CH10478" s="139" t="str">
        <f t="shared" si="276"/>
        <v>LM.0S</v>
      </c>
      <c r="CI10478" s="275" t="s">
        <v>11877</v>
      </c>
    </row>
    <row r="10479" spans="74:87" x14ac:dyDescent="0.3">
      <c r="BV10479" s="30"/>
      <c r="CH10479" s="139" t="str">
        <f t="shared" si="276"/>
        <v>LM.52</v>
      </c>
      <c r="CI10479" s="275" t="s">
        <v>11878</v>
      </c>
    </row>
    <row r="10480" spans="74:87" x14ac:dyDescent="0.3">
      <c r="BV10480" s="30"/>
      <c r="CH10480" s="139" t="str">
        <f t="shared" si="276"/>
        <v>LM.77</v>
      </c>
      <c r="CI10480" s="275" t="s">
        <v>11879</v>
      </c>
    </row>
    <row r="10481" spans="74:87" x14ac:dyDescent="0.3">
      <c r="BV10481" s="30"/>
      <c r="CH10481" s="139" t="str">
        <f t="shared" si="276"/>
        <v>LM.37</v>
      </c>
      <c r="CI10481" s="275" t="s">
        <v>11880</v>
      </c>
    </row>
    <row r="10482" spans="74:87" x14ac:dyDescent="0.3">
      <c r="BV10482" s="30"/>
      <c r="CH10482" s="139" t="str">
        <f t="shared" si="276"/>
        <v>LM.2A</v>
      </c>
      <c r="CI10482" s="275" t="s">
        <v>11881</v>
      </c>
    </row>
    <row r="10483" spans="74:87" x14ac:dyDescent="0.3">
      <c r="BV10483" s="30"/>
      <c r="CH10483" s="139" t="str">
        <f t="shared" si="276"/>
        <v>LM.T8</v>
      </c>
      <c r="CI10483" s="275" t="s">
        <v>11882</v>
      </c>
    </row>
    <row r="10484" spans="74:87" x14ac:dyDescent="0.3">
      <c r="BV10484" s="30"/>
      <c r="CH10484" s="139" t="str">
        <f t="shared" si="276"/>
        <v>LM.1Q</v>
      </c>
      <c r="CI10484" s="275" t="s">
        <v>11883</v>
      </c>
    </row>
    <row r="10485" spans="74:87" x14ac:dyDescent="0.3">
      <c r="BV10485" s="30"/>
      <c r="CH10485" s="139" t="str">
        <f t="shared" si="276"/>
        <v>LM.2Q</v>
      </c>
      <c r="CI10485" s="275" t="s">
        <v>11884</v>
      </c>
    </row>
    <row r="10486" spans="74:87" x14ac:dyDescent="0.3">
      <c r="BV10486" s="30"/>
      <c r="CH10486" s="139" t="str">
        <f t="shared" si="276"/>
        <v>LM.NM</v>
      </c>
      <c r="CI10486" s="275" t="s">
        <v>11885</v>
      </c>
    </row>
    <row r="10487" spans="74:87" x14ac:dyDescent="0.3">
      <c r="BV10487" s="30"/>
      <c r="CH10487" s="139" t="str">
        <f t="shared" si="276"/>
        <v>LM.0F</v>
      </c>
      <c r="CI10487" s="275" t="s">
        <v>11886</v>
      </c>
    </row>
    <row r="10488" spans="74:87" x14ac:dyDescent="0.3">
      <c r="BV10488" s="30"/>
      <c r="CH10488" s="139" t="str">
        <f t="shared" si="276"/>
        <v>LM.MC</v>
      </c>
      <c r="CI10488" s="275" t="s">
        <v>11887</v>
      </c>
    </row>
    <row r="10489" spans="74:87" x14ac:dyDescent="0.3">
      <c r="BV10489" s="30"/>
      <c r="CH10489" s="139" t="str">
        <f t="shared" si="276"/>
        <v>LM.0P</v>
      </c>
      <c r="CI10489" s="275" t="s">
        <v>11888</v>
      </c>
    </row>
    <row r="10490" spans="74:87" x14ac:dyDescent="0.3">
      <c r="BV10490" s="30"/>
      <c r="CH10490" s="139" t="str">
        <f t="shared" si="276"/>
        <v>LM.T9</v>
      </c>
      <c r="CI10490" s="275" t="s">
        <v>11889</v>
      </c>
    </row>
    <row r="10491" spans="74:87" x14ac:dyDescent="0.3">
      <c r="BV10491" s="30"/>
      <c r="CH10491" s="139" t="str">
        <f t="shared" si="276"/>
        <v>LM.AO</v>
      </c>
      <c r="CI10491" s="275" t="s">
        <v>11890</v>
      </c>
    </row>
    <row r="10492" spans="74:87" x14ac:dyDescent="0.3">
      <c r="BV10492" s="30"/>
      <c r="CH10492" s="139" t="str">
        <f t="shared" si="276"/>
        <v>LM.0G</v>
      </c>
      <c r="CI10492" s="275" t="s">
        <v>11891</v>
      </c>
    </row>
    <row r="10493" spans="74:87" x14ac:dyDescent="0.3">
      <c r="BV10493" s="30"/>
      <c r="CH10493" s="139" t="str">
        <f t="shared" si="276"/>
        <v>LM.BG</v>
      </c>
      <c r="CI10493" s="275" t="s">
        <v>11892</v>
      </c>
    </row>
    <row r="10494" spans="74:87" x14ac:dyDescent="0.3">
      <c r="BV10494" s="30"/>
      <c r="CH10494" s="139" t="str">
        <f t="shared" si="276"/>
        <v>LM.0R</v>
      </c>
      <c r="CI10494" s="275" t="s">
        <v>11893</v>
      </c>
    </row>
    <row r="10495" spans="74:87" x14ac:dyDescent="0.3">
      <c r="BV10495" s="30"/>
      <c r="CH10495" s="139" t="str">
        <f t="shared" si="276"/>
        <v>LM.89</v>
      </c>
      <c r="CI10495" s="275" t="s">
        <v>11894</v>
      </c>
    </row>
    <row r="10496" spans="74:87" x14ac:dyDescent="0.3">
      <c r="BV10496" s="30"/>
      <c r="CH10496" s="139" t="str">
        <f t="shared" si="276"/>
        <v>LM.2P</v>
      </c>
      <c r="CI10496" s="275" t="s">
        <v>15427</v>
      </c>
    </row>
    <row r="10497" spans="74:87" x14ac:dyDescent="0.3">
      <c r="BV10497" s="30"/>
      <c r="CH10497" s="139" t="str">
        <f t="shared" si="276"/>
        <v>LM.32</v>
      </c>
      <c r="CI10497" s="275" t="s">
        <v>11895</v>
      </c>
    </row>
    <row r="10498" spans="74:87" x14ac:dyDescent="0.3">
      <c r="BV10498" s="30"/>
      <c r="CH10498" s="139" t="str">
        <f t="shared" si="276"/>
        <v>LM.80</v>
      </c>
      <c r="CI10498" s="275" t="s">
        <v>11896</v>
      </c>
    </row>
    <row r="10499" spans="74:87" x14ac:dyDescent="0.3">
      <c r="BV10499" s="30"/>
      <c r="CH10499" s="139" t="str">
        <f t="shared" si="276"/>
        <v>LM.46</v>
      </c>
      <c r="CI10499" s="275" t="s">
        <v>11897</v>
      </c>
    </row>
    <row r="10500" spans="74:87" x14ac:dyDescent="0.3">
      <c r="BV10500" s="30"/>
      <c r="CH10500" s="139" t="str">
        <f t="shared" si="276"/>
        <v>LM.45</v>
      </c>
      <c r="CI10500" s="275" t="s">
        <v>11898</v>
      </c>
    </row>
    <row r="10501" spans="74:87" x14ac:dyDescent="0.3">
      <c r="BV10501" s="30"/>
      <c r="CH10501" s="139" t="str">
        <f t="shared" si="276"/>
        <v>LM.0C</v>
      </c>
      <c r="CI10501" s="275" t="s">
        <v>11899</v>
      </c>
    </row>
    <row r="10502" spans="74:87" x14ac:dyDescent="0.3">
      <c r="BV10502" s="30"/>
      <c r="CH10502" s="139" t="str">
        <f t="shared" si="276"/>
        <v>LM.87</v>
      </c>
      <c r="CI10502" s="275" t="s">
        <v>11900</v>
      </c>
    </row>
    <row r="10503" spans="74:87" x14ac:dyDescent="0.3">
      <c r="BV10503" s="30"/>
      <c r="CH10503" s="139" t="str">
        <f t="shared" si="276"/>
        <v>LM.CP</v>
      </c>
      <c r="CI10503" s="275" t="s">
        <v>11901</v>
      </c>
    </row>
    <row r="10504" spans="74:87" x14ac:dyDescent="0.3">
      <c r="BV10504" s="30"/>
      <c r="CH10504" s="139" t="str">
        <f t="shared" si="276"/>
        <v>LM.35</v>
      </c>
      <c r="CI10504" s="275" t="s">
        <v>11902</v>
      </c>
    </row>
    <row r="10505" spans="74:87" x14ac:dyDescent="0.3">
      <c r="BV10505" s="30"/>
      <c r="CH10505" s="139" t="str">
        <f t="shared" si="276"/>
        <v>LM.33</v>
      </c>
      <c r="CI10505" s="275" t="s">
        <v>11903</v>
      </c>
    </row>
    <row r="10506" spans="74:87" x14ac:dyDescent="0.3">
      <c r="BV10506" s="30"/>
      <c r="CH10506" s="139" t="str">
        <f t="shared" si="276"/>
        <v>LM.54</v>
      </c>
      <c r="CI10506" s="275" t="s">
        <v>11904</v>
      </c>
    </row>
    <row r="10507" spans="74:87" x14ac:dyDescent="0.3">
      <c r="BV10507" s="30"/>
      <c r="CH10507" s="139" t="str">
        <f t="shared" si="276"/>
        <v>LM.JB</v>
      </c>
      <c r="CI10507" s="275" t="s">
        <v>11905</v>
      </c>
    </row>
    <row r="10508" spans="74:87" x14ac:dyDescent="0.3">
      <c r="BV10508" s="30"/>
      <c r="CH10508" s="139" t="str">
        <f t="shared" si="276"/>
        <v>LM.JW</v>
      </c>
      <c r="CI10508" s="275" t="s">
        <v>15428</v>
      </c>
    </row>
    <row r="10509" spans="74:87" x14ac:dyDescent="0.3">
      <c r="BV10509" s="30"/>
      <c r="CH10509" s="139" t="str">
        <f t="shared" si="276"/>
        <v>LM.51</v>
      </c>
      <c r="CI10509" s="275" t="s">
        <v>11906</v>
      </c>
    </row>
    <row r="10510" spans="74:87" x14ac:dyDescent="0.3">
      <c r="BV10510" s="30"/>
      <c r="CH10510" s="139" t="str">
        <f t="shared" si="276"/>
        <v>LM.NS</v>
      </c>
      <c r="CI10510" s="275" t="s">
        <v>11907</v>
      </c>
    </row>
    <row r="10511" spans="74:87" x14ac:dyDescent="0.3">
      <c r="BV10511" s="30"/>
      <c r="CH10511" s="139" t="str">
        <f t="shared" si="276"/>
        <v>LM.86</v>
      </c>
      <c r="CI10511" s="275" t="s">
        <v>11908</v>
      </c>
    </row>
    <row r="10512" spans="74:87" x14ac:dyDescent="0.3">
      <c r="BV10512" s="30"/>
      <c r="CH10512" s="139" t="str">
        <f t="shared" si="276"/>
        <v>LM.36</v>
      </c>
      <c r="CI10512" s="275" t="s">
        <v>11909</v>
      </c>
    </row>
    <row r="10513" spans="74:87" x14ac:dyDescent="0.3">
      <c r="BV10513" s="30"/>
      <c r="CH10513" s="139" t="str">
        <f t="shared" si="276"/>
        <v>LM.2F</v>
      </c>
      <c r="CI10513" s="275" t="s">
        <v>11910</v>
      </c>
    </row>
    <row r="10514" spans="74:87" x14ac:dyDescent="0.3">
      <c r="BV10514" s="30"/>
      <c r="CH10514" s="139" t="str">
        <f t="shared" si="276"/>
        <v>LM.90</v>
      </c>
      <c r="CI10514" s="275" t="s">
        <v>11911</v>
      </c>
    </row>
    <row r="10515" spans="74:87" x14ac:dyDescent="0.3">
      <c r="BV10515" s="30"/>
      <c r="CH10515" s="139" t="str">
        <f t="shared" si="276"/>
        <v>LM.27</v>
      </c>
      <c r="CI10515" s="275" t="s">
        <v>11912</v>
      </c>
    </row>
    <row r="10516" spans="74:87" x14ac:dyDescent="0.3">
      <c r="BV10516" s="30"/>
      <c r="CH10516" s="139" t="str">
        <f t="shared" si="276"/>
        <v>LM.61</v>
      </c>
      <c r="CI10516" s="275" t="s">
        <v>11913</v>
      </c>
    </row>
    <row r="10517" spans="74:87" x14ac:dyDescent="0.3">
      <c r="BV10517" s="30"/>
      <c r="CH10517" s="139" t="str">
        <f t="shared" si="276"/>
        <v>LM.81</v>
      </c>
      <c r="CI10517" s="275" t="s">
        <v>11914</v>
      </c>
    </row>
    <row r="10518" spans="74:87" x14ac:dyDescent="0.3">
      <c r="BV10518" s="30"/>
      <c r="CH10518" s="139" t="str">
        <f t="shared" si="276"/>
        <v>LM.SO</v>
      </c>
      <c r="CI10518" s="275" t="s">
        <v>11915</v>
      </c>
    </row>
    <row r="10519" spans="74:87" x14ac:dyDescent="0.3">
      <c r="BV10519" s="30"/>
      <c r="CH10519" s="139" t="str">
        <f t="shared" si="276"/>
        <v>LM.SP</v>
      </c>
      <c r="CI10519" s="275" t="s">
        <v>11916</v>
      </c>
    </row>
    <row r="10520" spans="74:87" x14ac:dyDescent="0.3">
      <c r="BV10520" s="30"/>
      <c r="CH10520" s="139" t="str">
        <f t="shared" si="276"/>
        <v>LM.1V</v>
      </c>
      <c r="CI10520" s="275" t="s">
        <v>11917</v>
      </c>
    </row>
    <row r="10521" spans="74:87" x14ac:dyDescent="0.3">
      <c r="BV10521" s="30"/>
      <c r="CH10521" s="139" t="str">
        <f t="shared" si="276"/>
        <v>LM.T5</v>
      </c>
      <c r="CI10521" s="275" t="s">
        <v>11918</v>
      </c>
    </row>
    <row r="10522" spans="74:87" x14ac:dyDescent="0.3">
      <c r="BV10522" s="30"/>
      <c r="CH10522" s="139" t="str">
        <f t="shared" si="276"/>
        <v>LM.0S</v>
      </c>
      <c r="CI10522" s="275" t="s">
        <v>11919</v>
      </c>
    </row>
    <row r="10523" spans="74:87" x14ac:dyDescent="0.3">
      <c r="BV10523" s="30"/>
      <c r="CH10523" s="139" t="str">
        <f t="shared" si="276"/>
        <v>LM.52</v>
      </c>
      <c r="CI10523" s="275" t="s">
        <v>11920</v>
      </c>
    </row>
    <row r="10524" spans="74:87" x14ac:dyDescent="0.3">
      <c r="BV10524" s="30"/>
      <c r="CH10524" s="139" t="str">
        <f t="shared" si="276"/>
        <v>LM.77</v>
      </c>
      <c r="CI10524" s="275" t="s">
        <v>11921</v>
      </c>
    </row>
    <row r="10525" spans="74:87" x14ac:dyDescent="0.3">
      <c r="BV10525" s="30"/>
      <c r="CH10525" s="139" t="str">
        <f t="shared" si="276"/>
        <v>LM.37</v>
      </c>
      <c r="CI10525" s="275" t="s">
        <v>11922</v>
      </c>
    </row>
    <row r="10526" spans="74:87" x14ac:dyDescent="0.3">
      <c r="BV10526" s="30"/>
      <c r="CH10526" s="139" t="str">
        <f t="shared" si="276"/>
        <v>LM.2A</v>
      </c>
      <c r="CI10526" s="275" t="s">
        <v>11923</v>
      </c>
    </row>
    <row r="10527" spans="74:87" x14ac:dyDescent="0.3">
      <c r="BV10527" s="30"/>
      <c r="CH10527" s="139" t="str">
        <f t="shared" si="276"/>
        <v>LM.T8</v>
      </c>
      <c r="CI10527" s="275" t="s">
        <v>11924</v>
      </c>
    </row>
    <row r="10528" spans="74:87" x14ac:dyDescent="0.3">
      <c r="BV10528" s="30"/>
      <c r="CH10528" s="139" t="str">
        <f t="shared" ref="CH10528:CH10591" si="277">CONCATENATE(LEFT(CI10528,2),".",RIGHT(CI10528,2))</f>
        <v>LM.1Q</v>
      </c>
      <c r="CI10528" s="275" t="s">
        <v>11925</v>
      </c>
    </row>
    <row r="10529" spans="74:87" x14ac:dyDescent="0.3">
      <c r="BV10529" s="30"/>
      <c r="CH10529" s="139" t="str">
        <f t="shared" si="277"/>
        <v>LM.2Q</v>
      </c>
      <c r="CI10529" s="275" t="s">
        <v>11926</v>
      </c>
    </row>
    <row r="10530" spans="74:87" x14ac:dyDescent="0.3">
      <c r="BV10530" s="30"/>
      <c r="CH10530" s="139" t="str">
        <f t="shared" si="277"/>
        <v>LM.NM</v>
      </c>
      <c r="CI10530" s="275" t="s">
        <v>11927</v>
      </c>
    </row>
    <row r="10531" spans="74:87" x14ac:dyDescent="0.3">
      <c r="BV10531" s="30"/>
      <c r="CH10531" s="139" t="str">
        <f t="shared" si="277"/>
        <v>LM.0F</v>
      </c>
      <c r="CI10531" s="275" t="s">
        <v>11928</v>
      </c>
    </row>
    <row r="10532" spans="74:87" x14ac:dyDescent="0.3">
      <c r="BV10532" s="30"/>
      <c r="CH10532" s="139" t="str">
        <f t="shared" si="277"/>
        <v>LM.MC</v>
      </c>
      <c r="CI10532" s="275" t="s">
        <v>11929</v>
      </c>
    </row>
    <row r="10533" spans="74:87" x14ac:dyDescent="0.3">
      <c r="BV10533" s="30"/>
      <c r="CH10533" s="139" t="str">
        <f t="shared" si="277"/>
        <v>LM.0P</v>
      </c>
      <c r="CI10533" s="275" t="s">
        <v>11930</v>
      </c>
    </row>
    <row r="10534" spans="74:87" x14ac:dyDescent="0.3">
      <c r="BV10534" s="30"/>
      <c r="CH10534" s="139" t="str">
        <f t="shared" si="277"/>
        <v>LM.T9</v>
      </c>
      <c r="CI10534" s="275" t="s">
        <v>11931</v>
      </c>
    </row>
    <row r="10535" spans="74:87" x14ac:dyDescent="0.3">
      <c r="BV10535" s="30"/>
      <c r="CH10535" s="139" t="str">
        <f t="shared" si="277"/>
        <v>LM.AO</v>
      </c>
      <c r="CI10535" s="275" t="s">
        <v>11932</v>
      </c>
    </row>
    <row r="10536" spans="74:87" x14ac:dyDescent="0.3">
      <c r="BV10536" s="30"/>
      <c r="CH10536" s="139" t="str">
        <f t="shared" si="277"/>
        <v>LM.0G</v>
      </c>
      <c r="CI10536" s="275" t="s">
        <v>11933</v>
      </c>
    </row>
    <row r="10537" spans="74:87" x14ac:dyDescent="0.3">
      <c r="BV10537" s="30"/>
      <c r="CH10537" s="139" t="str">
        <f t="shared" si="277"/>
        <v>LM.BG</v>
      </c>
      <c r="CI10537" s="275" t="s">
        <v>11934</v>
      </c>
    </row>
    <row r="10538" spans="74:87" x14ac:dyDescent="0.3">
      <c r="BV10538" s="30"/>
      <c r="CH10538" s="139" t="str">
        <f t="shared" si="277"/>
        <v>LM.0R</v>
      </c>
      <c r="CI10538" s="275" t="s">
        <v>11935</v>
      </c>
    </row>
    <row r="10539" spans="74:87" x14ac:dyDescent="0.3">
      <c r="BV10539" s="30"/>
      <c r="CH10539" s="139" t="str">
        <f t="shared" si="277"/>
        <v>LM.89</v>
      </c>
      <c r="CI10539" s="275" t="s">
        <v>11936</v>
      </c>
    </row>
    <row r="10540" spans="74:87" x14ac:dyDescent="0.3">
      <c r="BV10540" s="30"/>
      <c r="CH10540" s="139" t="str">
        <f t="shared" si="277"/>
        <v>LM.2P</v>
      </c>
      <c r="CI10540" s="275" t="s">
        <v>15429</v>
      </c>
    </row>
    <row r="10541" spans="74:87" x14ac:dyDescent="0.3">
      <c r="BV10541" s="30"/>
      <c r="CH10541" s="139" t="str">
        <f t="shared" si="277"/>
        <v>LM.32</v>
      </c>
      <c r="CI10541" s="275" t="s">
        <v>11937</v>
      </c>
    </row>
    <row r="10542" spans="74:87" x14ac:dyDescent="0.3">
      <c r="BV10542" s="30"/>
      <c r="CH10542" s="139" t="str">
        <f t="shared" si="277"/>
        <v>LM.80</v>
      </c>
      <c r="CI10542" s="275" t="s">
        <v>11938</v>
      </c>
    </row>
    <row r="10543" spans="74:87" x14ac:dyDescent="0.3">
      <c r="BV10543" s="30"/>
      <c r="CH10543" s="139" t="str">
        <f t="shared" si="277"/>
        <v>LM.46</v>
      </c>
      <c r="CI10543" s="275" t="s">
        <v>11939</v>
      </c>
    </row>
    <row r="10544" spans="74:87" x14ac:dyDescent="0.3">
      <c r="BV10544" s="30"/>
      <c r="CH10544" s="139" t="str">
        <f t="shared" si="277"/>
        <v>LM.45</v>
      </c>
      <c r="CI10544" s="275" t="s">
        <v>11940</v>
      </c>
    </row>
    <row r="10545" spans="74:87" x14ac:dyDescent="0.3">
      <c r="BV10545" s="30"/>
      <c r="CH10545" s="139" t="str">
        <f t="shared" si="277"/>
        <v>LM.0C</v>
      </c>
      <c r="CI10545" s="275" t="s">
        <v>11941</v>
      </c>
    </row>
    <row r="10546" spans="74:87" x14ac:dyDescent="0.3">
      <c r="BV10546" s="30"/>
      <c r="CH10546" s="139" t="str">
        <f t="shared" si="277"/>
        <v>LM.87</v>
      </c>
      <c r="CI10546" s="275" t="s">
        <v>11942</v>
      </c>
    </row>
    <row r="10547" spans="74:87" x14ac:dyDescent="0.3">
      <c r="BV10547" s="30"/>
      <c r="CH10547" s="139" t="str">
        <f t="shared" si="277"/>
        <v>LM.CP</v>
      </c>
      <c r="CI10547" s="275" t="s">
        <v>11943</v>
      </c>
    </row>
    <row r="10548" spans="74:87" x14ac:dyDescent="0.3">
      <c r="BV10548" s="30"/>
      <c r="CH10548" s="139" t="str">
        <f t="shared" si="277"/>
        <v>LM.35</v>
      </c>
      <c r="CI10548" s="275" t="s">
        <v>11944</v>
      </c>
    </row>
    <row r="10549" spans="74:87" x14ac:dyDescent="0.3">
      <c r="BV10549" s="30"/>
      <c r="CH10549" s="139" t="str">
        <f t="shared" si="277"/>
        <v>LM.33</v>
      </c>
      <c r="CI10549" s="275" t="s">
        <v>11945</v>
      </c>
    </row>
    <row r="10550" spans="74:87" x14ac:dyDescent="0.3">
      <c r="BV10550" s="30"/>
      <c r="CH10550" s="139" t="str">
        <f t="shared" si="277"/>
        <v>LM.54</v>
      </c>
      <c r="CI10550" s="275" t="s">
        <v>11946</v>
      </c>
    </row>
    <row r="10551" spans="74:87" x14ac:dyDescent="0.3">
      <c r="BV10551" s="30"/>
      <c r="CH10551" s="139" t="str">
        <f t="shared" si="277"/>
        <v>LM.JB</v>
      </c>
      <c r="CI10551" s="275" t="s">
        <v>11947</v>
      </c>
    </row>
    <row r="10552" spans="74:87" x14ac:dyDescent="0.3">
      <c r="BV10552" s="30"/>
      <c r="CH10552" s="139" t="str">
        <f t="shared" si="277"/>
        <v>LM.JW</v>
      </c>
      <c r="CI10552" s="275" t="s">
        <v>15430</v>
      </c>
    </row>
    <row r="10553" spans="74:87" x14ac:dyDescent="0.3">
      <c r="BV10553" s="30"/>
      <c r="CH10553" s="139" t="str">
        <f t="shared" si="277"/>
        <v>LM.51</v>
      </c>
      <c r="CI10553" s="275" t="s">
        <v>11948</v>
      </c>
    </row>
    <row r="10554" spans="74:87" x14ac:dyDescent="0.3">
      <c r="BV10554" s="30"/>
      <c r="CH10554" s="139" t="str">
        <f t="shared" si="277"/>
        <v>LM.NS</v>
      </c>
      <c r="CI10554" s="275" t="s">
        <v>11949</v>
      </c>
    </row>
    <row r="10555" spans="74:87" x14ac:dyDescent="0.3">
      <c r="BV10555" s="30"/>
      <c r="CH10555" s="139" t="str">
        <f t="shared" si="277"/>
        <v>LM.86</v>
      </c>
      <c r="CI10555" s="275" t="s">
        <v>11950</v>
      </c>
    </row>
    <row r="10556" spans="74:87" x14ac:dyDescent="0.3">
      <c r="BV10556" s="30"/>
      <c r="CH10556" s="139" t="str">
        <f t="shared" si="277"/>
        <v>LM.36</v>
      </c>
      <c r="CI10556" s="275" t="s">
        <v>11951</v>
      </c>
    </row>
    <row r="10557" spans="74:87" x14ac:dyDescent="0.3">
      <c r="BV10557" s="30"/>
      <c r="CH10557" s="139" t="str">
        <f t="shared" si="277"/>
        <v>LM.2F</v>
      </c>
      <c r="CI10557" s="275" t="s">
        <v>11952</v>
      </c>
    </row>
    <row r="10558" spans="74:87" x14ac:dyDescent="0.3">
      <c r="BV10558" s="30"/>
      <c r="CH10558" s="139" t="str">
        <f t="shared" si="277"/>
        <v>LM.90</v>
      </c>
      <c r="CI10558" s="275" t="s">
        <v>11953</v>
      </c>
    </row>
    <row r="10559" spans="74:87" x14ac:dyDescent="0.3">
      <c r="BV10559" s="30"/>
      <c r="CH10559" s="139" t="str">
        <f t="shared" si="277"/>
        <v>LM.27</v>
      </c>
      <c r="CI10559" s="275" t="s">
        <v>11954</v>
      </c>
    </row>
    <row r="10560" spans="74:87" x14ac:dyDescent="0.3">
      <c r="BV10560" s="30"/>
      <c r="CH10560" s="139" t="str">
        <f t="shared" si="277"/>
        <v>LM.61</v>
      </c>
      <c r="CI10560" s="275" t="s">
        <v>11955</v>
      </c>
    </row>
    <row r="10561" spans="74:87" x14ac:dyDescent="0.3">
      <c r="BV10561" s="30"/>
      <c r="CH10561" s="139" t="str">
        <f t="shared" si="277"/>
        <v>LM.81</v>
      </c>
      <c r="CI10561" s="275" t="s">
        <v>11956</v>
      </c>
    </row>
    <row r="10562" spans="74:87" x14ac:dyDescent="0.3">
      <c r="BV10562" s="30"/>
      <c r="CH10562" s="139" t="str">
        <f t="shared" si="277"/>
        <v>LM.SO</v>
      </c>
      <c r="CI10562" s="275" t="s">
        <v>11957</v>
      </c>
    </row>
    <row r="10563" spans="74:87" x14ac:dyDescent="0.3">
      <c r="BV10563" s="30"/>
      <c r="CH10563" s="139" t="str">
        <f t="shared" si="277"/>
        <v>LM.SP</v>
      </c>
      <c r="CI10563" s="275" t="s">
        <v>11958</v>
      </c>
    </row>
    <row r="10564" spans="74:87" x14ac:dyDescent="0.3">
      <c r="BV10564" s="30"/>
      <c r="CH10564" s="139" t="str">
        <f t="shared" si="277"/>
        <v>LM.1V</v>
      </c>
      <c r="CI10564" s="275" t="s">
        <v>11959</v>
      </c>
    </row>
    <row r="10565" spans="74:87" x14ac:dyDescent="0.3">
      <c r="BV10565" s="30"/>
      <c r="CH10565" s="139" t="str">
        <f t="shared" si="277"/>
        <v>LM.T5</v>
      </c>
      <c r="CI10565" s="275" t="s">
        <v>11960</v>
      </c>
    </row>
    <row r="10566" spans="74:87" x14ac:dyDescent="0.3">
      <c r="BV10566" s="30"/>
      <c r="CH10566" s="139" t="str">
        <f t="shared" si="277"/>
        <v>LM.0S</v>
      </c>
      <c r="CI10566" s="275" t="s">
        <v>11961</v>
      </c>
    </row>
    <row r="10567" spans="74:87" x14ac:dyDescent="0.3">
      <c r="BV10567" s="30"/>
      <c r="CH10567" s="139" t="str">
        <f t="shared" si="277"/>
        <v>LM.52</v>
      </c>
      <c r="CI10567" s="275" t="s">
        <v>11962</v>
      </c>
    </row>
    <row r="10568" spans="74:87" x14ac:dyDescent="0.3">
      <c r="BV10568" s="30"/>
      <c r="CH10568" s="139" t="str">
        <f t="shared" si="277"/>
        <v>LM.77</v>
      </c>
      <c r="CI10568" s="275" t="s">
        <v>11963</v>
      </c>
    </row>
    <row r="10569" spans="74:87" x14ac:dyDescent="0.3">
      <c r="BV10569" s="30"/>
      <c r="CH10569" s="139" t="str">
        <f t="shared" si="277"/>
        <v>LM.37</v>
      </c>
      <c r="CI10569" s="275" t="s">
        <v>11964</v>
      </c>
    </row>
    <row r="10570" spans="74:87" x14ac:dyDescent="0.3">
      <c r="BV10570" s="30"/>
      <c r="CH10570" s="139" t="str">
        <f t="shared" si="277"/>
        <v>LM.2A</v>
      </c>
      <c r="CI10570" s="275" t="s">
        <v>11965</v>
      </c>
    </row>
    <row r="10571" spans="74:87" x14ac:dyDescent="0.3">
      <c r="BV10571" s="30"/>
      <c r="CH10571" s="139" t="str">
        <f t="shared" si="277"/>
        <v>LM.T8</v>
      </c>
      <c r="CI10571" s="275" t="s">
        <v>11966</v>
      </c>
    </row>
    <row r="10572" spans="74:87" x14ac:dyDescent="0.3">
      <c r="BV10572" s="30"/>
      <c r="CH10572" s="139" t="str">
        <f t="shared" si="277"/>
        <v>LM.1Q</v>
      </c>
      <c r="CI10572" s="275" t="s">
        <v>11967</v>
      </c>
    </row>
    <row r="10573" spans="74:87" x14ac:dyDescent="0.3">
      <c r="BV10573" s="30"/>
      <c r="CH10573" s="139" t="str">
        <f t="shared" si="277"/>
        <v>LM.2Q</v>
      </c>
      <c r="CI10573" s="275" t="s">
        <v>11968</v>
      </c>
    </row>
    <row r="10574" spans="74:87" x14ac:dyDescent="0.3">
      <c r="BV10574" s="30"/>
      <c r="CH10574" s="139" t="str">
        <f t="shared" si="277"/>
        <v>LM.NM</v>
      </c>
      <c r="CI10574" s="275" t="s">
        <v>11969</v>
      </c>
    </row>
    <row r="10575" spans="74:87" x14ac:dyDescent="0.3">
      <c r="BV10575" s="30"/>
      <c r="CH10575" s="139" t="str">
        <f t="shared" si="277"/>
        <v>LM.0F</v>
      </c>
      <c r="CI10575" s="275" t="s">
        <v>11970</v>
      </c>
    </row>
    <row r="10576" spans="74:87" x14ac:dyDescent="0.3">
      <c r="BV10576" s="30"/>
      <c r="CH10576" s="139" t="str">
        <f t="shared" si="277"/>
        <v>LM.MC</v>
      </c>
      <c r="CI10576" s="275" t="s">
        <v>11971</v>
      </c>
    </row>
    <row r="10577" spans="74:87" x14ac:dyDescent="0.3">
      <c r="BV10577" s="30"/>
      <c r="CH10577" s="139" t="str">
        <f t="shared" si="277"/>
        <v>LM.0P</v>
      </c>
      <c r="CI10577" s="275" t="s">
        <v>11972</v>
      </c>
    </row>
    <row r="10578" spans="74:87" x14ac:dyDescent="0.3">
      <c r="BV10578" s="30"/>
      <c r="CH10578" s="139" t="str">
        <f t="shared" si="277"/>
        <v>LM.T9</v>
      </c>
      <c r="CI10578" s="275" t="s">
        <v>11973</v>
      </c>
    </row>
    <row r="10579" spans="74:87" x14ac:dyDescent="0.3">
      <c r="BV10579" s="30"/>
      <c r="CH10579" s="139" t="str">
        <f t="shared" si="277"/>
        <v>LM.AO</v>
      </c>
      <c r="CI10579" s="275" t="s">
        <v>11974</v>
      </c>
    </row>
    <row r="10580" spans="74:87" x14ac:dyDescent="0.3">
      <c r="BV10580" s="30"/>
      <c r="CH10580" s="139" t="str">
        <f t="shared" si="277"/>
        <v>LM.0G</v>
      </c>
      <c r="CI10580" s="275" t="s">
        <v>11975</v>
      </c>
    </row>
    <row r="10581" spans="74:87" x14ac:dyDescent="0.3">
      <c r="BV10581" s="30"/>
      <c r="CH10581" s="139" t="str">
        <f t="shared" si="277"/>
        <v>LM.BG</v>
      </c>
      <c r="CI10581" s="275" t="s">
        <v>11976</v>
      </c>
    </row>
    <row r="10582" spans="74:87" x14ac:dyDescent="0.3">
      <c r="BV10582" s="30"/>
      <c r="CH10582" s="139" t="str">
        <f t="shared" si="277"/>
        <v>LM.0R</v>
      </c>
      <c r="CI10582" s="275" t="s">
        <v>11977</v>
      </c>
    </row>
    <row r="10583" spans="74:87" x14ac:dyDescent="0.3">
      <c r="BV10583" s="30"/>
      <c r="CH10583" s="139" t="str">
        <f t="shared" si="277"/>
        <v>LM.89</v>
      </c>
      <c r="CI10583" s="275" t="s">
        <v>11978</v>
      </c>
    </row>
    <row r="10584" spans="74:87" x14ac:dyDescent="0.3">
      <c r="BV10584" s="30"/>
      <c r="CH10584" s="139" t="str">
        <f t="shared" si="277"/>
        <v>LM.2P</v>
      </c>
      <c r="CI10584" s="275" t="s">
        <v>15431</v>
      </c>
    </row>
    <row r="10585" spans="74:87" x14ac:dyDescent="0.3">
      <c r="BV10585" s="30"/>
      <c r="CH10585" s="139" t="str">
        <f t="shared" si="277"/>
        <v>LM.32</v>
      </c>
      <c r="CI10585" s="275" t="s">
        <v>11979</v>
      </c>
    </row>
    <row r="10586" spans="74:87" x14ac:dyDescent="0.3">
      <c r="BV10586" s="30"/>
      <c r="CH10586" s="139" t="str">
        <f t="shared" si="277"/>
        <v>LM.80</v>
      </c>
      <c r="CI10586" s="275" t="s">
        <v>11980</v>
      </c>
    </row>
    <row r="10587" spans="74:87" x14ac:dyDescent="0.3">
      <c r="BV10587" s="30"/>
      <c r="CH10587" s="139" t="str">
        <f t="shared" si="277"/>
        <v>LM.46</v>
      </c>
      <c r="CI10587" s="275" t="s">
        <v>11981</v>
      </c>
    </row>
    <row r="10588" spans="74:87" x14ac:dyDescent="0.3">
      <c r="BV10588" s="30"/>
      <c r="CH10588" s="139" t="str">
        <f t="shared" si="277"/>
        <v>LM.45</v>
      </c>
      <c r="CI10588" s="275" t="s">
        <v>11982</v>
      </c>
    </row>
    <row r="10589" spans="74:87" x14ac:dyDescent="0.3">
      <c r="BV10589" s="30"/>
      <c r="CH10589" s="139" t="str">
        <f t="shared" si="277"/>
        <v>LM.0C</v>
      </c>
      <c r="CI10589" s="275" t="s">
        <v>11983</v>
      </c>
    </row>
    <row r="10590" spans="74:87" x14ac:dyDescent="0.3">
      <c r="BV10590" s="30"/>
      <c r="CH10590" s="139" t="str">
        <f t="shared" si="277"/>
        <v>LM.87</v>
      </c>
      <c r="CI10590" s="275" t="s">
        <v>11984</v>
      </c>
    </row>
    <row r="10591" spans="74:87" x14ac:dyDescent="0.3">
      <c r="BV10591" s="30"/>
      <c r="CH10591" s="139" t="str">
        <f t="shared" si="277"/>
        <v>LM.CP</v>
      </c>
      <c r="CI10591" s="275" t="s">
        <v>11985</v>
      </c>
    </row>
    <row r="10592" spans="74:87" x14ac:dyDescent="0.3">
      <c r="BV10592" s="30"/>
      <c r="CH10592" s="139" t="str">
        <f t="shared" ref="CH10592:CH10655" si="278">CONCATENATE(LEFT(CI10592,2),".",RIGHT(CI10592,2))</f>
        <v>LM.35</v>
      </c>
      <c r="CI10592" s="275" t="s">
        <v>11986</v>
      </c>
    </row>
    <row r="10593" spans="74:87" x14ac:dyDescent="0.3">
      <c r="BV10593" s="30"/>
      <c r="CH10593" s="139" t="str">
        <f t="shared" si="278"/>
        <v>LM.33</v>
      </c>
      <c r="CI10593" s="275" t="s">
        <v>11987</v>
      </c>
    </row>
    <row r="10594" spans="74:87" x14ac:dyDescent="0.3">
      <c r="BV10594" s="30"/>
      <c r="CH10594" s="139" t="str">
        <f t="shared" si="278"/>
        <v>LM.54</v>
      </c>
      <c r="CI10594" s="275" t="s">
        <v>11988</v>
      </c>
    </row>
    <row r="10595" spans="74:87" x14ac:dyDescent="0.3">
      <c r="BV10595" s="30"/>
      <c r="CH10595" s="139" t="str">
        <f t="shared" si="278"/>
        <v>LM.JB</v>
      </c>
      <c r="CI10595" s="275" t="s">
        <v>11989</v>
      </c>
    </row>
    <row r="10596" spans="74:87" x14ac:dyDescent="0.3">
      <c r="BV10596" s="30"/>
      <c r="CH10596" s="139" t="str">
        <f t="shared" si="278"/>
        <v>LM.JW</v>
      </c>
      <c r="CI10596" s="275" t="s">
        <v>15432</v>
      </c>
    </row>
    <row r="10597" spans="74:87" x14ac:dyDescent="0.3">
      <c r="BV10597" s="30"/>
      <c r="CH10597" s="139" t="str">
        <f t="shared" si="278"/>
        <v>LM.51</v>
      </c>
      <c r="CI10597" s="275" t="s">
        <v>11990</v>
      </c>
    </row>
    <row r="10598" spans="74:87" x14ac:dyDescent="0.3">
      <c r="BV10598" s="30"/>
      <c r="CH10598" s="139" t="str">
        <f t="shared" si="278"/>
        <v>LM.NS</v>
      </c>
      <c r="CI10598" s="275" t="s">
        <v>11991</v>
      </c>
    </row>
    <row r="10599" spans="74:87" x14ac:dyDescent="0.3">
      <c r="BV10599" s="30"/>
      <c r="CH10599" s="139" t="str">
        <f t="shared" si="278"/>
        <v>LM.86</v>
      </c>
      <c r="CI10599" s="275" t="s">
        <v>11992</v>
      </c>
    </row>
    <row r="10600" spans="74:87" x14ac:dyDescent="0.3">
      <c r="BV10600" s="30"/>
      <c r="CH10600" s="139" t="str">
        <f t="shared" si="278"/>
        <v>LM.36</v>
      </c>
      <c r="CI10600" s="275" t="s">
        <v>11993</v>
      </c>
    </row>
    <row r="10601" spans="74:87" x14ac:dyDescent="0.3">
      <c r="BV10601" s="30"/>
      <c r="CH10601" s="139" t="str">
        <f t="shared" si="278"/>
        <v>LM.2F</v>
      </c>
      <c r="CI10601" s="275" t="s">
        <v>11994</v>
      </c>
    </row>
    <row r="10602" spans="74:87" x14ac:dyDescent="0.3">
      <c r="BV10602" s="30"/>
      <c r="CH10602" s="139" t="str">
        <f t="shared" si="278"/>
        <v>LM.90</v>
      </c>
      <c r="CI10602" s="275" t="s">
        <v>11995</v>
      </c>
    </row>
    <row r="10603" spans="74:87" x14ac:dyDescent="0.3">
      <c r="BV10603" s="30"/>
      <c r="CH10603" s="139" t="str">
        <f t="shared" si="278"/>
        <v>LM.27</v>
      </c>
      <c r="CI10603" s="275" t="s">
        <v>11996</v>
      </c>
    </row>
    <row r="10604" spans="74:87" x14ac:dyDescent="0.3">
      <c r="BV10604" s="30"/>
      <c r="CH10604" s="139" t="str">
        <f t="shared" si="278"/>
        <v>LM.61</v>
      </c>
      <c r="CI10604" s="275" t="s">
        <v>11997</v>
      </c>
    </row>
    <row r="10605" spans="74:87" x14ac:dyDescent="0.3">
      <c r="BV10605" s="30"/>
      <c r="CH10605" s="139" t="str">
        <f t="shared" si="278"/>
        <v>LM.81</v>
      </c>
      <c r="CI10605" s="275" t="s">
        <v>11998</v>
      </c>
    </row>
    <row r="10606" spans="74:87" x14ac:dyDescent="0.3">
      <c r="BV10606" s="30"/>
      <c r="CH10606" s="139" t="str">
        <f t="shared" si="278"/>
        <v>LM.SO</v>
      </c>
      <c r="CI10606" s="275" t="s">
        <v>11999</v>
      </c>
    </row>
    <row r="10607" spans="74:87" x14ac:dyDescent="0.3">
      <c r="BV10607" s="30"/>
      <c r="CH10607" s="139" t="str">
        <f t="shared" si="278"/>
        <v>LM.SP</v>
      </c>
      <c r="CI10607" s="275" t="s">
        <v>12000</v>
      </c>
    </row>
    <row r="10608" spans="74:87" x14ac:dyDescent="0.3">
      <c r="BV10608" s="30"/>
      <c r="CH10608" s="139" t="str">
        <f t="shared" si="278"/>
        <v>LM.1V</v>
      </c>
      <c r="CI10608" s="275" t="s">
        <v>12001</v>
      </c>
    </row>
    <row r="10609" spans="74:87" x14ac:dyDescent="0.3">
      <c r="BV10609" s="30"/>
      <c r="CH10609" s="139" t="str">
        <f t="shared" si="278"/>
        <v>LM.T5</v>
      </c>
      <c r="CI10609" s="275" t="s">
        <v>12002</v>
      </c>
    </row>
    <row r="10610" spans="74:87" x14ac:dyDescent="0.3">
      <c r="BV10610" s="30"/>
      <c r="CH10610" s="139" t="str">
        <f t="shared" si="278"/>
        <v>LM.0S</v>
      </c>
      <c r="CI10610" s="275" t="s">
        <v>12003</v>
      </c>
    </row>
    <row r="10611" spans="74:87" x14ac:dyDescent="0.3">
      <c r="BV10611" s="30"/>
      <c r="CH10611" s="139" t="str">
        <f t="shared" si="278"/>
        <v>LM.52</v>
      </c>
      <c r="CI10611" s="275" t="s">
        <v>12004</v>
      </c>
    </row>
    <row r="10612" spans="74:87" x14ac:dyDescent="0.3">
      <c r="BV10612" s="30"/>
      <c r="CH10612" s="139" t="str">
        <f t="shared" si="278"/>
        <v>LM.77</v>
      </c>
      <c r="CI10612" s="275" t="s">
        <v>12005</v>
      </c>
    </row>
    <row r="10613" spans="74:87" x14ac:dyDescent="0.3">
      <c r="BV10613" s="30"/>
      <c r="CH10613" s="139" t="str">
        <f t="shared" si="278"/>
        <v>LM.37</v>
      </c>
      <c r="CI10613" s="275" t="s">
        <v>12006</v>
      </c>
    </row>
    <row r="10614" spans="74:87" x14ac:dyDescent="0.3">
      <c r="BV10614" s="30"/>
      <c r="CH10614" s="139" t="str">
        <f t="shared" si="278"/>
        <v>LM.2A</v>
      </c>
      <c r="CI10614" s="275" t="s">
        <v>12007</v>
      </c>
    </row>
    <row r="10615" spans="74:87" x14ac:dyDescent="0.3">
      <c r="BV10615" s="30"/>
      <c r="CH10615" s="139" t="str">
        <f t="shared" si="278"/>
        <v>LM.T8</v>
      </c>
      <c r="CI10615" s="275" t="s">
        <v>12008</v>
      </c>
    </row>
    <row r="10616" spans="74:87" x14ac:dyDescent="0.3">
      <c r="BV10616" s="30"/>
      <c r="CH10616" s="139" t="str">
        <f t="shared" si="278"/>
        <v>LM.1Q</v>
      </c>
      <c r="CI10616" s="275" t="s">
        <v>12009</v>
      </c>
    </row>
    <row r="10617" spans="74:87" x14ac:dyDescent="0.3">
      <c r="BV10617" s="30"/>
      <c r="CH10617" s="139" t="str">
        <f t="shared" si="278"/>
        <v>LM.2Q</v>
      </c>
      <c r="CI10617" s="275" t="s">
        <v>12010</v>
      </c>
    </row>
    <row r="10618" spans="74:87" x14ac:dyDescent="0.3">
      <c r="BV10618" s="30"/>
      <c r="CH10618" s="139" t="str">
        <f t="shared" si="278"/>
        <v>LM.NM</v>
      </c>
      <c r="CI10618" s="275" t="s">
        <v>12011</v>
      </c>
    </row>
    <row r="10619" spans="74:87" x14ac:dyDescent="0.3">
      <c r="BV10619" s="30"/>
      <c r="CH10619" s="139" t="str">
        <f t="shared" si="278"/>
        <v>LM.0F</v>
      </c>
      <c r="CI10619" s="275" t="s">
        <v>12012</v>
      </c>
    </row>
    <row r="10620" spans="74:87" x14ac:dyDescent="0.3">
      <c r="BV10620" s="30"/>
      <c r="CH10620" s="139" t="str">
        <f t="shared" si="278"/>
        <v>LM.MC</v>
      </c>
      <c r="CI10620" s="275" t="s">
        <v>12013</v>
      </c>
    </row>
    <row r="10621" spans="74:87" x14ac:dyDescent="0.3">
      <c r="BV10621" s="30"/>
      <c r="CH10621" s="139" t="str">
        <f t="shared" si="278"/>
        <v>LM.0P</v>
      </c>
      <c r="CI10621" s="275" t="s">
        <v>12014</v>
      </c>
    </row>
    <row r="10622" spans="74:87" x14ac:dyDescent="0.3">
      <c r="BV10622" s="30"/>
      <c r="CH10622" s="139" t="str">
        <f t="shared" si="278"/>
        <v>LM.T9</v>
      </c>
      <c r="CI10622" s="275" t="s">
        <v>12015</v>
      </c>
    </row>
    <row r="10623" spans="74:87" x14ac:dyDescent="0.3">
      <c r="BV10623" s="30"/>
      <c r="CH10623" s="139" t="str">
        <f t="shared" si="278"/>
        <v>LM.AO</v>
      </c>
      <c r="CI10623" s="275" t="s">
        <v>12016</v>
      </c>
    </row>
    <row r="10624" spans="74:87" x14ac:dyDescent="0.3">
      <c r="BV10624" s="30"/>
      <c r="CH10624" s="139" t="str">
        <f t="shared" si="278"/>
        <v>LM.0G</v>
      </c>
      <c r="CI10624" s="275" t="s">
        <v>12017</v>
      </c>
    </row>
    <row r="10625" spans="74:87" x14ac:dyDescent="0.3">
      <c r="BV10625" s="30"/>
      <c r="CH10625" s="139" t="str">
        <f t="shared" si="278"/>
        <v>LM.BG</v>
      </c>
      <c r="CI10625" s="275" t="s">
        <v>12018</v>
      </c>
    </row>
    <row r="10626" spans="74:87" x14ac:dyDescent="0.3">
      <c r="BV10626" s="30"/>
      <c r="CH10626" s="139" t="str">
        <f t="shared" si="278"/>
        <v>LM.0R</v>
      </c>
      <c r="CI10626" s="275" t="s">
        <v>12019</v>
      </c>
    </row>
    <row r="10627" spans="74:87" x14ac:dyDescent="0.3">
      <c r="BV10627" s="30"/>
      <c r="CH10627" s="139" t="str">
        <f t="shared" si="278"/>
        <v>LM.89</v>
      </c>
      <c r="CI10627" s="275" t="s">
        <v>12020</v>
      </c>
    </row>
    <row r="10628" spans="74:87" x14ac:dyDescent="0.3">
      <c r="BV10628" s="30"/>
      <c r="CH10628" s="139" t="str">
        <f t="shared" si="278"/>
        <v>LM.2P</v>
      </c>
      <c r="CI10628" s="275" t="s">
        <v>15433</v>
      </c>
    </row>
    <row r="10629" spans="74:87" x14ac:dyDescent="0.3">
      <c r="BV10629" s="30"/>
      <c r="CH10629" s="139" t="str">
        <f t="shared" si="278"/>
        <v>LM.32</v>
      </c>
      <c r="CI10629" s="275" t="s">
        <v>12021</v>
      </c>
    </row>
    <row r="10630" spans="74:87" x14ac:dyDescent="0.3">
      <c r="BV10630" s="30"/>
      <c r="CH10630" s="139" t="str">
        <f t="shared" si="278"/>
        <v>LM.80</v>
      </c>
      <c r="CI10630" s="275" t="s">
        <v>12022</v>
      </c>
    </row>
    <row r="10631" spans="74:87" x14ac:dyDescent="0.3">
      <c r="BV10631" s="30"/>
      <c r="CH10631" s="139" t="str">
        <f t="shared" si="278"/>
        <v>LM.46</v>
      </c>
      <c r="CI10631" s="275" t="s">
        <v>12023</v>
      </c>
    </row>
    <row r="10632" spans="74:87" x14ac:dyDescent="0.3">
      <c r="BV10632" s="30"/>
      <c r="CH10632" s="139" t="str">
        <f t="shared" si="278"/>
        <v>LM.45</v>
      </c>
      <c r="CI10632" s="275" t="s">
        <v>12024</v>
      </c>
    </row>
    <row r="10633" spans="74:87" x14ac:dyDescent="0.3">
      <c r="BV10633" s="30"/>
      <c r="CH10633" s="139" t="str">
        <f t="shared" si="278"/>
        <v>LM.0C</v>
      </c>
      <c r="CI10633" s="275" t="s">
        <v>12025</v>
      </c>
    </row>
    <row r="10634" spans="74:87" x14ac:dyDescent="0.3">
      <c r="BV10634" s="30"/>
      <c r="CH10634" s="139" t="str">
        <f t="shared" si="278"/>
        <v>LM.87</v>
      </c>
      <c r="CI10634" s="275" t="s">
        <v>12026</v>
      </c>
    </row>
    <row r="10635" spans="74:87" x14ac:dyDescent="0.3">
      <c r="BV10635" s="30"/>
      <c r="CH10635" s="139" t="str">
        <f t="shared" si="278"/>
        <v>LM.CP</v>
      </c>
      <c r="CI10635" s="275" t="s">
        <v>12027</v>
      </c>
    </row>
    <row r="10636" spans="74:87" x14ac:dyDescent="0.3">
      <c r="BV10636" s="30"/>
      <c r="CH10636" s="139" t="str">
        <f t="shared" si="278"/>
        <v>LM.35</v>
      </c>
      <c r="CI10636" s="275" t="s">
        <v>12028</v>
      </c>
    </row>
    <row r="10637" spans="74:87" x14ac:dyDescent="0.3">
      <c r="BV10637" s="30"/>
      <c r="CH10637" s="139" t="str">
        <f t="shared" si="278"/>
        <v>LM.33</v>
      </c>
      <c r="CI10637" s="275" t="s">
        <v>12029</v>
      </c>
    </row>
    <row r="10638" spans="74:87" x14ac:dyDescent="0.3">
      <c r="BV10638" s="30"/>
      <c r="CH10638" s="139" t="str">
        <f t="shared" si="278"/>
        <v>LM.54</v>
      </c>
      <c r="CI10638" s="275" t="s">
        <v>12030</v>
      </c>
    </row>
    <row r="10639" spans="74:87" x14ac:dyDescent="0.3">
      <c r="BV10639" s="30"/>
      <c r="CH10639" s="139" t="str">
        <f t="shared" si="278"/>
        <v>LM.JB</v>
      </c>
      <c r="CI10639" s="275" t="s">
        <v>12031</v>
      </c>
    </row>
    <row r="10640" spans="74:87" x14ac:dyDescent="0.3">
      <c r="BV10640" s="30"/>
      <c r="CH10640" s="139" t="str">
        <f t="shared" si="278"/>
        <v>LM.JW</v>
      </c>
      <c r="CI10640" s="275" t="s">
        <v>15434</v>
      </c>
    </row>
    <row r="10641" spans="74:87" x14ac:dyDescent="0.3">
      <c r="BV10641" s="30"/>
      <c r="CH10641" s="139" t="str">
        <f t="shared" si="278"/>
        <v>LM.51</v>
      </c>
      <c r="CI10641" s="275" t="s">
        <v>12032</v>
      </c>
    </row>
    <row r="10642" spans="74:87" x14ac:dyDescent="0.3">
      <c r="BV10642" s="30"/>
      <c r="CH10642" s="139" t="str">
        <f t="shared" si="278"/>
        <v>LM.NS</v>
      </c>
      <c r="CI10642" s="275" t="s">
        <v>12033</v>
      </c>
    </row>
    <row r="10643" spans="74:87" x14ac:dyDescent="0.3">
      <c r="BV10643" s="30"/>
      <c r="CH10643" s="139" t="str">
        <f t="shared" si="278"/>
        <v>LM.86</v>
      </c>
      <c r="CI10643" s="275" t="s">
        <v>12034</v>
      </c>
    </row>
    <row r="10644" spans="74:87" x14ac:dyDescent="0.3">
      <c r="BV10644" s="30"/>
      <c r="CH10644" s="139" t="str">
        <f t="shared" si="278"/>
        <v>LM.36</v>
      </c>
      <c r="CI10644" s="275" t="s">
        <v>12035</v>
      </c>
    </row>
    <row r="10645" spans="74:87" x14ac:dyDescent="0.3">
      <c r="BV10645" s="30"/>
      <c r="CH10645" s="139" t="str">
        <f t="shared" si="278"/>
        <v>LM.2F</v>
      </c>
      <c r="CI10645" s="275" t="s">
        <v>12036</v>
      </c>
    </row>
    <row r="10646" spans="74:87" x14ac:dyDescent="0.3">
      <c r="BV10646" s="30"/>
      <c r="CH10646" s="139" t="str">
        <f t="shared" si="278"/>
        <v>LM.90</v>
      </c>
      <c r="CI10646" s="275" t="s">
        <v>12037</v>
      </c>
    </row>
    <row r="10647" spans="74:87" x14ac:dyDescent="0.3">
      <c r="BV10647" s="30"/>
      <c r="CH10647" s="139" t="str">
        <f t="shared" si="278"/>
        <v>LM.27</v>
      </c>
      <c r="CI10647" s="275" t="s">
        <v>12038</v>
      </c>
    </row>
    <row r="10648" spans="74:87" x14ac:dyDescent="0.3">
      <c r="BV10648" s="30"/>
      <c r="CH10648" s="139" t="str">
        <f t="shared" si="278"/>
        <v>LM.61</v>
      </c>
      <c r="CI10648" s="275" t="s">
        <v>12039</v>
      </c>
    </row>
    <row r="10649" spans="74:87" x14ac:dyDescent="0.3">
      <c r="BV10649" s="30"/>
      <c r="CH10649" s="139" t="str">
        <f t="shared" si="278"/>
        <v>LM.81</v>
      </c>
      <c r="CI10649" s="275" t="s">
        <v>12040</v>
      </c>
    </row>
    <row r="10650" spans="74:87" x14ac:dyDescent="0.3">
      <c r="BV10650" s="30"/>
      <c r="CH10650" s="139" t="str">
        <f t="shared" si="278"/>
        <v>LM.SO</v>
      </c>
      <c r="CI10650" s="275" t="s">
        <v>12041</v>
      </c>
    </row>
    <row r="10651" spans="74:87" x14ac:dyDescent="0.3">
      <c r="BV10651" s="30"/>
      <c r="CH10651" s="139" t="str">
        <f t="shared" si="278"/>
        <v>LM.SP</v>
      </c>
      <c r="CI10651" s="275" t="s">
        <v>12042</v>
      </c>
    </row>
    <row r="10652" spans="74:87" x14ac:dyDescent="0.3">
      <c r="BV10652" s="30"/>
      <c r="CH10652" s="139" t="str">
        <f t="shared" si="278"/>
        <v>LM.1V</v>
      </c>
      <c r="CI10652" s="275" t="s">
        <v>12043</v>
      </c>
    </row>
    <row r="10653" spans="74:87" x14ac:dyDescent="0.3">
      <c r="BV10653" s="30"/>
      <c r="CH10653" s="139" t="str">
        <f t="shared" si="278"/>
        <v>LM.T5</v>
      </c>
      <c r="CI10653" s="275" t="s">
        <v>12044</v>
      </c>
    </row>
    <row r="10654" spans="74:87" x14ac:dyDescent="0.3">
      <c r="BV10654" s="30"/>
      <c r="CH10654" s="139" t="str">
        <f t="shared" si="278"/>
        <v>LM.0S</v>
      </c>
      <c r="CI10654" s="275" t="s">
        <v>12045</v>
      </c>
    </row>
    <row r="10655" spans="74:87" x14ac:dyDescent="0.3">
      <c r="BV10655" s="30"/>
      <c r="CH10655" s="139" t="str">
        <f t="shared" si="278"/>
        <v>LM.52</v>
      </c>
      <c r="CI10655" s="275" t="s">
        <v>12046</v>
      </c>
    </row>
    <row r="10656" spans="74:87" x14ac:dyDescent="0.3">
      <c r="BV10656" s="30"/>
      <c r="CH10656" s="139" t="str">
        <f t="shared" ref="CH10656:CH10719" si="279">CONCATENATE(LEFT(CI10656,2),".",RIGHT(CI10656,2))</f>
        <v>LM.77</v>
      </c>
      <c r="CI10656" s="275" t="s">
        <v>12047</v>
      </c>
    </row>
    <row r="10657" spans="74:87" x14ac:dyDescent="0.3">
      <c r="BV10657" s="30"/>
      <c r="CH10657" s="139" t="str">
        <f t="shared" si="279"/>
        <v>LM.37</v>
      </c>
      <c r="CI10657" s="275" t="s">
        <v>12048</v>
      </c>
    </row>
    <row r="10658" spans="74:87" x14ac:dyDescent="0.3">
      <c r="BV10658" s="30"/>
      <c r="CH10658" s="139" t="str">
        <f t="shared" si="279"/>
        <v>LM.2A</v>
      </c>
      <c r="CI10658" s="275" t="s">
        <v>12049</v>
      </c>
    </row>
    <row r="10659" spans="74:87" x14ac:dyDescent="0.3">
      <c r="BV10659" s="30"/>
      <c r="CH10659" s="139" t="str">
        <f t="shared" si="279"/>
        <v>LM.T8</v>
      </c>
      <c r="CI10659" s="275" t="s">
        <v>12050</v>
      </c>
    </row>
    <row r="10660" spans="74:87" x14ac:dyDescent="0.3">
      <c r="BV10660" s="30"/>
      <c r="CH10660" s="139" t="str">
        <f t="shared" si="279"/>
        <v>LM.1Q</v>
      </c>
      <c r="CI10660" s="275" t="s">
        <v>12051</v>
      </c>
    </row>
    <row r="10661" spans="74:87" x14ac:dyDescent="0.3">
      <c r="BV10661" s="30"/>
      <c r="CH10661" s="139" t="str">
        <f t="shared" si="279"/>
        <v>LM.2Q</v>
      </c>
      <c r="CI10661" s="275" t="s">
        <v>12052</v>
      </c>
    </row>
    <row r="10662" spans="74:87" x14ac:dyDescent="0.3">
      <c r="BV10662" s="30"/>
      <c r="CH10662" s="139" t="str">
        <f t="shared" si="279"/>
        <v>LM.NM</v>
      </c>
      <c r="CI10662" s="275" t="s">
        <v>12053</v>
      </c>
    </row>
    <row r="10663" spans="74:87" x14ac:dyDescent="0.3">
      <c r="BV10663" s="30"/>
      <c r="CH10663" s="139" t="str">
        <f t="shared" si="279"/>
        <v>LM.0F</v>
      </c>
      <c r="CI10663" s="275" t="s">
        <v>12054</v>
      </c>
    </row>
    <row r="10664" spans="74:87" x14ac:dyDescent="0.3">
      <c r="BV10664" s="30"/>
      <c r="CH10664" s="139" t="str">
        <f t="shared" si="279"/>
        <v>LM.MC</v>
      </c>
      <c r="CI10664" s="275" t="s">
        <v>12055</v>
      </c>
    </row>
    <row r="10665" spans="74:87" x14ac:dyDescent="0.3">
      <c r="BV10665" s="30"/>
      <c r="CH10665" s="139" t="str">
        <f t="shared" si="279"/>
        <v>LM.0P</v>
      </c>
      <c r="CI10665" s="275" t="s">
        <v>12056</v>
      </c>
    </row>
    <row r="10666" spans="74:87" x14ac:dyDescent="0.3">
      <c r="BV10666" s="30"/>
      <c r="CH10666" s="139" t="str">
        <f t="shared" si="279"/>
        <v>LM.T9</v>
      </c>
      <c r="CI10666" s="275" t="s">
        <v>12057</v>
      </c>
    </row>
    <row r="10667" spans="74:87" x14ac:dyDescent="0.3">
      <c r="BV10667" s="30"/>
      <c r="CH10667" s="139" t="str">
        <f t="shared" si="279"/>
        <v>LM.AO</v>
      </c>
      <c r="CI10667" s="275" t="s">
        <v>12058</v>
      </c>
    </row>
    <row r="10668" spans="74:87" x14ac:dyDescent="0.3">
      <c r="BV10668" s="30"/>
      <c r="CH10668" s="139" t="str">
        <f t="shared" si="279"/>
        <v>LM.0G</v>
      </c>
      <c r="CI10668" s="275" t="s">
        <v>12059</v>
      </c>
    </row>
    <row r="10669" spans="74:87" x14ac:dyDescent="0.3">
      <c r="BV10669" s="30"/>
      <c r="CH10669" s="139" t="str">
        <f t="shared" si="279"/>
        <v>LM.BG</v>
      </c>
      <c r="CI10669" s="275" t="s">
        <v>12060</v>
      </c>
    </row>
    <row r="10670" spans="74:87" x14ac:dyDescent="0.3">
      <c r="BV10670" s="30"/>
      <c r="CH10670" s="139" t="str">
        <f t="shared" si="279"/>
        <v>LM.0R</v>
      </c>
      <c r="CI10670" s="275" t="s">
        <v>12061</v>
      </c>
    </row>
    <row r="10671" spans="74:87" x14ac:dyDescent="0.3">
      <c r="BV10671" s="30"/>
      <c r="CH10671" s="139" t="str">
        <f t="shared" si="279"/>
        <v>LM.89</v>
      </c>
      <c r="CI10671" s="275" t="s">
        <v>12062</v>
      </c>
    </row>
    <row r="10672" spans="74:87" x14ac:dyDescent="0.3">
      <c r="BV10672" s="30"/>
      <c r="CH10672" s="139" t="str">
        <f t="shared" si="279"/>
        <v>LM.2P</v>
      </c>
      <c r="CI10672" s="275" t="s">
        <v>15435</v>
      </c>
    </row>
    <row r="10673" spans="74:87" x14ac:dyDescent="0.3">
      <c r="BV10673" s="30"/>
      <c r="CH10673" s="139" t="str">
        <f t="shared" si="279"/>
        <v>LM.32</v>
      </c>
      <c r="CI10673" s="275" t="s">
        <v>12063</v>
      </c>
    </row>
    <row r="10674" spans="74:87" x14ac:dyDescent="0.3">
      <c r="BV10674" s="30"/>
      <c r="CH10674" s="139" t="str">
        <f t="shared" si="279"/>
        <v>LM.80</v>
      </c>
      <c r="CI10674" s="275" t="s">
        <v>12064</v>
      </c>
    </row>
    <row r="10675" spans="74:87" x14ac:dyDescent="0.3">
      <c r="BV10675" s="30"/>
      <c r="CH10675" s="139" t="str">
        <f t="shared" si="279"/>
        <v>LM.46</v>
      </c>
      <c r="CI10675" s="275" t="s">
        <v>12065</v>
      </c>
    </row>
    <row r="10676" spans="74:87" x14ac:dyDescent="0.3">
      <c r="BV10676" s="30"/>
      <c r="CH10676" s="139" t="str">
        <f t="shared" si="279"/>
        <v>LM.45</v>
      </c>
      <c r="CI10676" s="275" t="s">
        <v>12066</v>
      </c>
    </row>
    <row r="10677" spans="74:87" x14ac:dyDescent="0.3">
      <c r="BV10677" s="30"/>
      <c r="CH10677" s="139" t="str">
        <f t="shared" si="279"/>
        <v>LM.0C</v>
      </c>
      <c r="CI10677" s="275" t="s">
        <v>12067</v>
      </c>
    </row>
    <row r="10678" spans="74:87" x14ac:dyDescent="0.3">
      <c r="BV10678" s="30"/>
      <c r="CH10678" s="139" t="str">
        <f t="shared" si="279"/>
        <v>LM.87</v>
      </c>
      <c r="CI10678" s="275" t="s">
        <v>12068</v>
      </c>
    </row>
    <row r="10679" spans="74:87" x14ac:dyDescent="0.3">
      <c r="BV10679" s="30"/>
      <c r="CH10679" s="139" t="str">
        <f t="shared" si="279"/>
        <v>LM.CP</v>
      </c>
      <c r="CI10679" s="275" t="s">
        <v>12069</v>
      </c>
    </row>
    <row r="10680" spans="74:87" x14ac:dyDescent="0.3">
      <c r="BV10680" s="30"/>
      <c r="CH10680" s="139" t="str">
        <f t="shared" si="279"/>
        <v>LM.35</v>
      </c>
      <c r="CI10680" s="275" t="s">
        <v>12070</v>
      </c>
    </row>
    <row r="10681" spans="74:87" x14ac:dyDescent="0.3">
      <c r="BV10681" s="30"/>
      <c r="CH10681" s="139" t="str">
        <f t="shared" si="279"/>
        <v>LM.33</v>
      </c>
      <c r="CI10681" s="275" t="s">
        <v>12071</v>
      </c>
    </row>
    <row r="10682" spans="74:87" x14ac:dyDescent="0.3">
      <c r="BV10682" s="30"/>
      <c r="CH10682" s="139" t="str">
        <f t="shared" si="279"/>
        <v>LM.54</v>
      </c>
      <c r="CI10682" s="275" t="s">
        <v>12072</v>
      </c>
    </row>
    <row r="10683" spans="74:87" x14ac:dyDescent="0.3">
      <c r="BV10683" s="30"/>
      <c r="CH10683" s="139" t="str">
        <f t="shared" si="279"/>
        <v>LM.JB</v>
      </c>
      <c r="CI10683" s="275" t="s">
        <v>12073</v>
      </c>
    </row>
    <row r="10684" spans="74:87" x14ac:dyDescent="0.3">
      <c r="BV10684" s="30"/>
      <c r="CH10684" s="139" t="str">
        <f t="shared" si="279"/>
        <v>LM.JW</v>
      </c>
      <c r="CI10684" s="275" t="s">
        <v>15436</v>
      </c>
    </row>
    <row r="10685" spans="74:87" x14ac:dyDescent="0.3">
      <c r="BV10685" s="30"/>
      <c r="CH10685" s="139" t="str">
        <f t="shared" si="279"/>
        <v>LM.51</v>
      </c>
      <c r="CI10685" s="275" t="s">
        <v>12074</v>
      </c>
    </row>
    <row r="10686" spans="74:87" x14ac:dyDescent="0.3">
      <c r="BV10686" s="30"/>
      <c r="CH10686" s="139" t="str">
        <f t="shared" si="279"/>
        <v>LM.NS</v>
      </c>
      <c r="CI10686" s="275" t="s">
        <v>12075</v>
      </c>
    </row>
    <row r="10687" spans="74:87" x14ac:dyDescent="0.3">
      <c r="BV10687" s="30"/>
      <c r="CH10687" s="139" t="str">
        <f t="shared" si="279"/>
        <v>LM.86</v>
      </c>
      <c r="CI10687" s="275" t="s">
        <v>12076</v>
      </c>
    </row>
    <row r="10688" spans="74:87" x14ac:dyDescent="0.3">
      <c r="BV10688" s="30"/>
      <c r="CH10688" s="139" t="str">
        <f t="shared" si="279"/>
        <v>LM.36</v>
      </c>
      <c r="CI10688" s="275" t="s">
        <v>12077</v>
      </c>
    </row>
    <row r="10689" spans="74:87" x14ac:dyDescent="0.3">
      <c r="BV10689" s="30"/>
      <c r="CH10689" s="139" t="str">
        <f t="shared" si="279"/>
        <v>LM.2F</v>
      </c>
      <c r="CI10689" s="275" t="s">
        <v>12078</v>
      </c>
    </row>
    <row r="10690" spans="74:87" x14ac:dyDescent="0.3">
      <c r="BV10690" s="30"/>
      <c r="CH10690" s="139" t="str">
        <f t="shared" si="279"/>
        <v>LM.90</v>
      </c>
      <c r="CI10690" s="275" t="s">
        <v>12079</v>
      </c>
    </row>
    <row r="10691" spans="74:87" x14ac:dyDescent="0.3">
      <c r="BV10691" s="30"/>
      <c r="CH10691" s="139" t="str">
        <f t="shared" si="279"/>
        <v>LM.27</v>
      </c>
      <c r="CI10691" s="275" t="s">
        <v>12080</v>
      </c>
    </row>
    <row r="10692" spans="74:87" x14ac:dyDescent="0.3">
      <c r="BV10692" s="30"/>
      <c r="CH10692" s="139" t="str">
        <f t="shared" si="279"/>
        <v>LM.61</v>
      </c>
      <c r="CI10692" s="275" t="s">
        <v>12081</v>
      </c>
    </row>
    <row r="10693" spans="74:87" x14ac:dyDescent="0.3">
      <c r="BV10693" s="30"/>
      <c r="CH10693" s="139" t="str">
        <f t="shared" si="279"/>
        <v>LM.81</v>
      </c>
      <c r="CI10693" s="275" t="s">
        <v>12082</v>
      </c>
    </row>
    <row r="10694" spans="74:87" x14ac:dyDescent="0.3">
      <c r="BV10694" s="30"/>
      <c r="CH10694" s="139" t="str">
        <f t="shared" si="279"/>
        <v>LM.SO</v>
      </c>
      <c r="CI10694" s="275" t="s">
        <v>12083</v>
      </c>
    </row>
    <row r="10695" spans="74:87" x14ac:dyDescent="0.3">
      <c r="BV10695" s="30"/>
      <c r="CH10695" s="139" t="str">
        <f t="shared" si="279"/>
        <v>LM.SP</v>
      </c>
      <c r="CI10695" s="275" t="s">
        <v>12084</v>
      </c>
    </row>
    <row r="10696" spans="74:87" x14ac:dyDescent="0.3">
      <c r="BV10696" s="30"/>
      <c r="CH10696" s="139" t="str">
        <f t="shared" si="279"/>
        <v>LM.1V</v>
      </c>
      <c r="CI10696" s="275" t="s">
        <v>12085</v>
      </c>
    </row>
    <row r="10697" spans="74:87" x14ac:dyDescent="0.3">
      <c r="BV10697" s="30"/>
      <c r="CH10697" s="139" t="str">
        <f t="shared" si="279"/>
        <v>LM.T5</v>
      </c>
      <c r="CI10697" s="275" t="s">
        <v>12086</v>
      </c>
    </row>
    <row r="10698" spans="74:87" x14ac:dyDescent="0.3">
      <c r="BV10698" s="30"/>
      <c r="CH10698" s="139" t="str">
        <f t="shared" si="279"/>
        <v>LM.0S</v>
      </c>
      <c r="CI10698" s="275" t="s">
        <v>12087</v>
      </c>
    </row>
    <row r="10699" spans="74:87" x14ac:dyDescent="0.3">
      <c r="BV10699" s="30"/>
      <c r="CH10699" s="139" t="str">
        <f t="shared" si="279"/>
        <v>LM.52</v>
      </c>
      <c r="CI10699" s="275" t="s">
        <v>12088</v>
      </c>
    </row>
    <row r="10700" spans="74:87" x14ac:dyDescent="0.3">
      <c r="BV10700" s="30"/>
      <c r="CH10700" s="139" t="str">
        <f t="shared" si="279"/>
        <v>LM.77</v>
      </c>
      <c r="CI10700" s="275" t="s">
        <v>12089</v>
      </c>
    </row>
    <row r="10701" spans="74:87" x14ac:dyDescent="0.3">
      <c r="BV10701" s="30"/>
      <c r="CH10701" s="139" t="str">
        <f t="shared" si="279"/>
        <v>LM.37</v>
      </c>
      <c r="CI10701" s="275" t="s">
        <v>12090</v>
      </c>
    </row>
    <row r="10702" spans="74:87" x14ac:dyDescent="0.3">
      <c r="BV10702" s="30"/>
      <c r="CH10702" s="139" t="str">
        <f t="shared" si="279"/>
        <v>LM.2A</v>
      </c>
      <c r="CI10702" s="275" t="s">
        <v>12091</v>
      </c>
    </row>
    <row r="10703" spans="74:87" x14ac:dyDescent="0.3">
      <c r="BV10703" s="30"/>
      <c r="CH10703" s="139" t="str">
        <f t="shared" si="279"/>
        <v>LM.T8</v>
      </c>
      <c r="CI10703" s="275" t="s">
        <v>12092</v>
      </c>
    </row>
    <row r="10704" spans="74:87" x14ac:dyDescent="0.3">
      <c r="BV10704" s="30"/>
      <c r="CH10704" s="139" t="str">
        <f t="shared" si="279"/>
        <v>LM.1Q</v>
      </c>
      <c r="CI10704" s="275" t="s">
        <v>12093</v>
      </c>
    </row>
    <row r="10705" spans="74:87" x14ac:dyDescent="0.3">
      <c r="BV10705" s="30"/>
      <c r="CH10705" s="139" t="str">
        <f t="shared" si="279"/>
        <v>LM.2Q</v>
      </c>
      <c r="CI10705" s="275" t="s">
        <v>12094</v>
      </c>
    </row>
    <row r="10706" spans="74:87" x14ac:dyDescent="0.3">
      <c r="BV10706" s="30"/>
      <c r="CH10706" s="139" t="str">
        <f t="shared" si="279"/>
        <v>LM.NM</v>
      </c>
      <c r="CI10706" s="275" t="s">
        <v>12095</v>
      </c>
    </row>
    <row r="10707" spans="74:87" x14ac:dyDescent="0.3">
      <c r="BV10707" s="30"/>
      <c r="CH10707" s="139" t="str">
        <f t="shared" si="279"/>
        <v>LM.0F</v>
      </c>
      <c r="CI10707" s="275" t="s">
        <v>12096</v>
      </c>
    </row>
    <row r="10708" spans="74:87" x14ac:dyDescent="0.3">
      <c r="BV10708" s="30"/>
      <c r="CH10708" s="139" t="str">
        <f t="shared" si="279"/>
        <v>LM.MC</v>
      </c>
      <c r="CI10708" s="275" t="s">
        <v>12097</v>
      </c>
    </row>
    <row r="10709" spans="74:87" x14ac:dyDescent="0.3">
      <c r="BV10709" s="30"/>
      <c r="CH10709" s="139" t="str">
        <f t="shared" si="279"/>
        <v>LM.0P</v>
      </c>
      <c r="CI10709" s="275" t="s">
        <v>12098</v>
      </c>
    </row>
    <row r="10710" spans="74:87" x14ac:dyDescent="0.3">
      <c r="BV10710" s="30"/>
      <c r="CH10710" s="139" t="str">
        <f t="shared" si="279"/>
        <v>LM.T9</v>
      </c>
      <c r="CI10710" s="275" t="s">
        <v>12099</v>
      </c>
    </row>
    <row r="10711" spans="74:87" x14ac:dyDescent="0.3">
      <c r="BV10711" s="30"/>
      <c r="CH10711" s="139" t="str">
        <f t="shared" si="279"/>
        <v>LM.AO</v>
      </c>
      <c r="CI10711" s="275" t="s">
        <v>12100</v>
      </c>
    </row>
    <row r="10712" spans="74:87" x14ac:dyDescent="0.3">
      <c r="BV10712" s="30"/>
      <c r="CH10712" s="139" t="str">
        <f t="shared" si="279"/>
        <v>LM.0G</v>
      </c>
      <c r="CI10712" s="275" t="s">
        <v>12101</v>
      </c>
    </row>
    <row r="10713" spans="74:87" x14ac:dyDescent="0.3">
      <c r="BV10713" s="30"/>
      <c r="CH10713" s="139" t="str">
        <f t="shared" si="279"/>
        <v>LM.BG</v>
      </c>
      <c r="CI10713" s="275" t="s">
        <v>12102</v>
      </c>
    </row>
    <row r="10714" spans="74:87" x14ac:dyDescent="0.3">
      <c r="BV10714" s="30"/>
      <c r="CH10714" s="139" t="str">
        <f t="shared" si="279"/>
        <v>LM.0R</v>
      </c>
      <c r="CI10714" s="275" t="s">
        <v>12103</v>
      </c>
    </row>
    <row r="10715" spans="74:87" x14ac:dyDescent="0.3">
      <c r="BV10715" s="30"/>
      <c r="CH10715" s="139" t="str">
        <f t="shared" si="279"/>
        <v>LM.89</v>
      </c>
      <c r="CI10715" s="275" t="s">
        <v>12104</v>
      </c>
    </row>
    <row r="10716" spans="74:87" x14ac:dyDescent="0.3">
      <c r="BV10716" s="30"/>
      <c r="CH10716" s="139" t="str">
        <f t="shared" si="279"/>
        <v>LM.2P</v>
      </c>
      <c r="CI10716" s="275" t="s">
        <v>15437</v>
      </c>
    </row>
    <row r="10717" spans="74:87" x14ac:dyDescent="0.3">
      <c r="BV10717" s="30"/>
      <c r="CH10717" s="139" t="str">
        <f t="shared" si="279"/>
        <v>LM.32</v>
      </c>
      <c r="CI10717" s="275" t="s">
        <v>12105</v>
      </c>
    </row>
    <row r="10718" spans="74:87" x14ac:dyDescent="0.3">
      <c r="BV10718" s="30"/>
      <c r="CH10718" s="139" t="str">
        <f t="shared" si="279"/>
        <v>LM.80</v>
      </c>
      <c r="CI10718" s="275" t="s">
        <v>12106</v>
      </c>
    </row>
    <row r="10719" spans="74:87" x14ac:dyDescent="0.3">
      <c r="BV10719" s="30"/>
      <c r="CH10719" s="139" t="str">
        <f t="shared" si="279"/>
        <v>LM.46</v>
      </c>
      <c r="CI10719" s="275" t="s">
        <v>12107</v>
      </c>
    </row>
    <row r="10720" spans="74:87" x14ac:dyDescent="0.3">
      <c r="BV10720" s="30"/>
      <c r="CH10720" s="139" t="str">
        <f t="shared" ref="CH10720:CH10783" si="280">CONCATENATE(LEFT(CI10720,2),".",RIGHT(CI10720,2))</f>
        <v>LM.45</v>
      </c>
      <c r="CI10720" s="275" t="s">
        <v>12108</v>
      </c>
    </row>
    <row r="10721" spans="74:87" x14ac:dyDescent="0.3">
      <c r="BV10721" s="30"/>
      <c r="CH10721" s="139" t="str">
        <f t="shared" si="280"/>
        <v>LM.0C</v>
      </c>
      <c r="CI10721" s="275" t="s">
        <v>12109</v>
      </c>
    </row>
    <row r="10722" spans="74:87" x14ac:dyDescent="0.3">
      <c r="BV10722" s="30"/>
      <c r="CH10722" s="139" t="str">
        <f t="shared" si="280"/>
        <v>LM.87</v>
      </c>
      <c r="CI10722" s="275" t="s">
        <v>12110</v>
      </c>
    </row>
    <row r="10723" spans="74:87" x14ac:dyDescent="0.3">
      <c r="BV10723" s="30"/>
      <c r="CH10723" s="139" t="str">
        <f t="shared" si="280"/>
        <v>LM.CP</v>
      </c>
      <c r="CI10723" s="275" t="s">
        <v>12111</v>
      </c>
    </row>
    <row r="10724" spans="74:87" x14ac:dyDescent="0.3">
      <c r="BV10724" s="30"/>
      <c r="CH10724" s="139" t="str">
        <f t="shared" si="280"/>
        <v>LM.35</v>
      </c>
      <c r="CI10724" s="275" t="s">
        <v>12112</v>
      </c>
    </row>
    <row r="10725" spans="74:87" x14ac:dyDescent="0.3">
      <c r="BV10725" s="30"/>
      <c r="CH10725" s="139" t="str">
        <f t="shared" si="280"/>
        <v>LM.33</v>
      </c>
      <c r="CI10725" s="275" t="s">
        <v>12113</v>
      </c>
    </row>
    <row r="10726" spans="74:87" x14ac:dyDescent="0.3">
      <c r="BV10726" s="30"/>
      <c r="CH10726" s="139" t="str">
        <f t="shared" si="280"/>
        <v>LM.54</v>
      </c>
      <c r="CI10726" s="275" t="s">
        <v>12114</v>
      </c>
    </row>
    <row r="10727" spans="74:87" x14ac:dyDescent="0.3">
      <c r="BV10727" s="30"/>
      <c r="CH10727" s="139" t="str">
        <f t="shared" si="280"/>
        <v>LM.JB</v>
      </c>
      <c r="CI10727" s="275" t="s">
        <v>12115</v>
      </c>
    </row>
    <row r="10728" spans="74:87" x14ac:dyDescent="0.3">
      <c r="BV10728" s="30"/>
      <c r="CH10728" s="139" t="str">
        <f t="shared" si="280"/>
        <v>LM.JW</v>
      </c>
      <c r="CI10728" s="275" t="s">
        <v>15438</v>
      </c>
    </row>
    <row r="10729" spans="74:87" x14ac:dyDescent="0.3">
      <c r="BV10729" s="30"/>
      <c r="CH10729" s="139" t="str">
        <f t="shared" si="280"/>
        <v>LM.51</v>
      </c>
      <c r="CI10729" s="275" t="s">
        <v>12116</v>
      </c>
    </row>
    <row r="10730" spans="74:87" x14ac:dyDescent="0.3">
      <c r="BV10730" s="30"/>
      <c r="CH10730" s="139" t="str">
        <f t="shared" si="280"/>
        <v>LM.NS</v>
      </c>
      <c r="CI10730" s="275" t="s">
        <v>12117</v>
      </c>
    </row>
    <row r="10731" spans="74:87" x14ac:dyDescent="0.3">
      <c r="BV10731" s="30"/>
      <c r="CH10731" s="139" t="str">
        <f t="shared" si="280"/>
        <v>LM.86</v>
      </c>
      <c r="CI10731" s="275" t="s">
        <v>12118</v>
      </c>
    </row>
    <row r="10732" spans="74:87" x14ac:dyDescent="0.3">
      <c r="BV10732" s="30"/>
      <c r="CH10732" s="139" t="str">
        <f t="shared" si="280"/>
        <v>LM.36</v>
      </c>
      <c r="CI10732" s="275" t="s">
        <v>12119</v>
      </c>
    </row>
    <row r="10733" spans="74:87" x14ac:dyDescent="0.3">
      <c r="BV10733" s="30"/>
      <c r="CH10733" s="139" t="str">
        <f t="shared" si="280"/>
        <v>LM.2F</v>
      </c>
      <c r="CI10733" s="275" t="s">
        <v>12120</v>
      </c>
    </row>
    <row r="10734" spans="74:87" x14ac:dyDescent="0.3">
      <c r="BV10734" s="30"/>
      <c r="CH10734" s="139" t="str">
        <f t="shared" si="280"/>
        <v>LM.90</v>
      </c>
      <c r="CI10734" s="275" t="s">
        <v>12121</v>
      </c>
    </row>
    <row r="10735" spans="74:87" x14ac:dyDescent="0.3">
      <c r="BV10735" s="30"/>
      <c r="CH10735" s="139" t="str">
        <f t="shared" si="280"/>
        <v>LM.27</v>
      </c>
      <c r="CI10735" s="275" t="s">
        <v>12122</v>
      </c>
    </row>
    <row r="10736" spans="74:87" x14ac:dyDescent="0.3">
      <c r="BV10736" s="30"/>
      <c r="CH10736" s="139" t="str">
        <f t="shared" si="280"/>
        <v>LM.61</v>
      </c>
      <c r="CI10736" s="275" t="s">
        <v>12123</v>
      </c>
    </row>
    <row r="10737" spans="74:87" x14ac:dyDescent="0.3">
      <c r="BV10737" s="30"/>
      <c r="CH10737" s="139" t="str">
        <f t="shared" si="280"/>
        <v>LM.81</v>
      </c>
      <c r="CI10737" s="275" t="s">
        <v>12124</v>
      </c>
    </row>
    <row r="10738" spans="74:87" x14ac:dyDescent="0.3">
      <c r="BV10738" s="30"/>
      <c r="CH10738" s="139" t="str">
        <f t="shared" si="280"/>
        <v>LM.SO</v>
      </c>
      <c r="CI10738" s="275" t="s">
        <v>12125</v>
      </c>
    </row>
    <row r="10739" spans="74:87" x14ac:dyDescent="0.3">
      <c r="BV10739" s="30"/>
      <c r="CH10739" s="139" t="str">
        <f t="shared" si="280"/>
        <v>LM.SP</v>
      </c>
      <c r="CI10739" s="275" t="s">
        <v>12126</v>
      </c>
    </row>
    <row r="10740" spans="74:87" x14ac:dyDescent="0.3">
      <c r="BV10740" s="30"/>
      <c r="CH10740" s="139" t="str">
        <f t="shared" si="280"/>
        <v>LM.1V</v>
      </c>
      <c r="CI10740" s="275" t="s">
        <v>12127</v>
      </c>
    </row>
    <row r="10741" spans="74:87" x14ac:dyDescent="0.3">
      <c r="BV10741" s="30"/>
      <c r="CH10741" s="139" t="str">
        <f t="shared" si="280"/>
        <v>LM.T5</v>
      </c>
      <c r="CI10741" s="275" t="s">
        <v>12128</v>
      </c>
    </row>
    <row r="10742" spans="74:87" x14ac:dyDescent="0.3">
      <c r="BV10742" s="30"/>
      <c r="CH10742" s="139" t="str">
        <f t="shared" si="280"/>
        <v>LM.0S</v>
      </c>
      <c r="CI10742" s="275" t="s">
        <v>12129</v>
      </c>
    </row>
    <row r="10743" spans="74:87" x14ac:dyDescent="0.3">
      <c r="BV10743" s="30"/>
      <c r="CH10743" s="139" t="str">
        <f t="shared" si="280"/>
        <v>LM.52</v>
      </c>
      <c r="CI10743" s="275" t="s">
        <v>12130</v>
      </c>
    </row>
    <row r="10744" spans="74:87" x14ac:dyDescent="0.3">
      <c r="BV10744" s="30"/>
      <c r="CH10744" s="139" t="str">
        <f t="shared" si="280"/>
        <v>LM.77</v>
      </c>
      <c r="CI10744" s="275" t="s">
        <v>12131</v>
      </c>
    </row>
    <row r="10745" spans="74:87" x14ac:dyDescent="0.3">
      <c r="BV10745" s="30"/>
      <c r="CH10745" s="139" t="str">
        <f t="shared" si="280"/>
        <v>LM.37</v>
      </c>
      <c r="CI10745" s="275" t="s">
        <v>12132</v>
      </c>
    </row>
    <row r="10746" spans="74:87" x14ac:dyDescent="0.3">
      <c r="BV10746" s="30"/>
      <c r="CH10746" s="139" t="str">
        <f t="shared" si="280"/>
        <v>LM.2A</v>
      </c>
      <c r="CI10746" s="275" t="s">
        <v>12133</v>
      </c>
    </row>
    <row r="10747" spans="74:87" x14ac:dyDescent="0.3">
      <c r="BV10747" s="30"/>
      <c r="CH10747" s="139" t="str">
        <f t="shared" si="280"/>
        <v>LM.T8</v>
      </c>
      <c r="CI10747" s="275" t="s">
        <v>12134</v>
      </c>
    </row>
    <row r="10748" spans="74:87" x14ac:dyDescent="0.3">
      <c r="BV10748" s="30"/>
      <c r="CH10748" s="139" t="str">
        <f t="shared" si="280"/>
        <v>LM.1Q</v>
      </c>
      <c r="CI10748" s="275" t="s">
        <v>12135</v>
      </c>
    </row>
    <row r="10749" spans="74:87" x14ac:dyDescent="0.3">
      <c r="BV10749" s="30"/>
      <c r="CH10749" s="139" t="str">
        <f t="shared" si="280"/>
        <v>LM.2Q</v>
      </c>
      <c r="CI10749" s="275" t="s">
        <v>12136</v>
      </c>
    </row>
    <row r="10750" spans="74:87" x14ac:dyDescent="0.3">
      <c r="BV10750" s="30"/>
      <c r="CH10750" s="139" t="str">
        <f t="shared" si="280"/>
        <v>LM.NM</v>
      </c>
      <c r="CI10750" s="275" t="s">
        <v>12137</v>
      </c>
    </row>
    <row r="10751" spans="74:87" x14ac:dyDescent="0.3">
      <c r="BV10751" s="30"/>
      <c r="CH10751" s="139" t="str">
        <f t="shared" si="280"/>
        <v>LM.0F</v>
      </c>
      <c r="CI10751" s="275" t="s">
        <v>12138</v>
      </c>
    </row>
    <row r="10752" spans="74:87" x14ac:dyDescent="0.3">
      <c r="BV10752" s="30"/>
      <c r="CH10752" s="139" t="str">
        <f t="shared" si="280"/>
        <v>LM.MC</v>
      </c>
      <c r="CI10752" s="275" t="s">
        <v>12139</v>
      </c>
    </row>
    <row r="10753" spans="74:87" x14ac:dyDescent="0.3">
      <c r="BV10753" s="30"/>
      <c r="CH10753" s="139" t="str">
        <f t="shared" si="280"/>
        <v>LM.0P</v>
      </c>
      <c r="CI10753" s="275" t="s">
        <v>12140</v>
      </c>
    </row>
    <row r="10754" spans="74:87" x14ac:dyDescent="0.3">
      <c r="BV10754" s="30"/>
      <c r="CH10754" s="139" t="str">
        <f t="shared" si="280"/>
        <v>LM.T9</v>
      </c>
      <c r="CI10754" s="275" t="s">
        <v>12141</v>
      </c>
    </row>
    <row r="10755" spans="74:87" x14ac:dyDescent="0.3">
      <c r="BV10755" s="30"/>
      <c r="CH10755" s="139" t="str">
        <f t="shared" si="280"/>
        <v>LM.AO</v>
      </c>
      <c r="CI10755" s="275" t="s">
        <v>12142</v>
      </c>
    </row>
    <row r="10756" spans="74:87" x14ac:dyDescent="0.3">
      <c r="BV10756" s="30"/>
      <c r="CH10756" s="139" t="str">
        <f t="shared" si="280"/>
        <v>LM.0G</v>
      </c>
      <c r="CI10756" s="275" t="s">
        <v>12143</v>
      </c>
    </row>
    <row r="10757" spans="74:87" x14ac:dyDescent="0.3">
      <c r="BV10757" s="30"/>
      <c r="CH10757" s="139" t="str">
        <f t="shared" si="280"/>
        <v>LM.BG</v>
      </c>
      <c r="CI10757" s="275" t="s">
        <v>12144</v>
      </c>
    </row>
    <row r="10758" spans="74:87" x14ac:dyDescent="0.3">
      <c r="BV10758" s="30"/>
      <c r="CH10758" s="139" t="str">
        <f t="shared" si="280"/>
        <v>LM.0R</v>
      </c>
      <c r="CI10758" s="275" t="s">
        <v>12145</v>
      </c>
    </row>
    <row r="10759" spans="74:87" x14ac:dyDescent="0.3">
      <c r="BV10759" s="30"/>
      <c r="CH10759" s="139" t="str">
        <f t="shared" si="280"/>
        <v>LM.89</v>
      </c>
      <c r="CI10759" s="275" t="s">
        <v>12146</v>
      </c>
    </row>
    <row r="10760" spans="74:87" x14ac:dyDescent="0.3">
      <c r="BV10760" s="30"/>
      <c r="CH10760" s="139" t="str">
        <f t="shared" si="280"/>
        <v>LM.2P</v>
      </c>
      <c r="CI10760" s="275" t="s">
        <v>15439</v>
      </c>
    </row>
    <row r="10761" spans="74:87" x14ac:dyDescent="0.3">
      <c r="BV10761" s="30"/>
      <c r="CH10761" s="139" t="str">
        <f t="shared" si="280"/>
        <v>LM.32</v>
      </c>
      <c r="CI10761" s="275" t="s">
        <v>12147</v>
      </c>
    </row>
    <row r="10762" spans="74:87" x14ac:dyDescent="0.3">
      <c r="BV10762" s="30"/>
      <c r="CH10762" s="139" t="str">
        <f t="shared" si="280"/>
        <v>LM.80</v>
      </c>
      <c r="CI10762" s="275" t="s">
        <v>12148</v>
      </c>
    </row>
    <row r="10763" spans="74:87" x14ac:dyDescent="0.3">
      <c r="BV10763" s="30"/>
      <c r="CH10763" s="139" t="str">
        <f t="shared" si="280"/>
        <v>LM.46</v>
      </c>
      <c r="CI10763" s="275" t="s">
        <v>12149</v>
      </c>
    </row>
    <row r="10764" spans="74:87" x14ac:dyDescent="0.3">
      <c r="BV10764" s="30"/>
      <c r="CH10764" s="139" t="str">
        <f t="shared" si="280"/>
        <v>LM.45</v>
      </c>
      <c r="CI10764" s="275" t="s">
        <v>12150</v>
      </c>
    </row>
    <row r="10765" spans="74:87" x14ac:dyDescent="0.3">
      <c r="BV10765" s="30"/>
      <c r="CH10765" s="139" t="str">
        <f t="shared" si="280"/>
        <v>LM.0C</v>
      </c>
      <c r="CI10765" s="275" t="s">
        <v>12151</v>
      </c>
    </row>
    <row r="10766" spans="74:87" x14ac:dyDescent="0.3">
      <c r="BV10766" s="30"/>
      <c r="CH10766" s="139" t="str">
        <f t="shared" si="280"/>
        <v>LM.87</v>
      </c>
      <c r="CI10766" s="275" t="s">
        <v>12152</v>
      </c>
    </row>
    <row r="10767" spans="74:87" x14ac:dyDescent="0.3">
      <c r="BV10767" s="30"/>
      <c r="CH10767" s="139" t="str">
        <f t="shared" si="280"/>
        <v>LM.CP</v>
      </c>
      <c r="CI10767" s="275" t="s">
        <v>12153</v>
      </c>
    </row>
    <row r="10768" spans="74:87" x14ac:dyDescent="0.3">
      <c r="BV10768" s="30"/>
      <c r="CH10768" s="139" t="str">
        <f t="shared" si="280"/>
        <v>LM.35</v>
      </c>
      <c r="CI10768" s="275" t="s">
        <v>12154</v>
      </c>
    </row>
    <row r="10769" spans="74:87" x14ac:dyDescent="0.3">
      <c r="BV10769" s="30"/>
      <c r="CH10769" s="139" t="str">
        <f t="shared" si="280"/>
        <v>LM.33</v>
      </c>
      <c r="CI10769" s="275" t="s">
        <v>12155</v>
      </c>
    </row>
    <row r="10770" spans="74:87" x14ac:dyDescent="0.3">
      <c r="BV10770" s="30"/>
      <c r="CH10770" s="139" t="str">
        <f t="shared" si="280"/>
        <v>LM.54</v>
      </c>
      <c r="CI10770" s="275" t="s">
        <v>12156</v>
      </c>
    </row>
    <row r="10771" spans="74:87" x14ac:dyDescent="0.3">
      <c r="BV10771" s="30"/>
      <c r="CH10771" s="139" t="str">
        <f t="shared" si="280"/>
        <v>LM.JB</v>
      </c>
      <c r="CI10771" s="275" t="s">
        <v>12157</v>
      </c>
    </row>
    <row r="10772" spans="74:87" x14ac:dyDescent="0.3">
      <c r="BV10772" s="30"/>
      <c r="CH10772" s="139" t="str">
        <f t="shared" si="280"/>
        <v>LM.JW</v>
      </c>
      <c r="CI10772" s="275" t="s">
        <v>15440</v>
      </c>
    </row>
    <row r="10773" spans="74:87" x14ac:dyDescent="0.3">
      <c r="BV10773" s="30"/>
      <c r="CH10773" s="139" t="str">
        <f t="shared" si="280"/>
        <v>LM.51</v>
      </c>
      <c r="CI10773" s="275" t="s">
        <v>12158</v>
      </c>
    </row>
    <row r="10774" spans="74:87" x14ac:dyDescent="0.3">
      <c r="BV10774" s="30"/>
      <c r="CH10774" s="139" t="str">
        <f t="shared" si="280"/>
        <v>LM.NS</v>
      </c>
      <c r="CI10774" s="275" t="s">
        <v>12159</v>
      </c>
    </row>
    <row r="10775" spans="74:87" x14ac:dyDescent="0.3">
      <c r="BV10775" s="30"/>
      <c r="CH10775" s="139" t="str">
        <f t="shared" si="280"/>
        <v>LM.86</v>
      </c>
      <c r="CI10775" s="275" t="s">
        <v>12160</v>
      </c>
    </row>
    <row r="10776" spans="74:87" x14ac:dyDescent="0.3">
      <c r="BV10776" s="30"/>
      <c r="CH10776" s="139" t="str">
        <f t="shared" si="280"/>
        <v>LM.36</v>
      </c>
      <c r="CI10776" s="275" t="s">
        <v>12161</v>
      </c>
    </row>
    <row r="10777" spans="74:87" x14ac:dyDescent="0.3">
      <c r="BV10777" s="30"/>
      <c r="CH10777" s="139" t="str">
        <f t="shared" si="280"/>
        <v>LM.2F</v>
      </c>
      <c r="CI10777" s="275" t="s">
        <v>12162</v>
      </c>
    </row>
    <row r="10778" spans="74:87" x14ac:dyDescent="0.3">
      <c r="BV10778" s="30"/>
      <c r="CH10778" s="139" t="str">
        <f t="shared" si="280"/>
        <v>LM.90</v>
      </c>
      <c r="CI10778" s="275" t="s">
        <v>12163</v>
      </c>
    </row>
    <row r="10779" spans="74:87" x14ac:dyDescent="0.3">
      <c r="BV10779" s="30"/>
      <c r="CH10779" s="139" t="str">
        <f t="shared" si="280"/>
        <v>LM.27</v>
      </c>
      <c r="CI10779" s="275" t="s">
        <v>12164</v>
      </c>
    </row>
    <row r="10780" spans="74:87" x14ac:dyDescent="0.3">
      <c r="BV10780" s="30"/>
      <c r="CH10780" s="139" t="str">
        <f t="shared" si="280"/>
        <v>LM.61</v>
      </c>
      <c r="CI10780" s="275" t="s">
        <v>12165</v>
      </c>
    </row>
    <row r="10781" spans="74:87" x14ac:dyDescent="0.3">
      <c r="BV10781" s="30"/>
      <c r="CH10781" s="139" t="str">
        <f t="shared" si="280"/>
        <v>LM.81</v>
      </c>
      <c r="CI10781" s="275" t="s">
        <v>12166</v>
      </c>
    </row>
    <row r="10782" spans="74:87" x14ac:dyDescent="0.3">
      <c r="BV10782" s="30"/>
      <c r="CH10782" s="139" t="str">
        <f t="shared" si="280"/>
        <v>LM.SO</v>
      </c>
      <c r="CI10782" s="275" t="s">
        <v>12167</v>
      </c>
    </row>
    <row r="10783" spans="74:87" x14ac:dyDescent="0.3">
      <c r="BV10783" s="30"/>
      <c r="CH10783" s="139" t="str">
        <f t="shared" si="280"/>
        <v>LM.SP</v>
      </c>
      <c r="CI10783" s="275" t="s">
        <v>12168</v>
      </c>
    </row>
    <row r="10784" spans="74:87" x14ac:dyDescent="0.3">
      <c r="BV10784" s="30"/>
      <c r="CH10784" s="139" t="str">
        <f t="shared" ref="CH10784:CH10847" si="281">CONCATENATE(LEFT(CI10784,2),".",RIGHT(CI10784,2))</f>
        <v>LM.1V</v>
      </c>
      <c r="CI10784" s="275" t="s">
        <v>12169</v>
      </c>
    </row>
    <row r="10785" spans="74:87" x14ac:dyDescent="0.3">
      <c r="BV10785" s="30"/>
      <c r="CH10785" s="139" t="str">
        <f t="shared" si="281"/>
        <v>LM.T5</v>
      </c>
      <c r="CI10785" s="275" t="s">
        <v>12170</v>
      </c>
    </row>
    <row r="10786" spans="74:87" x14ac:dyDescent="0.3">
      <c r="BV10786" s="30"/>
      <c r="CH10786" s="139" t="str">
        <f t="shared" si="281"/>
        <v>LM.0S</v>
      </c>
      <c r="CI10786" s="275" t="s">
        <v>12171</v>
      </c>
    </row>
    <row r="10787" spans="74:87" x14ac:dyDescent="0.3">
      <c r="BV10787" s="30"/>
      <c r="CH10787" s="139" t="str">
        <f t="shared" si="281"/>
        <v>LM.52</v>
      </c>
      <c r="CI10787" s="275" t="s">
        <v>12172</v>
      </c>
    </row>
    <row r="10788" spans="74:87" x14ac:dyDescent="0.3">
      <c r="BV10788" s="30"/>
      <c r="CH10788" s="139" t="str">
        <f t="shared" si="281"/>
        <v>LM.77</v>
      </c>
      <c r="CI10788" s="275" t="s">
        <v>12173</v>
      </c>
    </row>
    <row r="10789" spans="74:87" x14ac:dyDescent="0.3">
      <c r="BV10789" s="30"/>
      <c r="CH10789" s="139" t="str">
        <f t="shared" si="281"/>
        <v>LM.37</v>
      </c>
      <c r="CI10789" s="275" t="s">
        <v>12174</v>
      </c>
    </row>
    <row r="10790" spans="74:87" x14ac:dyDescent="0.3">
      <c r="BV10790" s="30"/>
      <c r="CH10790" s="139" t="str">
        <f t="shared" si="281"/>
        <v>LM.2A</v>
      </c>
      <c r="CI10790" s="275" t="s">
        <v>12175</v>
      </c>
    </row>
    <row r="10791" spans="74:87" x14ac:dyDescent="0.3">
      <c r="BV10791" s="30"/>
      <c r="CH10791" s="139" t="str">
        <f t="shared" si="281"/>
        <v>LM.T8</v>
      </c>
      <c r="CI10791" s="275" t="s">
        <v>12176</v>
      </c>
    </row>
    <row r="10792" spans="74:87" x14ac:dyDescent="0.3">
      <c r="BV10792" s="30"/>
      <c r="CH10792" s="139" t="str">
        <f t="shared" si="281"/>
        <v>LM.1Q</v>
      </c>
      <c r="CI10792" s="275" t="s">
        <v>12177</v>
      </c>
    </row>
    <row r="10793" spans="74:87" x14ac:dyDescent="0.3">
      <c r="BV10793" s="30"/>
      <c r="CH10793" s="139" t="str">
        <f t="shared" si="281"/>
        <v>LM.2Q</v>
      </c>
      <c r="CI10793" s="275" t="s">
        <v>12178</v>
      </c>
    </row>
    <row r="10794" spans="74:87" x14ac:dyDescent="0.3">
      <c r="BV10794" s="30"/>
      <c r="CH10794" s="139" t="str">
        <f t="shared" si="281"/>
        <v>LM.NM</v>
      </c>
      <c r="CI10794" s="275" t="s">
        <v>12179</v>
      </c>
    </row>
    <row r="10795" spans="74:87" x14ac:dyDescent="0.3">
      <c r="BV10795" s="30"/>
      <c r="CH10795" s="139" t="str">
        <f t="shared" si="281"/>
        <v>LM.0F</v>
      </c>
      <c r="CI10795" s="275" t="s">
        <v>12180</v>
      </c>
    </row>
    <row r="10796" spans="74:87" x14ac:dyDescent="0.3">
      <c r="BV10796" s="30"/>
      <c r="CH10796" s="139" t="str">
        <f t="shared" si="281"/>
        <v>LM.MC</v>
      </c>
      <c r="CI10796" s="275" t="s">
        <v>12181</v>
      </c>
    </row>
    <row r="10797" spans="74:87" x14ac:dyDescent="0.3">
      <c r="BV10797" s="30"/>
      <c r="CH10797" s="139" t="str">
        <f t="shared" si="281"/>
        <v>LM.0P</v>
      </c>
      <c r="CI10797" s="275" t="s">
        <v>12182</v>
      </c>
    </row>
    <row r="10798" spans="74:87" x14ac:dyDescent="0.3">
      <c r="BV10798" s="30"/>
      <c r="CH10798" s="139" t="str">
        <f t="shared" si="281"/>
        <v>LM.T9</v>
      </c>
      <c r="CI10798" s="275" t="s">
        <v>12183</v>
      </c>
    </row>
    <row r="10799" spans="74:87" x14ac:dyDescent="0.3">
      <c r="BV10799" s="30"/>
      <c r="CH10799" s="139" t="str">
        <f t="shared" si="281"/>
        <v>LM.AO</v>
      </c>
      <c r="CI10799" s="275" t="s">
        <v>12184</v>
      </c>
    </row>
    <row r="10800" spans="74:87" x14ac:dyDescent="0.3">
      <c r="BV10800" s="30"/>
      <c r="CH10800" s="139" t="str">
        <f t="shared" si="281"/>
        <v>LM.0G</v>
      </c>
      <c r="CI10800" s="275" t="s">
        <v>12185</v>
      </c>
    </row>
    <row r="10801" spans="74:87" x14ac:dyDescent="0.3">
      <c r="BV10801" s="30"/>
      <c r="CH10801" s="139" t="str">
        <f t="shared" si="281"/>
        <v>LM.BG</v>
      </c>
      <c r="CI10801" s="275" t="s">
        <v>12186</v>
      </c>
    </row>
    <row r="10802" spans="74:87" x14ac:dyDescent="0.3">
      <c r="BV10802" s="30"/>
      <c r="CH10802" s="139" t="str">
        <f t="shared" si="281"/>
        <v>LM.0R</v>
      </c>
      <c r="CI10802" s="275" t="s">
        <v>12187</v>
      </c>
    </row>
    <row r="10803" spans="74:87" x14ac:dyDescent="0.3">
      <c r="BV10803" s="30"/>
      <c r="CH10803" s="139" t="str">
        <f t="shared" si="281"/>
        <v>LM.89</v>
      </c>
      <c r="CI10803" s="275" t="s">
        <v>12188</v>
      </c>
    </row>
    <row r="10804" spans="74:87" x14ac:dyDescent="0.3">
      <c r="BV10804" s="30"/>
      <c r="CH10804" s="139" t="str">
        <f t="shared" si="281"/>
        <v>LM.2P</v>
      </c>
      <c r="CI10804" s="275" t="s">
        <v>15441</v>
      </c>
    </row>
    <row r="10805" spans="74:87" x14ac:dyDescent="0.3">
      <c r="BV10805" s="30"/>
      <c r="CH10805" s="139" t="str">
        <f t="shared" si="281"/>
        <v>LM.32</v>
      </c>
      <c r="CI10805" s="275" t="s">
        <v>12189</v>
      </c>
    </row>
    <row r="10806" spans="74:87" x14ac:dyDescent="0.3">
      <c r="BV10806" s="30"/>
      <c r="CH10806" s="139" t="str">
        <f t="shared" si="281"/>
        <v>LM.80</v>
      </c>
      <c r="CI10806" s="275" t="s">
        <v>12190</v>
      </c>
    </row>
    <row r="10807" spans="74:87" x14ac:dyDescent="0.3">
      <c r="BV10807" s="30"/>
      <c r="CH10807" s="139" t="str">
        <f t="shared" si="281"/>
        <v>LM.46</v>
      </c>
      <c r="CI10807" s="275" t="s">
        <v>12191</v>
      </c>
    </row>
    <row r="10808" spans="74:87" x14ac:dyDescent="0.3">
      <c r="BV10808" s="30"/>
      <c r="CH10808" s="139" t="str">
        <f t="shared" si="281"/>
        <v>LM.45</v>
      </c>
      <c r="CI10808" s="275" t="s">
        <v>12192</v>
      </c>
    </row>
    <row r="10809" spans="74:87" x14ac:dyDescent="0.3">
      <c r="BV10809" s="30"/>
      <c r="CH10809" s="139" t="str">
        <f t="shared" si="281"/>
        <v>LM.0C</v>
      </c>
      <c r="CI10809" s="275" t="s">
        <v>12193</v>
      </c>
    </row>
    <row r="10810" spans="74:87" x14ac:dyDescent="0.3">
      <c r="BV10810" s="30"/>
      <c r="CH10810" s="139" t="str">
        <f t="shared" si="281"/>
        <v>LM.87</v>
      </c>
      <c r="CI10810" s="275" t="s">
        <v>12194</v>
      </c>
    </row>
    <row r="10811" spans="74:87" x14ac:dyDescent="0.3">
      <c r="BV10811" s="30"/>
      <c r="CH10811" s="139" t="str">
        <f t="shared" si="281"/>
        <v>LM.CP</v>
      </c>
      <c r="CI10811" s="275" t="s">
        <v>12195</v>
      </c>
    </row>
    <row r="10812" spans="74:87" x14ac:dyDescent="0.3">
      <c r="BV10812" s="30"/>
      <c r="CH10812" s="139" t="str">
        <f t="shared" si="281"/>
        <v>LM.35</v>
      </c>
      <c r="CI10812" s="275" t="s">
        <v>12196</v>
      </c>
    </row>
    <row r="10813" spans="74:87" x14ac:dyDescent="0.3">
      <c r="BV10813" s="30"/>
      <c r="CH10813" s="139" t="str">
        <f t="shared" si="281"/>
        <v>LM.33</v>
      </c>
      <c r="CI10813" s="275" t="s">
        <v>12197</v>
      </c>
    </row>
    <row r="10814" spans="74:87" x14ac:dyDescent="0.3">
      <c r="BV10814" s="30"/>
      <c r="CH10814" s="139" t="str">
        <f t="shared" si="281"/>
        <v>LM.54</v>
      </c>
      <c r="CI10814" s="275" t="s">
        <v>12198</v>
      </c>
    </row>
    <row r="10815" spans="74:87" x14ac:dyDescent="0.3">
      <c r="BV10815" s="30"/>
      <c r="CH10815" s="139" t="str">
        <f t="shared" si="281"/>
        <v>LM.JB</v>
      </c>
      <c r="CI10815" s="275" t="s">
        <v>12199</v>
      </c>
    </row>
    <row r="10816" spans="74:87" x14ac:dyDescent="0.3">
      <c r="BV10816" s="30"/>
      <c r="CH10816" s="139" t="str">
        <f t="shared" si="281"/>
        <v>LM.JW</v>
      </c>
      <c r="CI10816" s="275" t="s">
        <v>15442</v>
      </c>
    </row>
    <row r="10817" spans="74:87" x14ac:dyDescent="0.3">
      <c r="BV10817" s="30"/>
      <c r="CH10817" s="139" t="str">
        <f t="shared" si="281"/>
        <v>LM.51</v>
      </c>
      <c r="CI10817" s="275" t="s">
        <v>12200</v>
      </c>
    </row>
    <row r="10818" spans="74:87" x14ac:dyDescent="0.3">
      <c r="BV10818" s="30"/>
      <c r="CH10818" s="139" t="str">
        <f t="shared" si="281"/>
        <v>LM.NS</v>
      </c>
      <c r="CI10818" s="275" t="s">
        <v>12201</v>
      </c>
    </row>
    <row r="10819" spans="74:87" x14ac:dyDescent="0.3">
      <c r="BV10819" s="30"/>
      <c r="CH10819" s="139" t="str">
        <f t="shared" si="281"/>
        <v>LM.86</v>
      </c>
      <c r="CI10819" s="275" t="s">
        <v>12202</v>
      </c>
    </row>
    <row r="10820" spans="74:87" x14ac:dyDescent="0.3">
      <c r="BV10820" s="30"/>
      <c r="CH10820" s="139" t="str">
        <f t="shared" si="281"/>
        <v>LM.36</v>
      </c>
      <c r="CI10820" s="275" t="s">
        <v>12203</v>
      </c>
    </row>
    <row r="10821" spans="74:87" x14ac:dyDescent="0.3">
      <c r="BV10821" s="30"/>
      <c r="CH10821" s="139" t="str">
        <f t="shared" si="281"/>
        <v>LM.2F</v>
      </c>
      <c r="CI10821" s="275" t="s">
        <v>12204</v>
      </c>
    </row>
    <row r="10822" spans="74:87" x14ac:dyDescent="0.3">
      <c r="BV10822" s="30"/>
      <c r="CH10822" s="139" t="str">
        <f t="shared" si="281"/>
        <v>LM.90</v>
      </c>
      <c r="CI10822" s="275" t="s">
        <v>12205</v>
      </c>
    </row>
    <row r="10823" spans="74:87" x14ac:dyDescent="0.3">
      <c r="BV10823" s="30"/>
      <c r="CH10823" s="139" t="str">
        <f t="shared" si="281"/>
        <v>LM.27</v>
      </c>
      <c r="CI10823" s="275" t="s">
        <v>12206</v>
      </c>
    </row>
    <row r="10824" spans="74:87" x14ac:dyDescent="0.3">
      <c r="BV10824" s="30"/>
      <c r="CH10824" s="139" t="str">
        <f t="shared" si="281"/>
        <v>LM.61</v>
      </c>
      <c r="CI10824" s="275" t="s">
        <v>12207</v>
      </c>
    </row>
    <row r="10825" spans="74:87" x14ac:dyDescent="0.3">
      <c r="BV10825" s="30"/>
      <c r="CH10825" s="139" t="str">
        <f t="shared" si="281"/>
        <v>LM.81</v>
      </c>
      <c r="CI10825" s="275" t="s">
        <v>12208</v>
      </c>
    </row>
    <row r="10826" spans="74:87" x14ac:dyDescent="0.3">
      <c r="BV10826" s="30"/>
      <c r="CH10826" s="139" t="str">
        <f t="shared" si="281"/>
        <v>LM.SO</v>
      </c>
      <c r="CI10826" s="275" t="s">
        <v>12209</v>
      </c>
    </row>
    <row r="10827" spans="74:87" x14ac:dyDescent="0.3">
      <c r="BV10827" s="30"/>
      <c r="CH10827" s="139" t="str">
        <f t="shared" si="281"/>
        <v>LM.SP</v>
      </c>
      <c r="CI10827" s="275" t="s">
        <v>12210</v>
      </c>
    </row>
    <row r="10828" spans="74:87" x14ac:dyDescent="0.3">
      <c r="BV10828" s="30"/>
      <c r="CH10828" s="139" t="str">
        <f t="shared" si="281"/>
        <v>LM.1V</v>
      </c>
      <c r="CI10828" s="275" t="s">
        <v>12211</v>
      </c>
    </row>
    <row r="10829" spans="74:87" x14ac:dyDescent="0.3">
      <c r="BV10829" s="30"/>
      <c r="CH10829" s="139" t="str">
        <f t="shared" si="281"/>
        <v>LM.T5</v>
      </c>
      <c r="CI10829" s="275" t="s">
        <v>12212</v>
      </c>
    </row>
    <row r="10830" spans="74:87" x14ac:dyDescent="0.3">
      <c r="BV10830" s="30"/>
      <c r="CH10830" s="139" t="str">
        <f t="shared" si="281"/>
        <v>LM.0S</v>
      </c>
      <c r="CI10830" s="275" t="s">
        <v>12213</v>
      </c>
    </row>
    <row r="10831" spans="74:87" x14ac:dyDescent="0.3">
      <c r="BV10831" s="30"/>
      <c r="CH10831" s="139" t="str">
        <f t="shared" si="281"/>
        <v>LM.52</v>
      </c>
      <c r="CI10831" s="275" t="s">
        <v>12214</v>
      </c>
    </row>
    <row r="10832" spans="74:87" x14ac:dyDescent="0.3">
      <c r="BV10832" s="30"/>
      <c r="CH10832" s="139" t="str">
        <f t="shared" si="281"/>
        <v>LM.77</v>
      </c>
      <c r="CI10832" s="275" t="s">
        <v>12215</v>
      </c>
    </row>
    <row r="10833" spans="74:87" x14ac:dyDescent="0.3">
      <c r="BV10833" s="30"/>
      <c r="CH10833" s="139" t="str">
        <f t="shared" si="281"/>
        <v>LM.37</v>
      </c>
      <c r="CI10833" s="275" t="s">
        <v>12216</v>
      </c>
    </row>
    <row r="10834" spans="74:87" x14ac:dyDescent="0.3">
      <c r="BV10834" s="30"/>
      <c r="CH10834" s="139" t="str">
        <f t="shared" si="281"/>
        <v>LM.2A</v>
      </c>
      <c r="CI10834" s="275" t="s">
        <v>12217</v>
      </c>
    </row>
    <row r="10835" spans="74:87" x14ac:dyDescent="0.3">
      <c r="BV10835" s="30"/>
      <c r="CH10835" s="139" t="str">
        <f t="shared" si="281"/>
        <v>LM.T8</v>
      </c>
      <c r="CI10835" s="275" t="s">
        <v>12218</v>
      </c>
    </row>
    <row r="10836" spans="74:87" x14ac:dyDescent="0.3">
      <c r="BV10836" s="30"/>
      <c r="CH10836" s="139" t="str">
        <f t="shared" si="281"/>
        <v>LM.1Q</v>
      </c>
      <c r="CI10836" s="275" t="s">
        <v>12219</v>
      </c>
    </row>
    <row r="10837" spans="74:87" x14ac:dyDescent="0.3">
      <c r="BV10837" s="30"/>
      <c r="CH10837" s="139" t="str">
        <f t="shared" si="281"/>
        <v>LM.2Q</v>
      </c>
      <c r="CI10837" s="275" t="s">
        <v>12220</v>
      </c>
    </row>
    <row r="10838" spans="74:87" x14ac:dyDescent="0.3">
      <c r="BV10838" s="30"/>
      <c r="CH10838" s="139" t="str">
        <f t="shared" si="281"/>
        <v>LM.NM</v>
      </c>
      <c r="CI10838" s="275" t="s">
        <v>12221</v>
      </c>
    </row>
    <row r="10839" spans="74:87" x14ac:dyDescent="0.3">
      <c r="BV10839" s="30"/>
      <c r="CH10839" s="139" t="str">
        <f t="shared" si="281"/>
        <v>LM.0F</v>
      </c>
      <c r="CI10839" s="275" t="s">
        <v>12222</v>
      </c>
    </row>
    <row r="10840" spans="74:87" x14ac:dyDescent="0.3">
      <c r="BV10840" s="30"/>
      <c r="CH10840" s="139" t="str">
        <f t="shared" si="281"/>
        <v>LM.MC</v>
      </c>
      <c r="CI10840" s="275" t="s">
        <v>12223</v>
      </c>
    </row>
    <row r="10841" spans="74:87" x14ac:dyDescent="0.3">
      <c r="BV10841" s="30"/>
      <c r="CH10841" s="139" t="str">
        <f t="shared" si="281"/>
        <v>LM.0P</v>
      </c>
      <c r="CI10841" s="275" t="s">
        <v>12224</v>
      </c>
    </row>
    <row r="10842" spans="74:87" x14ac:dyDescent="0.3">
      <c r="BV10842" s="30"/>
      <c r="CH10842" s="139" t="str">
        <f t="shared" si="281"/>
        <v>LM.T9</v>
      </c>
      <c r="CI10842" s="275" t="s">
        <v>12225</v>
      </c>
    </row>
    <row r="10843" spans="74:87" x14ac:dyDescent="0.3">
      <c r="BV10843" s="30"/>
      <c r="CH10843" s="139" t="str">
        <f t="shared" si="281"/>
        <v>LM.AO</v>
      </c>
      <c r="CI10843" s="275" t="s">
        <v>12226</v>
      </c>
    </row>
    <row r="10844" spans="74:87" x14ac:dyDescent="0.3">
      <c r="BV10844" s="30"/>
      <c r="CH10844" s="139" t="str">
        <f t="shared" si="281"/>
        <v>LM.0G</v>
      </c>
      <c r="CI10844" s="275" t="s">
        <v>12227</v>
      </c>
    </row>
    <row r="10845" spans="74:87" x14ac:dyDescent="0.3">
      <c r="BV10845" s="30"/>
      <c r="CH10845" s="139" t="str">
        <f t="shared" si="281"/>
        <v>LM.BG</v>
      </c>
      <c r="CI10845" s="275" t="s">
        <v>12228</v>
      </c>
    </row>
    <row r="10846" spans="74:87" x14ac:dyDescent="0.3">
      <c r="BV10846" s="30"/>
      <c r="CH10846" s="139" t="str">
        <f t="shared" si="281"/>
        <v>LM.0R</v>
      </c>
      <c r="CI10846" s="275" t="s">
        <v>12229</v>
      </c>
    </row>
    <row r="10847" spans="74:87" x14ac:dyDescent="0.3">
      <c r="BV10847" s="30"/>
      <c r="CH10847" s="139" t="str">
        <f t="shared" si="281"/>
        <v>LM.89</v>
      </c>
      <c r="CI10847" s="275" t="s">
        <v>12230</v>
      </c>
    </row>
    <row r="10848" spans="74:87" x14ac:dyDescent="0.3">
      <c r="BV10848" s="30"/>
      <c r="CH10848" s="139" t="str">
        <f t="shared" ref="CH10848:CH10911" si="282">CONCATENATE(LEFT(CI10848,2),".",RIGHT(CI10848,2))</f>
        <v>LM.2P</v>
      </c>
      <c r="CI10848" s="275" t="s">
        <v>15443</v>
      </c>
    </row>
    <row r="10849" spans="74:87" x14ac:dyDescent="0.3">
      <c r="BV10849" s="30"/>
      <c r="CH10849" s="139" t="str">
        <f t="shared" si="282"/>
        <v>LM.32</v>
      </c>
      <c r="CI10849" s="275" t="s">
        <v>12231</v>
      </c>
    </row>
    <row r="10850" spans="74:87" x14ac:dyDescent="0.3">
      <c r="BV10850" s="30"/>
      <c r="CH10850" s="139" t="str">
        <f t="shared" si="282"/>
        <v>LM.80</v>
      </c>
      <c r="CI10850" s="275" t="s">
        <v>12232</v>
      </c>
    </row>
    <row r="10851" spans="74:87" x14ac:dyDescent="0.3">
      <c r="BV10851" s="30"/>
      <c r="CH10851" s="139" t="str">
        <f t="shared" si="282"/>
        <v>LM.46</v>
      </c>
      <c r="CI10851" s="275" t="s">
        <v>12233</v>
      </c>
    </row>
    <row r="10852" spans="74:87" x14ac:dyDescent="0.3">
      <c r="BV10852" s="30"/>
      <c r="CH10852" s="139" t="str">
        <f t="shared" si="282"/>
        <v>LM.45</v>
      </c>
      <c r="CI10852" s="275" t="s">
        <v>12234</v>
      </c>
    </row>
    <row r="10853" spans="74:87" x14ac:dyDescent="0.3">
      <c r="BV10853" s="30"/>
      <c r="CH10853" s="139" t="str">
        <f t="shared" si="282"/>
        <v>LM.0C</v>
      </c>
      <c r="CI10853" s="275" t="s">
        <v>12235</v>
      </c>
    </row>
    <row r="10854" spans="74:87" x14ac:dyDescent="0.3">
      <c r="BV10854" s="30"/>
      <c r="CH10854" s="139" t="str">
        <f t="shared" si="282"/>
        <v>LM.87</v>
      </c>
      <c r="CI10854" s="275" t="s">
        <v>12236</v>
      </c>
    </row>
    <row r="10855" spans="74:87" x14ac:dyDescent="0.3">
      <c r="BV10855" s="30"/>
      <c r="CH10855" s="139" t="str">
        <f t="shared" si="282"/>
        <v>LM.CP</v>
      </c>
      <c r="CI10855" s="275" t="s">
        <v>12237</v>
      </c>
    </row>
    <row r="10856" spans="74:87" x14ac:dyDescent="0.3">
      <c r="BV10856" s="30"/>
      <c r="CH10856" s="139" t="str">
        <f t="shared" si="282"/>
        <v>LM.35</v>
      </c>
      <c r="CI10856" s="275" t="s">
        <v>12238</v>
      </c>
    </row>
    <row r="10857" spans="74:87" x14ac:dyDescent="0.3">
      <c r="BV10857" s="30"/>
      <c r="CH10857" s="139" t="str">
        <f t="shared" si="282"/>
        <v>LM.33</v>
      </c>
      <c r="CI10857" s="275" t="s">
        <v>12239</v>
      </c>
    </row>
    <row r="10858" spans="74:87" x14ac:dyDescent="0.3">
      <c r="BV10858" s="30"/>
      <c r="CH10858" s="139" t="str">
        <f t="shared" si="282"/>
        <v>LM.54</v>
      </c>
      <c r="CI10858" s="275" t="s">
        <v>12240</v>
      </c>
    </row>
    <row r="10859" spans="74:87" x14ac:dyDescent="0.3">
      <c r="BV10859" s="30"/>
      <c r="CH10859" s="139" t="str">
        <f t="shared" si="282"/>
        <v>LM.JB</v>
      </c>
      <c r="CI10859" s="275" t="s">
        <v>12241</v>
      </c>
    </row>
    <row r="10860" spans="74:87" x14ac:dyDescent="0.3">
      <c r="BV10860" s="30"/>
      <c r="CH10860" s="139" t="str">
        <f t="shared" si="282"/>
        <v>LM.JW</v>
      </c>
      <c r="CI10860" s="275" t="s">
        <v>15444</v>
      </c>
    </row>
    <row r="10861" spans="74:87" x14ac:dyDescent="0.3">
      <c r="BV10861" s="30"/>
      <c r="CH10861" s="139" t="str">
        <f t="shared" si="282"/>
        <v>LM.51</v>
      </c>
      <c r="CI10861" s="275" t="s">
        <v>12242</v>
      </c>
    </row>
    <row r="10862" spans="74:87" x14ac:dyDescent="0.3">
      <c r="BV10862" s="30"/>
      <c r="CH10862" s="139" t="str">
        <f t="shared" si="282"/>
        <v>LM.NS</v>
      </c>
      <c r="CI10862" s="275" t="s">
        <v>12243</v>
      </c>
    </row>
    <row r="10863" spans="74:87" x14ac:dyDescent="0.3">
      <c r="BV10863" s="30"/>
      <c r="CH10863" s="139" t="str">
        <f t="shared" si="282"/>
        <v>LM.86</v>
      </c>
      <c r="CI10863" s="275" t="s">
        <v>12244</v>
      </c>
    </row>
    <row r="10864" spans="74:87" x14ac:dyDescent="0.3">
      <c r="BV10864" s="30"/>
      <c r="CH10864" s="139" t="str">
        <f t="shared" si="282"/>
        <v>LM.36</v>
      </c>
      <c r="CI10864" s="275" t="s">
        <v>12245</v>
      </c>
    </row>
    <row r="10865" spans="74:87" x14ac:dyDescent="0.3">
      <c r="BV10865" s="30"/>
      <c r="CH10865" s="139" t="str">
        <f t="shared" si="282"/>
        <v>LM.2F</v>
      </c>
      <c r="CI10865" s="275" t="s">
        <v>12246</v>
      </c>
    </row>
    <row r="10866" spans="74:87" x14ac:dyDescent="0.3">
      <c r="BV10866" s="30"/>
      <c r="CH10866" s="139" t="str">
        <f t="shared" si="282"/>
        <v>LM.90</v>
      </c>
      <c r="CI10866" s="275" t="s">
        <v>12247</v>
      </c>
    </row>
    <row r="10867" spans="74:87" x14ac:dyDescent="0.3">
      <c r="BV10867" s="30"/>
      <c r="CH10867" s="139" t="str">
        <f t="shared" si="282"/>
        <v>LM.27</v>
      </c>
      <c r="CI10867" s="275" t="s">
        <v>12248</v>
      </c>
    </row>
    <row r="10868" spans="74:87" x14ac:dyDescent="0.3">
      <c r="BV10868" s="30"/>
      <c r="CH10868" s="139" t="str">
        <f t="shared" si="282"/>
        <v>LM.61</v>
      </c>
      <c r="CI10868" s="275" t="s">
        <v>12249</v>
      </c>
    </row>
    <row r="10869" spans="74:87" x14ac:dyDescent="0.3">
      <c r="BV10869" s="30"/>
      <c r="CH10869" s="139" t="str">
        <f t="shared" si="282"/>
        <v>LM.81</v>
      </c>
      <c r="CI10869" s="275" t="s">
        <v>12250</v>
      </c>
    </row>
    <row r="10870" spans="74:87" x14ac:dyDescent="0.3">
      <c r="BV10870" s="30"/>
      <c r="CH10870" s="139" t="str">
        <f t="shared" si="282"/>
        <v>LM.SO</v>
      </c>
      <c r="CI10870" s="275" t="s">
        <v>12251</v>
      </c>
    </row>
    <row r="10871" spans="74:87" x14ac:dyDescent="0.3">
      <c r="BV10871" s="30"/>
      <c r="CH10871" s="139" t="str">
        <f t="shared" si="282"/>
        <v>LM.SP</v>
      </c>
      <c r="CI10871" s="275" t="s">
        <v>12252</v>
      </c>
    </row>
    <row r="10872" spans="74:87" x14ac:dyDescent="0.3">
      <c r="BV10872" s="30"/>
      <c r="CH10872" s="139" t="str">
        <f t="shared" si="282"/>
        <v>LM.1V</v>
      </c>
      <c r="CI10872" s="275" t="s">
        <v>12253</v>
      </c>
    </row>
    <row r="10873" spans="74:87" x14ac:dyDescent="0.3">
      <c r="BV10873" s="30"/>
      <c r="CH10873" s="139" t="str">
        <f t="shared" si="282"/>
        <v>LM.T5</v>
      </c>
      <c r="CI10873" s="275" t="s">
        <v>12254</v>
      </c>
    </row>
    <row r="10874" spans="74:87" x14ac:dyDescent="0.3">
      <c r="BV10874" s="30"/>
      <c r="CH10874" s="139" t="str">
        <f t="shared" si="282"/>
        <v>LM.0S</v>
      </c>
      <c r="CI10874" s="275" t="s">
        <v>12255</v>
      </c>
    </row>
    <row r="10875" spans="74:87" x14ac:dyDescent="0.3">
      <c r="BV10875" s="30"/>
      <c r="CH10875" s="139" t="str">
        <f t="shared" si="282"/>
        <v>LM.52</v>
      </c>
      <c r="CI10875" s="275" t="s">
        <v>12256</v>
      </c>
    </row>
    <row r="10876" spans="74:87" x14ac:dyDescent="0.3">
      <c r="BV10876" s="30"/>
      <c r="CH10876" s="139" t="str">
        <f t="shared" si="282"/>
        <v>LM.77</v>
      </c>
      <c r="CI10876" s="275" t="s">
        <v>12257</v>
      </c>
    </row>
    <row r="10877" spans="74:87" x14ac:dyDescent="0.3">
      <c r="BV10877" s="30"/>
      <c r="CH10877" s="139" t="str">
        <f t="shared" si="282"/>
        <v>LM.37</v>
      </c>
      <c r="CI10877" s="275" t="s">
        <v>12258</v>
      </c>
    </row>
    <row r="10878" spans="74:87" x14ac:dyDescent="0.3">
      <c r="BV10878" s="30"/>
      <c r="CH10878" s="139" t="str">
        <f t="shared" si="282"/>
        <v>LM.2A</v>
      </c>
      <c r="CI10878" s="275" t="s">
        <v>12259</v>
      </c>
    </row>
    <row r="10879" spans="74:87" x14ac:dyDescent="0.3">
      <c r="BV10879" s="30"/>
      <c r="CH10879" s="139" t="str">
        <f t="shared" si="282"/>
        <v>LM.T8</v>
      </c>
      <c r="CI10879" s="275" t="s">
        <v>12260</v>
      </c>
    </row>
    <row r="10880" spans="74:87" x14ac:dyDescent="0.3">
      <c r="BV10880" s="30"/>
      <c r="CH10880" s="139" t="str">
        <f t="shared" si="282"/>
        <v>LM.1Q</v>
      </c>
      <c r="CI10880" s="275" t="s">
        <v>12261</v>
      </c>
    </row>
    <row r="10881" spans="74:87" x14ac:dyDescent="0.3">
      <c r="BV10881" s="30"/>
      <c r="CH10881" s="139" t="str">
        <f t="shared" si="282"/>
        <v>LM.2Q</v>
      </c>
      <c r="CI10881" s="275" t="s">
        <v>12262</v>
      </c>
    </row>
    <row r="10882" spans="74:87" x14ac:dyDescent="0.3">
      <c r="BV10882" s="30"/>
      <c r="CH10882" s="139" t="str">
        <f t="shared" si="282"/>
        <v>LM.NM</v>
      </c>
      <c r="CI10882" s="275" t="s">
        <v>12263</v>
      </c>
    </row>
    <row r="10883" spans="74:87" x14ac:dyDescent="0.3">
      <c r="BV10883" s="30"/>
      <c r="CH10883" s="139" t="str">
        <f t="shared" si="282"/>
        <v>LM.0F</v>
      </c>
      <c r="CI10883" s="275" t="s">
        <v>12264</v>
      </c>
    </row>
    <row r="10884" spans="74:87" x14ac:dyDescent="0.3">
      <c r="BV10884" s="30"/>
      <c r="CH10884" s="139" t="str">
        <f t="shared" si="282"/>
        <v>LM.MC</v>
      </c>
      <c r="CI10884" s="275" t="s">
        <v>12265</v>
      </c>
    </row>
    <row r="10885" spans="74:87" x14ac:dyDescent="0.3">
      <c r="BV10885" s="30"/>
      <c r="CH10885" s="139" t="str">
        <f t="shared" si="282"/>
        <v>LM.0P</v>
      </c>
      <c r="CI10885" s="275" t="s">
        <v>12266</v>
      </c>
    </row>
    <row r="10886" spans="74:87" x14ac:dyDescent="0.3">
      <c r="BV10886" s="30"/>
      <c r="CH10886" s="139" t="str">
        <f t="shared" si="282"/>
        <v>LM.T9</v>
      </c>
      <c r="CI10886" s="275" t="s">
        <v>12267</v>
      </c>
    </row>
    <row r="10887" spans="74:87" x14ac:dyDescent="0.3">
      <c r="BV10887" s="30"/>
      <c r="CH10887" s="139" t="str">
        <f t="shared" si="282"/>
        <v>LM.AO</v>
      </c>
      <c r="CI10887" s="275" t="s">
        <v>12268</v>
      </c>
    </row>
    <row r="10888" spans="74:87" x14ac:dyDescent="0.3">
      <c r="BV10888" s="30"/>
      <c r="CH10888" s="139" t="str">
        <f t="shared" si="282"/>
        <v>LM.0G</v>
      </c>
      <c r="CI10888" s="275" t="s">
        <v>12269</v>
      </c>
    </row>
    <row r="10889" spans="74:87" x14ac:dyDescent="0.3">
      <c r="BV10889" s="30"/>
      <c r="CH10889" s="139" t="str">
        <f t="shared" si="282"/>
        <v>LM.BG</v>
      </c>
      <c r="CI10889" s="275" t="s">
        <v>12270</v>
      </c>
    </row>
    <row r="10890" spans="74:87" x14ac:dyDescent="0.3">
      <c r="BV10890" s="30"/>
      <c r="CH10890" s="139" t="str">
        <f t="shared" si="282"/>
        <v>LM.0R</v>
      </c>
      <c r="CI10890" s="275" t="s">
        <v>12271</v>
      </c>
    </row>
    <row r="10891" spans="74:87" x14ac:dyDescent="0.3">
      <c r="BV10891" s="30"/>
      <c r="CH10891" s="139" t="str">
        <f t="shared" si="282"/>
        <v>LM.89</v>
      </c>
      <c r="CI10891" s="275" t="s">
        <v>12272</v>
      </c>
    </row>
    <row r="10892" spans="74:87" x14ac:dyDescent="0.3">
      <c r="BV10892" s="30"/>
      <c r="CH10892" s="139" t="str">
        <f t="shared" si="282"/>
        <v>LM.2P</v>
      </c>
      <c r="CI10892" s="275" t="s">
        <v>15445</v>
      </c>
    </row>
    <row r="10893" spans="74:87" x14ac:dyDescent="0.3">
      <c r="BV10893" s="30"/>
      <c r="CH10893" s="139" t="str">
        <f t="shared" si="282"/>
        <v>LM.32</v>
      </c>
      <c r="CI10893" s="275" t="s">
        <v>12273</v>
      </c>
    </row>
    <row r="10894" spans="74:87" x14ac:dyDescent="0.3">
      <c r="BV10894" s="30"/>
      <c r="CH10894" s="139" t="str">
        <f t="shared" si="282"/>
        <v>LM.80</v>
      </c>
      <c r="CI10894" s="275" t="s">
        <v>12274</v>
      </c>
    </row>
    <row r="10895" spans="74:87" x14ac:dyDescent="0.3">
      <c r="BV10895" s="30"/>
      <c r="CH10895" s="139" t="str">
        <f t="shared" si="282"/>
        <v>LM.46</v>
      </c>
      <c r="CI10895" s="275" t="s">
        <v>12275</v>
      </c>
    </row>
    <row r="10896" spans="74:87" x14ac:dyDescent="0.3">
      <c r="BV10896" s="30"/>
      <c r="CH10896" s="139" t="str">
        <f t="shared" si="282"/>
        <v>LM.45</v>
      </c>
      <c r="CI10896" s="275" t="s">
        <v>12276</v>
      </c>
    </row>
    <row r="10897" spans="74:87" x14ac:dyDescent="0.3">
      <c r="BV10897" s="30"/>
      <c r="CH10897" s="139" t="str">
        <f t="shared" si="282"/>
        <v>LM.0C</v>
      </c>
      <c r="CI10897" s="275" t="s">
        <v>12277</v>
      </c>
    </row>
    <row r="10898" spans="74:87" x14ac:dyDescent="0.3">
      <c r="BV10898" s="30"/>
      <c r="CH10898" s="139" t="str">
        <f t="shared" si="282"/>
        <v>LM.87</v>
      </c>
      <c r="CI10898" s="275" t="s">
        <v>12278</v>
      </c>
    </row>
    <row r="10899" spans="74:87" x14ac:dyDescent="0.3">
      <c r="BV10899" s="30"/>
      <c r="CH10899" s="139" t="str">
        <f t="shared" si="282"/>
        <v>LM.CP</v>
      </c>
      <c r="CI10899" s="275" t="s">
        <v>12279</v>
      </c>
    </row>
    <row r="10900" spans="74:87" x14ac:dyDescent="0.3">
      <c r="BV10900" s="30"/>
      <c r="CH10900" s="139" t="str">
        <f t="shared" si="282"/>
        <v>LM.35</v>
      </c>
      <c r="CI10900" s="275" t="s">
        <v>12280</v>
      </c>
    </row>
    <row r="10901" spans="74:87" x14ac:dyDescent="0.3">
      <c r="BV10901" s="30"/>
      <c r="CH10901" s="139" t="str">
        <f t="shared" si="282"/>
        <v>LM.33</v>
      </c>
      <c r="CI10901" s="275" t="s">
        <v>12281</v>
      </c>
    </row>
    <row r="10902" spans="74:87" x14ac:dyDescent="0.3">
      <c r="BV10902" s="30"/>
      <c r="CH10902" s="139" t="str">
        <f t="shared" si="282"/>
        <v>LM.54</v>
      </c>
      <c r="CI10902" s="275" t="s">
        <v>12282</v>
      </c>
    </row>
    <row r="10903" spans="74:87" x14ac:dyDescent="0.3">
      <c r="BV10903" s="30"/>
      <c r="CH10903" s="139" t="str">
        <f t="shared" si="282"/>
        <v>LM.JB</v>
      </c>
      <c r="CI10903" s="275" t="s">
        <v>12283</v>
      </c>
    </row>
    <row r="10904" spans="74:87" x14ac:dyDescent="0.3">
      <c r="BV10904" s="30"/>
      <c r="CH10904" s="139" t="str">
        <f t="shared" si="282"/>
        <v>LM.JW</v>
      </c>
      <c r="CI10904" s="275" t="s">
        <v>15446</v>
      </c>
    </row>
    <row r="10905" spans="74:87" x14ac:dyDescent="0.3">
      <c r="BV10905" s="30"/>
      <c r="CH10905" s="139" t="str">
        <f t="shared" si="282"/>
        <v>LM.51</v>
      </c>
      <c r="CI10905" s="275" t="s">
        <v>12284</v>
      </c>
    </row>
    <row r="10906" spans="74:87" x14ac:dyDescent="0.3">
      <c r="BV10906" s="30"/>
      <c r="CH10906" s="139" t="str">
        <f t="shared" si="282"/>
        <v>LM.NS</v>
      </c>
      <c r="CI10906" s="275" t="s">
        <v>12285</v>
      </c>
    </row>
    <row r="10907" spans="74:87" x14ac:dyDescent="0.3">
      <c r="BV10907" s="30"/>
      <c r="CH10907" s="139" t="str">
        <f t="shared" si="282"/>
        <v>LM.86</v>
      </c>
      <c r="CI10907" s="275" t="s">
        <v>12286</v>
      </c>
    </row>
    <row r="10908" spans="74:87" x14ac:dyDescent="0.3">
      <c r="BV10908" s="30"/>
      <c r="CH10908" s="139" t="str">
        <f t="shared" si="282"/>
        <v>LM.36</v>
      </c>
      <c r="CI10908" s="275" t="s">
        <v>12287</v>
      </c>
    </row>
    <row r="10909" spans="74:87" x14ac:dyDescent="0.3">
      <c r="BV10909" s="30"/>
      <c r="CH10909" s="139" t="str">
        <f t="shared" si="282"/>
        <v>LM.2F</v>
      </c>
      <c r="CI10909" s="275" t="s">
        <v>12288</v>
      </c>
    </row>
    <row r="10910" spans="74:87" x14ac:dyDescent="0.3">
      <c r="BV10910" s="30"/>
      <c r="CH10910" s="139" t="str">
        <f t="shared" si="282"/>
        <v>LM.90</v>
      </c>
      <c r="CI10910" s="275" t="s">
        <v>12289</v>
      </c>
    </row>
    <row r="10911" spans="74:87" x14ac:dyDescent="0.3">
      <c r="BV10911" s="30"/>
      <c r="CH10911" s="139" t="str">
        <f t="shared" si="282"/>
        <v>LM.27</v>
      </c>
      <c r="CI10911" s="275" t="s">
        <v>12290</v>
      </c>
    </row>
    <row r="10912" spans="74:87" x14ac:dyDescent="0.3">
      <c r="BV10912" s="30"/>
      <c r="CH10912" s="139" t="str">
        <f t="shared" ref="CH10912:CH10975" si="283">CONCATENATE(LEFT(CI10912,2),".",RIGHT(CI10912,2))</f>
        <v>LM.61</v>
      </c>
      <c r="CI10912" s="275" t="s">
        <v>12291</v>
      </c>
    </row>
    <row r="10913" spans="74:87" x14ac:dyDescent="0.3">
      <c r="BV10913" s="30"/>
      <c r="CH10913" s="139" t="str">
        <f t="shared" si="283"/>
        <v>LM.81</v>
      </c>
      <c r="CI10913" s="275" t="s">
        <v>12292</v>
      </c>
    </row>
    <row r="10914" spans="74:87" x14ac:dyDescent="0.3">
      <c r="BV10914" s="30"/>
      <c r="CH10914" s="139" t="str">
        <f t="shared" si="283"/>
        <v>LM.SO</v>
      </c>
      <c r="CI10914" s="275" t="s">
        <v>12293</v>
      </c>
    </row>
    <row r="10915" spans="74:87" x14ac:dyDescent="0.3">
      <c r="BV10915" s="30"/>
      <c r="CH10915" s="139" t="str">
        <f t="shared" si="283"/>
        <v>LM.SP</v>
      </c>
      <c r="CI10915" s="275" t="s">
        <v>12294</v>
      </c>
    </row>
    <row r="10916" spans="74:87" x14ac:dyDescent="0.3">
      <c r="BV10916" s="30"/>
      <c r="CH10916" s="139" t="str">
        <f t="shared" si="283"/>
        <v>LM.1V</v>
      </c>
      <c r="CI10916" s="275" t="s">
        <v>12295</v>
      </c>
    </row>
    <row r="10917" spans="74:87" x14ac:dyDescent="0.3">
      <c r="BV10917" s="30"/>
      <c r="CH10917" s="139" t="str">
        <f t="shared" si="283"/>
        <v>LM.T5</v>
      </c>
      <c r="CI10917" s="275" t="s">
        <v>12296</v>
      </c>
    </row>
    <row r="10918" spans="74:87" x14ac:dyDescent="0.3">
      <c r="BV10918" s="30"/>
      <c r="CH10918" s="139" t="str">
        <f t="shared" si="283"/>
        <v>LM.0S</v>
      </c>
      <c r="CI10918" s="275" t="s">
        <v>12297</v>
      </c>
    </row>
    <row r="10919" spans="74:87" x14ac:dyDescent="0.3">
      <c r="BV10919" s="30"/>
      <c r="CH10919" s="139" t="str">
        <f t="shared" si="283"/>
        <v>LM.52</v>
      </c>
      <c r="CI10919" s="275" t="s">
        <v>12298</v>
      </c>
    </row>
    <row r="10920" spans="74:87" x14ac:dyDescent="0.3">
      <c r="BV10920" s="30"/>
      <c r="CH10920" s="139" t="str">
        <f t="shared" si="283"/>
        <v>LM.77</v>
      </c>
      <c r="CI10920" s="275" t="s">
        <v>12299</v>
      </c>
    </row>
    <row r="10921" spans="74:87" x14ac:dyDescent="0.3">
      <c r="BV10921" s="30"/>
      <c r="CH10921" s="139" t="str">
        <f t="shared" si="283"/>
        <v>LM.37</v>
      </c>
      <c r="CI10921" s="275" t="s">
        <v>12300</v>
      </c>
    </row>
    <row r="10922" spans="74:87" x14ac:dyDescent="0.3">
      <c r="BV10922" s="30"/>
      <c r="CH10922" s="139" t="str">
        <f t="shared" si="283"/>
        <v>LM.2A</v>
      </c>
      <c r="CI10922" s="275" t="s">
        <v>12301</v>
      </c>
    </row>
    <row r="10923" spans="74:87" x14ac:dyDescent="0.3">
      <c r="BV10923" s="30"/>
      <c r="CH10923" s="139" t="str">
        <f t="shared" si="283"/>
        <v>LM.T8</v>
      </c>
      <c r="CI10923" s="275" t="s">
        <v>12302</v>
      </c>
    </row>
    <row r="10924" spans="74:87" x14ac:dyDescent="0.3">
      <c r="BV10924" s="30"/>
      <c r="CH10924" s="139" t="str">
        <f t="shared" si="283"/>
        <v>LM.1Q</v>
      </c>
      <c r="CI10924" s="275" t="s">
        <v>12303</v>
      </c>
    </row>
    <row r="10925" spans="74:87" x14ac:dyDescent="0.3">
      <c r="BV10925" s="30"/>
      <c r="CH10925" s="139" t="str">
        <f t="shared" si="283"/>
        <v>LM.2Q</v>
      </c>
      <c r="CI10925" s="275" t="s">
        <v>12304</v>
      </c>
    </row>
    <row r="10926" spans="74:87" x14ac:dyDescent="0.3">
      <c r="BV10926" s="30"/>
      <c r="CH10926" s="139" t="str">
        <f t="shared" si="283"/>
        <v>LM.NM</v>
      </c>
      <c r="CI10926" s="275" t="s">
        <v>12305</v>
      </c>
    </row>
    <row r="10927" spans="74:87" x14ac:dyDescent="0.3">
      <c r="BV10927" s="30"/>
      <c r="CH10927" s="139" t="str">
        <f t="shared" si="283"/>
        <v>LM.0F</v>
      </c>
      <c r="CI10927" s="275" t="s">
        <v>12306</v>
      </c>
    </row>
    <row r="10928" spans="74:87" x14ac:dyDescent="0.3">
      <c r="BV10928" s="30"/>
      <c r="CH10928" s="139" t="str">
        <f t="shared" si="283"/>
        <v>LM.MC</v>
      </c>
      <c r="CI10928" s="275" t="s">
        <v>12307</v>
      </c>
    </row>
    <row r="10929" spans="74:87" x14ac:dyDescent="0.3">
      <c r="BV10929" s="30"/>
      <c r="CH10929" s="139" t="str">
        <f t="shared" si="283"/>
        <v>LM.0P</v>
      </c>
      <c r="CI10929" s="275" t="s">
        <v>12308</v>
      </c>
    </row>
    <row r="10930" spans="74:87" x14ac:dyDescent="0.3">
      <c r="BV10930" s="30"/>
      <c r="CH10930" s="139" t="str">
        <f t="shared" si="283"/>
        <v>LM.T9</v>
      </c>
      <c r="CI10930" s="275" t="s">
        <v>12309</v>
      </c>
    </row>
    <row r="10931" spans="74:87" x14ac:dyDescent="0.3">
      <c r="BV10931" s="30"/>
      <c r="CH10931" s="139" t="str">
        <f t="shared" si="283"/>
        <v>LM.AO</v>
      </c>
      <c r="CI10931" s="275" t="s">
        <v>12310</v>
      </c>
    </row>
    <row r="10932" spans="74:87" x14ac:dyDescent="0.3">
      <c r="BV10932" s="30"/>
      <c r="CH10932" s="139" t="str">
        <f t="shared" si="283"/>
        <v>LM.0G</v>
      </c>
      <c r="CI10932" s="275" t="s">
        <v>12311</v>
      </c>
    </row>
    <row r="10933" spans="74:87" x14ac:dyDescent="0.3">
      <c r="BV10933" s="30"/>
      <c r="CH10933" s="139" t="str">
        <f t="shared" si="283"/>
        <v>LM.BG</v>
      </c>
      <c r="CI10933" s="275" t="s">
        <v>12312</v>
      </c>
    </row>
    <row r="10934" spans="74:87" x14ac:dyDescent="0.3">
      <c r="BV10934" s="30"/>
      <c r="CH10934" s="139" t="str">
        <f t="shared" si="283"/>
        <v>LM.0R</v>
      </c>
      <c r="CI10934" s="275" t="s">
        <v>12313</v>
      </c>
    </row>
    <row r="10935" spans="74:87" x14ac:dyDescent="0.3">
      <c r="BV10935" s="30"/>
      <c r="CH10935" s="139" t="str">
        <f t="shared" si="283"/>
        <v>LM.89</v>
      </c>
      <c r="CI10935" s="275" t="s">
        <v>12314</v>
      </c>
    </row>
    <row r="10936" spans="74:87" x14ac:dyDescent="0.3">
      <c r="BV10936" s="30"/>
      <c r="CH10936" s="139" t="str">
        <f t="shared" si="283"/>
        <v>LM.2P</v>
      </c>
      <c r="CI10936" s="275" t="s">
        <v>15447</v>
      </c>
    </row>
    <row r="10937" spans="74:87" x14ac:dyDescent="0.3">
      <c r="BV10937" s="30"/>
      <c r="CH10937" s="139" t="str">
        <f t="shared" si="283"/>
        <v>LM.32</v>
      </c>
      <c r="CI10937" s="275" t="s">
        <v>12315</v>
      </c>
    </row>
    <row r="10938" spans="74:87" x14ac:dyDescent="0.3">
      <c r="BV10938" s="30"/>
      <c r="CH10938" s="139" t="str">
        <f t="shared" si="283"/>
        <v>LM.80</v>
      </c>
      <c r="CI10938" s="275" t="s">
        <v>12316</v>
      </c>
    </row>
    <row r="10939" spans="74:87" x14ac:dyDescent="0.3">
      <c r="BV10939" s="30"/>
      <c r="CH10939" s="139" t="str">
        <f t="shared" si="283"/>
        <v>LM.46</v>
      </c>
      <c r="CI10939" s="275" t="s">
        <v>12317</v>
      </c>
    </row>
    <row r="10940" spans="74:87" x14ac:dyDescent="0.3">
      <c r="BV10940" s="30"/>
      <c r="CH10940" s="139" t="str">
        <f t="shared" si="283"/>
        <v>LM.45</v>
      </c>
      <c r="CI10940" s="275" t="s">
        <v>12318</v>
      </c>
    </row>
    <row r="10941" spans="74:87" x14ac:dyDescent="0.3">
      <c r="BV10941" s="30"/>
      <c r="CH10941" s="139" t="str">
        <f t="shared" si="283"/>
        <v>LM.0C</v>
      </c>
      <c r="CI10941" s="275" t="s">
        <v>12319</v>
      </c>
    </row>
    <row r="10942" spans="74:87" x14ac:dyDescent="0.3">
      <c r="BV10942" s="30"/>
      <c r="CH10942" s="139" t="str">
        <f t="shared" si="283"/>
        <v>LM.87</v>
      </c>
      <c r="CI10942" s="275" t="s">
        <v>12320</v>
      </c>
    </row>
    <row r="10943" spans="74:87" x14ac:dyDescent="0.3">
      <c r="BV10943" s="30"/>
      <c r="CH10943" s="139" t="str">
        <f t="shared" si="283"/>
        <v>LM.CP</v>
      </c>
      <c r="CI10943" s="275" t="s">
        <v>12321</v>
      </c>
    </row>
    <row r="10944" spans="74:87" x14ac:dyDescent="0.3">
      <c r="BV10944" s="30"/>
      <c r="CH10944" s="139" t="str">
        <f t="shared" si="283"/>
        <v>LM.35</v>
      </c>
      <c r="CI10944" s="275" t="s">
        <v>12322</v>
      </c>
    </row>
    <row r="10945" spans="74:87" x14ac:dyDescent="0.3">
      <c r="BV10945" s="30"/>
      <c r="CH10945" s="139" t="str">
        <f t="shared" si="283"/>
        <v>LM.33</v>
      </c>
      <c r="CI10945" s="275" t="s">
        <v>12323</v>
      </c>
    </row>
    <row r="10946" spans="74:87" x14ac:dyDescent="0.3">
      <c r="BV10946" s="30"/>
      <c r="CH10946" s="139" t="str">
        <f t="shared" si="283"/>
        <v>LM.54</v>
      </c>
      <c r="CI10946" s="275" t="s">
        <v>12324</v>
      </c>
    </row>
    <row r="10947" spans="74:87" x14ac:dyDescent="0.3">
      <c r="BV10947" s="30"/>
      <c r="CH10947" s="139" t="str">
        <f t="shared" si="283"/>
        <v>LM.JB</v>
      </c>
      <c r="CI10947" s="275" t="s">
        <v>12325</v>
      </c>
    </row>
    <row r="10948" spans="74:87" x14ac:dyDescent="0.3">
      <c r="BV10948" s="30"/>
      <c r="CH10948" s="139" t="str">
        <f t="shared" si="283"/>
        <v>LM.JW</v>
      </c>
      <c r="CI10948" s="275" t="s">
        <v>15448</v>
      </c>
    </row>
    <row r="10949" spans="74:87" x14ac:dyDescent="0.3">
      <c r="BV10949" s="30"/>
      <c r="CH10949" s="139" t="str">
        <f t="shared" si="283"/>
        <v>LM.51</v>
      </c>
      <c r="CI10949" s="275" t="s">
        <v>12326</v>
      </c>
    </row>
    <row r="10950" spans="74:87" x14ac:dyDescent="0.3">
      <c r="BV10950" s="30"/>
      <c r="CH10950" s="139" t="str">
        <f t="shared" si="283"/>
        <v>LM.NS</v>
      </c>
      <c r="CI10950" s="275" t="s">
        <v>12327</v>
      </c>
    </row>
    <row r="10951" spans="74:87" x14ac:dyDescent="0.3">
      <c r="BV10951" s="30"/>
      <c r="CH10951" s="139" t="str">
        <f t="shared" si="283"/>
        <v>LM.86</v>
      </c>
      <c r="CI10951" s="275" t="s">
        <v>12328</v>
      </c>
    </row>
    <row r="10952" spans="74:87" x14ac:dyDescent="0.3">
      <c r="BV10952" s="30"/>
      <c r="CH10952" s="139" t="str">
        <f t="shared" si="283"/>
        <v>LM.36</v>
      </c>
      <c r="CI10952" s="275" t="s">
        <v>12329</v>
      </c>
    </row>
    <row r="10953" spans="74:87" x14ac:dyDescent="0.3">
      <c r="BV10953" s="30"/>
      <c r="CH10953" s="139" t="str">
        <f t="shared" si="283"/>
        <v>LM.2F</v>
      </c>
      <c r="CI10953" s="275" t="s">
        <v>12330</v>
      </c>
    </row>
    <row r="10954" spans="74:87" x14ac:dyDescent="0.3">
      <c r="BV10954" s="30"/>
      <c r="CH10954" s="139" t="str">
        <f t="shared" si="283"/>
        <v>LM.90</v>
      </c>
      <c r="CI10954" s="275" t="s">
        <v>12331</v>
      </c>
    </row>
    <row r="10955" spans="74:87" x14ac:dyDescent="0.3">
      <c r="BV10955" s="30"/>
      <c r="CH10955" s="139" t="str">
        <f t="shared" si="283"/>
        <v>LM.27</v>
      </c>
      <c r="CI10955" s="275" t="s">
        <v>12332</v>
      </c>
    </row>
    <row r="10956" spans="74:87" x14ac:dyDescent="0.3">
      <c r="BV10956" s="30"/>
      <c r="CH10956" s="139" t="str">
        <f t="shared" si="283"/>
        <v>LM.61</v>
      </c>
      <c r="CI10956" s="275" t="s">
        <v>12333</v>
      </c>
    </row>
    <row r="10957" spans="74:87" x14ac:dyDescent="0.3">
      <c r="BV10957" s="30"/>
      <c r="CH10957" s="139" t="str">
        <f t="shared" si="283"/>
        <v>LM.81</v>
      </c>
      <c r="CI10957" s="275" t="s">
        <v>12334</v>
      </c>
    </row>
    <row r="10958" spans="74:87" x14ac:dyDescent="0.3">
      <c r="BV10958" s="30"/>
      <c r="CH10958" s="139" t="str">
        <f t="shared" si="283"/>
        <v>LM.SO</v>
      </c>
      <c r="CI10958" s="275" t="s">
        <v>12335</v>
      </c>
    </row>
    <row r="10959" spans="74:87" x14ac:dyDescent="0.3">
      <c r="BV10959" s="30"/>
      <c r="CH10959" s="139" t="str">
        <f t="shared" si="283"/>
        <v>LM.SP</v>
      </c>
      <c r="CI10959" s="275" t="s">
        <v>12336</v>
      </c>
    </row>
    <row r="10960" spans="74:87" x14ac:dyDescent="0.3">
      <c r="BV10960" s="30"/>
      <c r="CH10960" s="139" t="str">
        <f t="shared" si="283"/>
        <v>LM.1V</v>
      </c>
      <c r="CI10960" s="275" t="s">
        <v>12337</v>
      </c>
    </row>
    <row r="10961" spans="74:87" x14ac:dyDescent="0.3">
      <c r="BV10961" s="30"/>
      <c r="CH10961" s="139" t="str">
        <f t="shared" si="283"/>
        <v>LM.T5</v>
      </c>
      <c r="CI10961" s="275" t="s">
        <v>12338</v>
      </c>
    </row>
    <row r="10962" spans="74:87" x14ac:dyDescent="0.3">
      <c r="BV10962" s="30"/>
      <c r="CH10962" s="139" t="str">
        <f t="shared" si="283"/>
        <v>LM.0S</v>
      </c>
      <c r="CI10962" s="275" t="s">
        <v>12339</v>
      </c>
    </row>
    <row r="10963" spans="74:87" x14ac:dyDescent="0.3">
      <c r="BV10963" s="30"/>
      <c r="CH10963" s="139" t="str">
        <f t="shared" si="283"/>
        <v>LM.52</v>
      </c>
      <c r="CI10963" s="275" t="s">
        <v>12340</v>
      </c>
    </row>
    <row r="10964" spans="74:87" x14ac:dyDescent="0.3">
      <c r="BV10964" s="30"/>
      <c r="CH10964" s="139" t="str">
        <f t="shared" si="283"/>
        <v>LM.77</v>
      </c>
      <c r="CI10964" s="275" t="s">
        <v>12341</v>
      </c>
    </row>
    <row r="10965" spans="74:87" x14ac:dyDescent="0.3">
      <c r="BV10965" s="30"/>
      <c r="CH10965" s="139" t="str">
        <f t="shared" si="283"/>
        <v>LM.37</v>
      </c>
      <c r="CI10965" s="275" t="s">
        <v>12342</v>
      </c>
    </row>
    <row r="10966" spans="74:87" x14ac:dyDescent="0.3">
      <c r="BV10966" s="30"/>
      <c r="CH10966" s="139" t="str">
        <f t="shared" si="283"/>
        <v>LM.2A</v>
      </c>
      <c r="CI10966" s="275" t="s">
        <v>12343</v>
      </c>
    </row>
    <row r="10967" spans="74:87" x14ac:dyDescent="0.3">
      <c r="BV10967" s="30"/>
      <c r="CH10967" s="139" t="str">
        <f t="shared" si="283"/>
        <v>LM.T8</v>
      </c>
      <c r="CI10967" s="275" t="s">
        <v>12344</v>
      </c>
    </row>
    <row r="10968" spans="74:87" x14ac:dyDescent="0.3">
      <c r="BV10968" s="30"/>
      <c r="CH10968" s="139" t="str">
        <f t="shared" si="283"/>
        <v>LM.1Q</v>
      </c>
      <c r="CI10968" s="275" t="s">
        <v>12345</v>
      </c>
    </row>
    <row r="10969" spans="74:87" x14ac:dyDescent="0.3">
      <c r="BV10969" s="30"/>
      <c r="CH10969" s="139" t="str">
        <f t="shared" si="283"/>
        <v>LM.2Q</v>
      </c>
      <c r="CI10969" s="275" t="s">
        <v>12346</v>
      </c>
    </row>
    <row r="10970" spans="74:87" x14ac:dyDescent="0.3">
      <c r="BV10970" s="30"/>
      <c r="CH10970" s="139" t="str">
        <f t="shared" si="283"/>
        <v>LM.NM</v>
      </c>
      <c r="CI10970" s="275" t="s">
        <v>12347</v>
      </c>
    </row>
    <row r="10971" spans="74:87" x14ac:dyDescent="0.3">
      <c r="BV10971" s="30"/>
      <c r="CH10971" s="139" t="str">
        <f t="shared" si="283"/>
        <v>LM.0F</v>
      </c>
      <c r="CI10971" s="275" t="s">
        <v>12348</v>
      </c>
    </row>
    <row r="10972" spans="74:87" x14ac:dyDescent="0.3">
      <c r="BV10972" s="30"/>
      <c r="CH10972" s="139" t="str">
        <f t="shared" si="283"/>
        <v>LM.MC</v>
      </c>
      <c r="CI10972" s="275" t="s">
        <v>12349</v>
      </c>
    </row>
    <row r="10973" spans="74:87" x14ac:dyDescent="0.3">
      <c r="BV10973" s="30"/>
      <c r="CH10973" s="139" t="str">
        <f t="shared" si="283"/>
        <v>LM.0P</v>
      </c>
      <c r="CI10973" s="275" t="s">
        <v>12350</v>
      </c>
    </row>
    <row r="10974" spans="74:87" x14ac:dyDescent="0.3">
      <c r="BV10974" s="30"/>
      <c r="CH10974" s="139" t="str">
        <f t="shared" si="283"/>
        <v>LM.T9</v>
      </c>
      <c r="CI10974" s="275" t="s">
        <v>12351</v>
      </c>
    </row>
    <row r="10975" spans="74:87" x14ac:dyDescent="0.3">
      <c r="BV10975" s="30"/>
      <c r="CH10975" s="139" t="str">
        <f t="shared" si="283"/>
        <v>LM.AO</v>
      </c>
      <c r="CI10975" s="275" t="s">
        <v>12352</v>
      </c>
    </row>
    <row r="10976" spans="74:87" x14ac:dyDescent="0.3">
      <c r="BV10976" s="30"/>
      <c r="CH10976" s="139" t="str">
        <f t="shared" ref="CH10976:CH11039" si="284">CONCATENATE(LEFT(CI10976,2),".",RIGHT(CI10976,2))</f>
        <v>LM.0G</v>
      </c>
      <c r="CI10976" s="275" t="s">
        <v>12353</v>
      </c>
    </row>
    <row r="10977" spans="74:87" x14ac:dyDescent="0.3">
      <c r="BV10977" s="30"/>
      <c r="CH10977" s="139" t="str">
        <f t="shared" si="284"/>
        <v>LM.BG</v>
      </c>
      <c r="CI10977" s="275" t="s">
        <v>12354</v>
      </c>
    </row>
    <row r="10978" spans="74:87" x14ac:dyDescent="0.3">
      <c r="BV10978" s="30"/>
      <c r="CH10978" s="139" t="str">
        <f t="shared" si="284"/>
        <v>LM.0R</v>
      </c>
      <c r="CI10978" s="275" t="s">
        <v>12355</v>
      </c>
    </row>
    <row r="10979" spans="74:87" x14ac:dyDescent="0.3">
      <c r="BV10979" s="30"/>
      <c r="CH10979" s="139" t="str">
        <f t="shared" si="284"/>
        <v>LM.89</v>
      </c>
      <c r="CI10979" s="275" t="s">
        <v>12356</v>
      </c>
    </row>
    <row r="10980" spans="74:87" x14ac:dyDescent="0.3">
      <c r="BV10980" s="30"/>
      <c r="CH10980" s="139" t="str">
        <f t="shared" si="284"/>
        <v>LM.2P</v>
      </c>
      <c r="CI10980" s="275" t="s">
        <v>15449</v>
      </c>
    </row>
    <row r="10981" spans="74:87" x14ac:dyDescent="0.3">
      <c r="BV10981" s="30"/>
      <c r="CH10981" s="139" t="str">
        <f t="shared" si="284"/>
        <v>LM.32</v>
      </c>
      <c r="CI10981" s="275" t="s">
        <v>12357</v>
      </c>
    </row>
    <row r="10982" spans="74:87" x14ac:dyDescent="0.3">
      <c r="BV10982" s="30"/>
      <c r="CH10982" s="139" t="str">
        <f t="shared" si="284"/>
        <v>LM.80</v>
      </c>
      <c r="CI10982" s="275" t="s">
        <v>12358</v>
      </c>
    </row>
    <row r="10983" spans="74:87" x14ac:dyDescent="0.3">
      <c r="BV10983" s="30"/>
      <c r="CH10983" s="139" t="str">
        <f t="shared" si="284"/>
        <v>LM.46</v>
      </c>
      <c r="CI10983" s="275" t="s">
        <v>12359</v>
      </c>
    </row>
    <row r="10984" spans="74:87" x14ac:dyDescent="0.3">
      <c r="BV10984" s="30"/>
      <c r="CH10984" s="139" t="str">
        <f t="shared" si="284"/>
        <v>LM.45</v>
      </c>
      <c r="CI10984" s="275" t="s">
        <v>12360</v>
      </c>
    </row>
    <row r="10985" spans="74:87" x14ac:dyDescent="0.3">
      <c r="BV10985" s="30"/>
      <c r="CH10985" s="139" t="str">
        <f t="shared" si="284"/>
        <v>LM.0C</v>
      </c>
      <c r="CI10985" s="275" t="s">
        <v>12361</v>
      </c>
    </row>
    <row r="10986" spans="74:87" x14ac:dyDescent="0.3">
      <c r="BV10986" s="30"/>
      <c r="CH10986" s="139" t="str">
        <f t="shared" si="284"/>
        <v>LM.87</v>
      </c>
      <c r="CI10986" s="275" t="s">
        <v>12362</v>
      </c>
    </row>
    <row r="10987" spans="74:87" x14ac:dyDescent="0.3">
      <c r="BV10987" s="30"/>
      <c r="CH10987" s="139" t="str">
        <f t="shared" si="284"/>
        <v>LM.CP</v>
      </c>
      <c r="CI10987" s="275" t="s">
        <v>12363</v>
      </c>
    </row>
    <row r="10988" spans="74:87" x14ac:dyDescent="0.3">
      <c r="BV10988" s="30"/>
      <c r="CH10988" s="139" t="str">
        <f t="shared" si="284"/>
        <v>LM.35</v>
      </c>
      <c r="CI10988" s="275" t="s">
        <v>12364</v>
      </c>
    </row>
    <row r="10989" spans="74:87" x14ac:dyDescent="0.3">
      <c r="BV10989" s="30"/>
      <c r="CH10989" s="139" t="str">
        <f t="shared" si="284"/>
        <v>LM.33</v>
      </c>
      <c r="CI10989" s="275" t="s">
        <v>12365</v>
      </c>
    </row>
    <row r="10990" spans="74:87" x14ac:dyDescent="0.3">
      <c r="BV10990" s="30"/>
      <c r="CH10990" s="139" t="str">
        <f t="shared" si="284"/>
        <v>LM.54</v>
      </c>
      <c r="CI10990" s="275" t="s">
        <v>12366</v>
      </c>
    </row>
    <row r="10991" spans="74:87" x14ac:dyDescent="0.3">
      <c r="BV10991" s="30"/>
      <c r="CH10991" s="139" t="str">
        <f t="shared" si="284"/>
        <v>LM.JB</v>
      </c>
      <c r="CI10991" s="275" t="s">
        <v>12367</v>
      </c>
    </row>
    <row r="10992" spans="74:87" x14ac:dyDescent="0.3">
      <c r="BV10992" s="30"/>
      <c r="CH10992" s="139" t="str">
        <f t="shared" si="284"/>
        <v>LM.JW</v>
      </c>
      <c r="CI10992" s="275" t="s">
        <v>15450</v>
      </c>
    </row>
    <row r="10993" spans="74:87" x14ac:dyDescent="0.3">
      <c r="BV10993" s="30"/>
      <c r="CH10993" s="139" t="str">
        <f t="shared" si="284"/>
        <v>LM.51</v>
      </c>
      <c r="CI10993" s="275" t="s">
        <v>12368</v>
      </c>
    </row>
    <row r="10994" spans="74:87" x14ac:dyDescent="0.3">
      <c r="BV10994" s="30"/>
      <c r="CH10994" s="139" t="str">
        <f t="shared" si="284"/>
        <v>LM.NS</v>
      </c>
      <c r="CI10994" s="275" t="s">
        <v>12369</v>
      </c>
    </row>
    <row r="10995" spans="74:87" x14ac:dyDescent="0.3">
      <c r="BV10995" s="30"/>
      <c r="CH10995" s="139" t="str">
        <f t="shared" si="284"/>
        <v>LM.86</v>
      </c>
      <c r="CI10995" s="275" t="s">
        <v>12370</v>
      </c>
    </row>
    <row r="10996" spans="74:87" x14ac:dyDescent="0.3">
      <c r="BV10996" s="30"/>
      <c r="CH10996" s="139" t="str">
        <f t="shared" si="284"/>
        <v>LM.36</v>
      </c>
      <c r="CI10996" s="275" t="s">
        <v>12371</v>
      </c>
    </row>
    <row r="10997" spans="74:87" x14ac:dyDescent="0.3">
      <c r="BV10997" s="30"/>
      <c r="CH10997" s="139" t="str">
        <f t="shared" si="284"/>
        <v>LM.2F</v>
      </c>
      <c r="CI10997" s="275" t="s">
        <v>12372</v>
      </c>
    </row>
    <row r="10998" spans="74:87" x14ac:dyDescent="0.3">
      <c r="BV10998" s="30"/>
      <c r="CH10998" s="139" t="str">
        <f t="shared" si="284"/>
        <v>LM.90</v>
      </c>
      <c r="CI10998" s="275" t="s">
        <v>12373</v>
      </c>
    </row>
    <row r="10999" spans="74:87" x14ac:dyDescent="0.3">
      <c r="BV10999" s="30"/>
      <c r="CH10999" s="139" t="str">
        <f t="shared" si="284"/>
        <v>LM.27</v>
      </c>
      <c r="CI10999" s="275" t="s">
        <v>12374</v>
      </c>
    </row>
    <row r="11000" spans="74:87" x14ac:dyDescent="0.3">
      <c r="BV11000" s="30"/>
      <c r="CH11000" s="139" t="str">
        <f t="shared" si="284"/>
        <v>LM.61</v>
      </c>
      <c r="CI11000" s="275" t="s">
        <v>12375</v>
      </c>
    </row>
    <row r="11001" spans="74:87" x14ac:dyDescent="0.3">
      <c r="BV11001" s="30"/>
      <c r="CH11001" s="139" t="str">
        <f t="shared" si="284"/>
        <v>LM.81</v>
      </c>
      <c r="CI11001" s="275" t="s">
        <v>12376</v>
      </c>
    </row>
    <row r="11002" spans="74:87" x14ac:dyDescent="0.3">
      <c r="BV11002" s="30"/>
      <c r="CH11002" s="139" t="str">
        <f t="shared" si="284"/>
        <v>LM.SO</v>
      </c>
      <c r="CI11002" s="275" t="s">
        <v>12377</v>
      </c>
    </row>
    <row r="11003" spans="74:87" x14ac:dyDescent="0.3">
      <c r="BV11003" s="30"/>
      <c r="CH11003" s="139" t="str">
        <f t="shared" si="284"/>
        <v>LM.SP</v>
      </c>
      <c r="CI11003" s="275" t="s">
        <v>12378</v>
      </c>
    </row>
    <row r="11004" spans="74:87" x14ac:dyDescent="0.3">
      <c r="BV11004" s="30"/>
      <c r="CH11004" s="139" t="str">
        <f t="shared" si="284"/>
        <v>LM.1V</v>
      </c>
      <c r="CI11004" s="275" t="s">
        <v>12379</v>
      </c>
    </row>
    <row r="11005" spans="74:87" x14ac:dyDescent="0.3">
      <c r="BV11005" s="30"/>
      <c r="CH11005" s="139" t="str">
        <f t="shared" si="284"/>
        <v>LM.T5</v>
      </c>
      <c r="CI11005" s="275" t="s">
        <v>12380</v>
      </c>
    </row>
    <row r="11006" spans="74:87" x14ac:dyDescent="0.3">
      <c r="BV11006" s="30"/>
      <c r="CH11006" s="139" t="str">
        <f t="shared" si="284"/>
        <v>LM.0S</v>
      </c>
      <c r="CI11006" s="275" t="s">
        <v>12381</v>
      </c>
    </row>
    <row r="11007" spans="74:87" x14ac:dyDescent="0.3">
      <c r="BV11007" s="30"/>
      <c r="CH11007" s="139" t="str">
        <f t="shared" si="284"/>
        <v>LM.52</v>
      </c>
      <c r="CI11007" s="275" t="s">
        <v>12382</v>
      </c>
    </row>
    <row r="11008" spans="74:87" x14ac:dyDescent="0.3">
      <c r="BV11008" s="30"/>
      <c r="CH11008" s="139" t="str">
        <f t="shared" si="284"/>
        <v>LM.77</v>
      </c>
      <c r="CI11008" s="275" t="s">
        <v>12383</v>
      </c>
    </row>
    <row r="11009" spans="74:87" x14ac:dyDescent="0.3">
      <c r="BV11009" s="30"/>
      <c r="CH11009" s="139" t="str">
        <f t="shared" si="284"/>
        <v>LM.37</v>
      </c>
      <c r="CI11009" s="275" t="s">
        <v>12384</v>
      </c>
    </row>
    <row r="11010" spans="74:87" x14ac:dyDescent="0.3">
      <c r="BV11010" s="30"/>
      <c r="CH11010" s="139" t="str">
        <f t="shared" si="284"/>
        <v>LM.2A</v>
      </c>
      <c r="CI11010" s="275" t="s">
        <v>12385</v>
      </c>
    </row>
    <row r="11011" spans="74:87" x14ac:dyDescent="0.3">
      <c r="BV11011" s="30"/>
      <c r="CH11011" s="139" t="str">
        <f t="shared" si="284"/>
        <v>LM.T8</v>
      </c>
      <c r="CI11011" s="275" t="s">
        <v>12386</v>
      </c>
    </row>
    <row r="11012" spans="74:87" x14ac:dyDescent="0.3">
      <c r="BV11012" s="30"/>
      <c r="CH11012" s="139" t="str">
        <f t="shared" si="284"/>
        <v>LM.1Q</v>
      </c>
      <c r="CI11012" s="275" t="s">
        <v>12387</v>
      </c>
    </row>
    <row r="11013" spans="74:87" x14ac:dyDescent="0.3">
      <c r="BV11013" s="30"/>
      <c r="CH11013" s="139" t="str">
        <f t="shared" si="284"/>
        <v>LM.2Q</v>
      </c>
      <c r="CI11013" s="275" t="s">
        <v>12388</v>
      </c>
    </row>
    <row r="11014" spans="74:87" x14ac:dyDescent="0.3">
      <c r="BV11014" s="30"/>
      <c r="CH11014" s="139" t="str">
        <f t="shared" si="284"/>
        <v>LM.NM</v>
      </c>
      <c r="CI11014" s="275" t="s">
        <v>12389</v>
      </c>
    </row>
    <row r="11015" spans="74:87" x14ac:dyDescent="0.3">
      <c r="BV11015" s="30"/>
      <c r="CH11015" s="139" t="str">
        <f t="shared" si="284"/>
        <v>LM.0F</v>
      </c>
      <c r="CI11015" s="275" t="s">
        <v>12390</v>
      </c>
    </row>
    <row r="11016" spans="74:87" x14ac:dyDescent="0.3">
      <c r="BV11016" s="30"/>
      <c r="CH11016" s="139" t="str">
        <f t="shared" si="284"/>
        <v>LM.MC</v>
      </c>
      <c r="CI11016" s="275" t="s">
        <v>12391</v>
      </c>
    </row>
    <row r="11017" spans="74:87" x14ac:dyDescent="0.3">
      <c r="BV11017" s="30"/>
      <c r="CH11017" s="139" t="str">
        <f t="shared" si="284"/>
        <v>LM.0P</v>
      </c>
      <c r="CI11017" s="275" t="s">
        <v>12392</v>
      </c>
    </row>
    <row r="11018" spans="74:87" x14ac:dyDescent="0.3">
      <c r="BV11018" s="30"/>
      <c r="CH11018" s="139" t="str">
        <f t="shared" si="284"/>
        <v>LM.T9</v>
      </c>
      <c r="CI11018" s="275" t="s">
        <v>12393</v>
      </c>
    </row>
    <row r="11019" spans="74:87" x14ac:dyDescent="0.3">
      <c r="BV11019" s="30"/>
      <c r="CH11019" s="139" t="str">
        <f t="shared" si="284"/>
        <v>LM.AO</v>
      </c>
      <c r="CI11019" s="275" t="s">
        <v>12394</v>
      </c>
    </row>
    <row r="11020" spans="74:87" x14ac:dyDescent="0.3">
      <c r="BV11020" s="30"/>
      <c r="CH11020" s="139" t="str">
        <f t="shared" si="284"/>
        <v>LM.0G</v>
      </c>
      <c r="CI11020" s="275" t="s">
        <v>12395</v>
      </c>
    </row>
    <row r="11021" spans="74:87" x14ac:dyDescent="0.3">
      <c r="BV11021" s="30"/>
      <c r="CH11021" s="139" t="str">
        <f t="shared" si="284"/>
        <v>LM.BG</v>
      </c>
      <c r="CI11021" s="275" t="s">
        <v>12396</v>
      </c>
    </row>
    <row r="11022" spans="74:87" x14ac:dyDescent="0.3">
      <c r="BV11022" s="30"/>
      <c r="CH11022" s="139" t="str">
        <f t="shared" si="284"/>
        <v>LM.0R</v>
      </c>
      <c r="CI11022" s="275" t="s">
        <v>12397</v>
      </c>
    </row>
    <row r="11023" spans="74:87" x14ac:dyDescent="0.3">
      <c r="BV11023" s="30"/>
      <c r="CH11023" s="139" t="str">
        <f t="shared" si="284"/>
        <v>LM.89</v>
      </c>
      <c r="CI11023" s="275" t="s">
        <v>12398</v>
      </c>
    </row>
    <row r="11024" spans="74:87" x14ac:dyDescent="0.3">
      <c r="BV11024" s="30"/>
      <c r="CH11024" s="139" t="str">
        <f t="shared" si="284"/>
        <v>LM.2P</v>
      </c>
      <c r="CI11024" s="275" t="s">
        <v>15451</v>
      </c>
    </row>
    <row r="11025" spans="74:87" x14ac:dyDescent="0.3">
      <c r="BV11025" s="30"/>
      <c r="CH11025" s="139" t="str">
        <f t="shared" si="284"/>
        <v>LM.32</v>
      </c>
      <c r="CI11025" s="275" t="s">
        <v>12399</v>
      </c>
    </row>
    <row r="11026" spans="74:87" x14ac:dyDescent="0.3">
      <c r="BV11026" s="30"/>
      <c r="CH11026" s="139" t="str">
        <f t="shared" si="284"/>
        <v>LM.80</v>
      </c>
      <c r="CI11026" s="275" t="s">
        <v>12400</v>
      </c>
    </row>
    <row r="11027" spans="74:87" x14ac:dyDescent="0.3">
      <c r="BV11027" s="30"/>
      <c r="CH11027" s="139" t="str">
        <f t="shared" si="284"/>
        <v>LM.46</v>
      </c>
      <c r="CI11027" s="275" t="s">
        <v>12401</v>
      </c>
    </row>
    <row r="11028" spans="74:87" x14ac:dyDescent="0.3">
      <c r="BV11028" s="30"/>
      <c r="CH11028" s="139" t="str">
        <f t="shared" si="284"/>
        <v>LM.45</v>
      </c>
      <c r="CI11028" s="275" t="s">
        <v>12402</v>
      </c>
    </row>
    <row r="11029" spans="74:87" x14ac:dyDescent="0.3">
      <c r="BV11029" s="30"/>
      <c r="CH11029" s="139" t="str">
        <f t="shared" si="284"/>
        <v>LM.0C</v>
      </c>
      <c r="CI11029" s="275" t="s">
        <v>12403</v>
      </c>
    </row>
    <row r="11030" spans="74:87" x14ac:dyDescent="0.3">
      <c r="BV11030" s="30"/>
      <c r="CH11030" s="139" t="str">
        <f t="shared" si="284"/>
        <v>LM.87</v>
      </c>
      <c r="CI11030" s="275" t="s">
        <v>12404</v>
      </c>
    </row>
    <row r="11031" spans="74:87" x14ac:dyDescent="0.3">
      <c r="BV11031" s="30"/>
      <c r="CH11031" s="139" t="str">
        <f t="shared" si="284"/>
        <v>LM.CP</v>
      </c>
      <c r="CI11031" s="275" t="s">
        <v>12405</v>
      </c>
    </row>
    <row r="11032" spans="74:87" x14ac:dyDescent="0.3">
      <c r="BV11032" s="30"/>
      <c r="CH11032" s="139" t="str">
        <f t="shared" si="284"/>
        <v>LM.35</v>
      </c>
      <c r="CI11032" s="275" t="s">
        <v>12406</v>
      </c>
    </row>
    <row r="11033" spans="74:87" x14ac:dyDescent="0.3">
      <c r="BV11033" s="30"/>
      <c r="CH11033" s="139" t="str">
        <f t="shared" si="284"/>
        <v>LM.33</v>
      </c>
      <c r="CI11033" s="275" t="s">
        <v>12407</v>
      </c>
    </row>
    <row r="11034" spans="74:87" x14ac:dyDescent="0.3">
      <c r="BV11034" s="30"/>
      <c r="CH11034" s="139" t="str">
        <f t="shared" si="284"/>
        <v>LM.54</v>
      </c>
      <c r="CI11034" s="275" t="s">
        <v>12408</v>
      </c>
    </row>
    <row r="11035" spans="74:87" x14ac:dyDescent="0.3">
      <c r="BV11035" s="30"/>
      <c r="CH11035" s="139" t="str">
        <f t="shared" si="284"/>
        <v>LM.JB</v>
      </c>
      <c r="CI11035" s="275" t="s">
        <v>12409</v>
      </c>
    </row>
    <row r="11036" spans="74:87" x14ac:dyDescent="0.3">
      <c r="BV11036" s="30"/>
      <c r="CH11036" s="139" t="str">
        <f t="shared" si="284"/>
        <v>LM.JW</v>
      </c>
      <c r="CI11036" s="275" t="s">
        <v>15452</v>
      </c>
    </row>
    <row r="11037" spans="74:87" x14ac:dyDescent="0.3">
      <c r="BV11037" s="30"/>
      <c r="CH11037" s="139" t="str">
        <f t="shared" si="284"/>
        <v>LM.51</v>
      </c>
      <c r="CI11037" s="275" t="s">
        <v>12410</v>
      </c>
    </row>
    <row r="11038" spans="74:87" x14ac:dyDescent="0.3">
      <c r="BV11038" s="30"/>
      <c r="CH11038" s="139" t="str">
        <f t="shared" si="284"/>
        <v>LM.NS</v>
      </c>
      <c r="CI11038" s="275" t="s">
        <v>12411</v>
      </c>
    </row>
    <row r="11039" spans="74:87" x14ac:dyDescent="0.3">
      <c r="BV11039" s="30"/>
      <c r="CH11039" s="139" t="str">
        <f t="shared" si="284"/>
        <v>LM.86</v>
      </c>
      <c r="CI11039" s="275" t="s">
        <v>12412</v>
      </c>
    </row>
    <row r="11040" spans="74:87" x14ac:dyDescent="0.3">
      <c r="BV11040" s="30"/>
      <c r="CH11040" s="139" t="str">
        <f t="shared" ref="CH11040:CH11103" si="285">CONCATENATE(LEFT(CI11040,2),".",RIGHT(CI11040,2))</f>
        <v>LM.36</v>
      </c>
      <c r="CI11040" s="275" t="s">
        <v>12413</v>
      </c>
    </row>
    <row r="11041" spans="74:87" x14ac:dyDescent="0.3">
      <c r="BV11041" s="30"/>
      <c r="CH11041" s="139" t="str">
        <f t="shared" si="285"/>
        <v>LM.2F</v>
      </c>
      <c r="CI11041" s="275" t="s">
        <v>12414</v>
      </c>
    </row>
    <row r="11042" spans="74:87" x14ac:dyDescent="0.3">
      <c r="BV11042" s="30"/>
      <c r="CH11042" s="139" t="str">
        <f t="shared" si="285"/>
        <v>LM.90</v>
      </c>
      <c r="CI11042" s="275" t="s">
        <v>12415</v>
      </c>
    </row>
    <row r="11043" spans="74:87" x14ac:dyDescent="0.3">
      <c r="BV11043" s="30"/>
      <c r="CH11043" s="139" t="str">
        <f t="shared" si="285"/>
        <v>LM.27</v>
      </c>
      <c r="CI11043" s="275" t="s">
        <v>12416</v>
      </c>
    </row>
    <row r="11044" spans="74:87" x14ac:dyDescent="0.3">
      <c r="BV11044" s="30"/>
      <c r="CH11044" s="139" t="str">
        <f t="shared" si="285"/>
        <v>LM.61</v>
      </c>
      <c r="CI11044" s="275" t="s">
        <v>12417</v>
      </c>
    </row>
    <row r="11045" spans="74:87" x14ac:dyDescent="0.3">
      <c r="BV11045" s="30"/>
      <c r="CH11045" s="139" t="str">
        <f t="shared" si="285"/>
        <v>LM.81</v>
      </c>
      <c r="CI11045" s="275" t="s">
        <v>12418</v>
      </c>
    </row>
    <row r="11046" spans="74:87" x14ac:dyDescent="0.3">
      <c r="BV11046" s="30"/>
      <c r="CH11046" s="139" t="str">
        <f t="shared" si="285"/>
        <v>LM.SO</v>
      </c>
      <c r="CI11046" s="275" t="s">
        <v>12419</v>
      </c>
    </row>
    <row r="11047" spans="74:87" x14ac:dyDescent="0.3">
      <c r="BV11047" s="30"/>
      <c r="CH11047" s="139" t="str">
        <f t="shared" si="285"/>
        <v>LM.SP</v>
      </c>
      <c r="CI11047" s="275" t="s">
        <v>12420</v>
      </c>
    </row>
    <row r="11048" spans="74:87" x14ac:dyDescent="0.3">
      <c r="BV11048" s="30"/>
      <c r="CH11048" s="139" t="str">
        <f t="shared" si="285"/>
        <v>LM.1V</v>
      </c>
      <c r="CI11048" s="275" t="s">
        <v>12421</v>
      </c>
    </row>
    <row r="11049" spans="74:87" x14ac:dyDescent="0.3">
      <c r="BV11049" s="30"/>
      <c r="CH11049" s="139" t="str">
        <f t="shared" si="285"/>
        <v>LM.T5</v>
      </c>
      <c r="CI11049" s="275" t="s">
        <v>12422</v>
      </c>
    </row>
    <row r="11050" spans="74:87" x14ac:dyDescent="0.3">
      <c r="BV11050" s="30"/>
      <c r="CH11050" s="139" t="str">
        <f t="shared" si="285"/>
        <v>LM.0S</v>
      </c>
      <c r="CI11050" s="275" t="s">
        <v>12423</v>
      </c>
    </row>
    <row r="11051" spans="74:87" x14ac:dyDescent="0.3">
      <c r="BV11051" s="30"/>
      <c r="CH11051" s="139" t="str">
        <f t="shared" si="285"/>
        <v>LM.52</v>
      </c>
      <c r="CI11051" s="275" t="s">
        <v>12424</v>
      </c>
    </row>
    <row r="11052" spans="74:87" x14ac:dyDescent="0.3">
      <c r="BV11052" s="30"/>
      <c r="CH11052" s="139" t="str">
        <f t="shared" si="285"/>
        <v>LM.77</v>
      </c>
      <c r="CI11052" s="275" t="s">
        <v>12425</v>
      </c>
    </row>
    <row r="11053" spans="74:87" x14ac:dyDescent="0.3">
      <c r="BV11053" s="30"/>
      <c r="CH11053" s="139" t="str">
        <f t="shared" si="285"/>
        <v>LM.37</v>
      </c>
      <c r="CI11053" s="275" t="s">
        <v>12426</v>
      </c>
    </row>
    <row r="11054" spans="74:87" x14ac:dyDescent="0.3">
      <c r="BV11054" s="30"/>
      <c r="CH11054" s="139" t="str">
        <f t="shared" si="285"/>
        <v>LM.2A</v>
      </c>
      <c r="CI11054" s="275" t="s">
        <v>12427</v>
      </c>
    </row>
    <row r="11055" spans="74:87" x14ac:dyDescent="0.3">
      <c r="BV11055" s="30"/>
      <c r="CH11055" s="139" t="str">
        <f t="shared" si="285"/>
        <v>LM.T8</v>
      </c>
      <c r="CI11055" s="275" t="s">
        <v>12428</v>
      </c>
    </row>
    <row r="11056" spans="74:87" x14ac:dyDescent="0.3">
      <c r="BV11056" s="30"/>
      <c r="CH11056" s="139" t="str">
        <f t="shared" si="285"/>
        <v>LM.1Q</v>
      </c>
      <c r="CI11056" s="275" t="s">
        <v>12429</v>
      </c>
    </row>
    <row r="11057" spans="74:87" x14ac:dyDescent="0.3">
      <c r="BV11057" s="30"/>
      <c r="CH11057" s="139" t="str">
        <f t="shared" si="285"/>
        <v>LM.2Q</v>
      </c>
      <c r="CI11057" s="275" t="s">
        <v>12430</v>
      </c>
    </row>
    <row r="11058" spans="74:87" x14ac:dyDescent="0.3">
      <c r="BV11058" s="30"/>
      <c r="CH11058" s="139" t="str">
        <f t="shared" si="285"/>
        <v>LM.NM</v>
      </c>
      <c r="CI11058" s="275" t="s">
        <v>12431</v>
      </c>
    </row>
    <row r="11059" spans="74:87" x14ac:dyDescent="0.3">
      <c r="BV11059" s="30"/>
      <c r="CH11059" s="139" t="str">
        <f t="shared" si="285"/>
        <v>LM.0F</v>
      </c>
      <c r="CI11059" s="275" t="s">
        <v>12432</v>
      </c>
    </row>
    <row r="11060" spans="74:87" x14ac:dyDescent="0.3">
      <c r="BV11060" s="30"/>
      <c r="CH11060" s="139" t="str">
        <f t="shared" si="285"/>
        <v>LM.MC</v>
      </c>
      <c r="CI11060" s="275" t="s">
        <v>12433</v>
      </c>
    </row>
    <row r="11061" spans="74:87" x14ac:dyDescent="0.3">
      <c r="BV11061" s="30"/>
      <c r="CH11061" s="139" t="str">
        <f t="shared" si="285"/>
        <v>LM.0P</v>
      </c>
      <c r="CI11061" s="275" t="s">
        <v>12434</v>
      </c>
    </row>
    <row r="11062" spans="74:87" x14ac:dyDescent="0.3">
      <c r="BV11062" s="30"/>
      <c r="CH11062" s="139" t="str">
        <f t="shared" si="285"/>
        <v>LM.T9</v>
      </c>
      <c r="CI11062" s="275" t="s">
        <v>12435</v>
      </c>
    </row>
    <row r="11063" spans="74:87" x14ac:dyDescent="0.3">
      <c r="BV11063" s="30"/>
      <c r="CH11063" s="139" t="str">
        <f t="shared" si="285"/>
        <v>LM.AO</v>
      </c>
      <c r="CI11063" s="275" t="s">
        <v>12436</v>
      </c>
    </row>
    <row r="11064" spans="74:87" x14ac:dyDescent="0.3">
      <c r="BV11064" s="30"/>
      <c r="CH11064" s="139" t="str">
        <f t="shared" si="285"/>
        <v>LM.0G</v>
      </c>
      <c r="CI11064" s="275" t="s">
        <v>12437</v>
      </c>
    </row>
    <row r="11065" spans="74:87" x14ac:dyDescent="0.3">
      <c r="BV11065" s="30"/>
      <c r="CH11065" s="139" t="str">
        <f t="shared" si="285"/>
        <v>LM.BG</v>
      </c>
      <c r="CI11065" s="275" t="s">
        <v>12438</v>
      </c>
    </row>
    <row r="11066" spans="74:87" x14ac:dyDescent="0.3">
      <c r="BV11066" s="30"/>
      <c r="CH11066" s="139" t="str">
        <f t="shared" si="285"/>
        <v>LM.0R</v>
      </c>
      <c r="CI11066" s="275" t="s">
        <v>12439</v>
      </c>
    </row>
    <row r="11067" spans="74:87" x14ac:dyDescent="0.3">
      <c r="BV11067" s="30"/>
      <c r="CH11067" s="139" t="str">
        <f t="shared" si="285"/>
        <v>LM.89</v>
      </c>
      <c r="CI11067" s="275" t="s">
        <v>12440</v>
      </c>
    </row>
    <row r="11068" spans="74:87" x14ac:dyDescent="0.3">
      <c r="BV11068" s="30"/>
      <c r="CH11068" s="139" t="str">
        <f t="shared" si="285"/>
        <v>LM.2P</v>
      </c>
      <c r="CI11068" s="275" t="s">
        <v>15453</v>
      </c>
    </row>
    <row r="11069" spans="74:87" x14ac:dyDescent="0.3">
      <c r="BV11069" s="30"/>
      <c r="CH11069" s="139" t="str">
        <f t="shared" si="285"/>
        <v>LM.32</v>
      </c>
      <c r="CI11069" s="275" t="s">
        <v>12441</v>
      </c>
    </row>
    <row r="11070" spans="74:87" x14ac:dyDescent="0.3">
      <c r="BV11070" s="30"/>
      <c r="CH11070" s="139" t="str">
        <f t="shared" si="285"/>
        <v>LM.80</v>
      </c>
      <c r="CI11070" s="275" t="s">
        <v>12442</v>
      </c>
    </row>
    <row r="11071" spans="74:87" x14ac:dyDescent="0.3">
      <c r="BV11071" s="30"/>
      <c r="CH11071" s="139" t="str">
        <f t="shared" si="285"/>
        <v>LM.46</v>
      </c>
      <c r="CI11071" s="275" t="s">
        <v>12443</v>
      </c>
    </row>
    <row r="11072" spans="74:87" x14ac:dyDescent="0.3">
      <c r="BV11072" s="30"/>
      <c r="CH11072" s="139" t="str">
        <f t="shared" si="285"/>
        <v>LM.45</v>
      </c>
      <c r="CI11072" s="275" t="s">
        <v>12444</v>
      </c>
    </row>
    <row r="11073" spans="74:87" x14ac:dyDescent="0.3">
      <c r="BV11073" s="30"/>
      <c r="CH11073" s="139" t="str">
        <f t="shared" si="285"/>
        <v>LM.0C</v>
      </c>
      <c r="CI11073" s="275" t="s">
        <v>12445</v>
      </c>
    </row>
    <row r="11074" spans="74:87" x14ac:dyDescent="0.3">
      <c r="BV11074" s="30"/>
      <c r="CH11074" s="139" t="str">
        <f t="shared" si="285"/>
        <v>LM.87</v>
      </c>
      <c r="CI11074" s="275" t="s">
        <v>12446</v>
      </c>
    </row>
    <row r="11075" spans="74:87" x14ac:dyDescent="0.3">
      <c r="BV11075" s="30"/>
      <c r="CH11075" s="139" t="str">
        <f t="shared" si="285"/>
        <v>LM.CP</v>
      </c>
      <c r="CI11075" s="275" t="s">
        <v>12447</v>
      </c>
    </row>
    <row r="11076" spans="74:87" x14ac:dyDescent="0.3">
      <c r="BV11076" s="30"/>
      <c r="CH11076" s="139" t="str">
        <f t="shared" si="285"/>
        <v>LM.35</v>
      </c>
      <c r="CI11076" s="275" t="s">
        <v>12448</v>
      </c>
    </row>
    <row r="11077" spans="74:87" x14ac:dyDescent="0.3">
      <c r="BV11077" s="30"/>
      <c r="CH11077" s="139" t="str">
        <f t="shared" si="285"/>
        <v>LM.33</v>
      </c>
      <c r="CI11077" s="275" t="s">
        <v>12449</v>
      </c>
    </row>
    <row r="11078" spans="74:87" x14ac:dyDescent="0.3">
      <c r="BV11078" s="30"/>
      <c r="CH11078" s="139" t="str">
        <f t="shared" si="285"/>
        <v>LM.54</v>
      </c>
      <c r="CI11078" s="275" t="s">
        <v>12450</v>
      </c>
    </row>
    <row r="11079" spans="74:87" x14ac:dyDescent="0.3">
      <c r="BV11079" s="30"/>
      <c r="CH11079" s="139" t="str">
        <f t="shared" si="285"/>
        <v>LM.JB</v>
      </c>
      <c r="CI11079" s="275" t="s">
        <v>12451</v>
      </c>
    </row>
    <row r="11080" spans="74:87" x14ac:dyDescent="0.3">
      <c r="BV11080" s="30"/>
      <c r="CH11080" s="139" t="str">
        <f t="shared" si="285"/>
        <v>LM.JW</v>
      </c>
      <c r="CI11080" s="275" t="s">
        <v>15454</v>
      </c>
    </row>
    <row r="11081" spans="74:87" x14ac:dyDescent="0.3">
      <c r="BV11081" s="30"/>
      <c r="CH11081" s="139" t="str">
        <f t="shared" si="285"/>
        <v>LM.51</v>
      </c>
      <c r="CI11081" s="275" t="s">
        <v>12452</v>
      </c>
    </row>
    <row r="11082" spans="74:87" x14ac:dyDescent="0.3">
      <c r="BV11082" s="30"/>
      <c r="CH11082" s="139" t="str">
        <f t="shared" si="285"/>
        <v>LM.NS</v>
      </c>
      <c r="CI11082" s="275" t="s">
        <v>12453</v>
      </c>
    </row>
    <row r="11083" spans="74:87" x14ac:dyDescent="0.3">
      <c r="BV11083" s="30"/>
      <c r="CH11083" s="139" t="str">
        <f t="shared" si="285"/>
        <v>LM.86</v>
      </c>
      <c r="CI11083" s="275" t="s">
        <v>12454</v>
      </c>
    </row>
    <row r="11084" spans="74:87" x14ac:dyDescent="0.3">
      <c r="BV11084" s="30"/>
      <c r="CH11084" s="139" t="str">
        <f t="shared" si="285"/>
        <v>LM.36</v>
      </c>
      <c r="CI11084" s="275" t="s">
        <v>12455</v>
      </c>
    </row>
    <row r="11085" spans="74:87" x14ac:dyDescent="0.3">
      <c r="BV11085" s="30"/>
      <c r="CH11085" s="139" t="str">
        <f t="shared" si="285"/>
        <v>LM.2F</v>
      </c>
      <c r="CI11085" s="275" t="s">
        <v>12456</v>
      </c>
    </row>
    <row r="11086" spans="74:87" x14ac:dyDescent="0.3">
      <c r="BV11086" s="30"/>
      <c r="CH11086" s="139" t="str">
        <f t="shared" si="285"/>
        <v>LM.90</v>
      </c>
      <c r="CI11086" s="275" t="s">
        <v>12457</v>
      </c>
    </row>
    <row r="11087" spans="74:87" x14ac:dyDescent="0.3">
      <c r="BV11087" s="30"/>
      <c r="CH11087" s="139" t="str">
        <f t="shared" si="285"/>
        <v>LM.27</v>
      </c>
      <c r="CI11087" s="275" t="s">
        <v>12458</v>
      </c>
    </row>
    <row r="11088" spans="74:87" x14ac:dyDescent="0.3">
      <c r="BV11088" s="30"/>
      <c r="CH11088" s="139" t="str">
        <f t="shared" si="285"/>
        <v>LM.61</v>
      </c>
      <c r="CI11088" s="275" t="s">
        <v>12459</v>
      </c>
    </row>
    <row r="11089" spans="74:87" x14ac:dyDescent="0.3">
      <c r="BV11089" s="30"/>
      <c r="CH11089" s="139" t="str">
        <f t="shared" si="285"/>
        <v>LM.81</v>
      </c>
      <c r="CI11089" s="275" t="s">
        <v>12460</v>
      </c>
    </row>
    <row r="11090" spans="74:87" x14ac:dyDescent="0.3">
      <c r="BV11090" s="30"/>
      <c r="CH11090" s="139" t="str">
        <f t="shared" si="285"/>
        <v>LM.SO</v>
      </c>
      <c r="CI11090" s="275" t="s">
        <v>12461</v>
      </c>
    </row>
    <row r="11091" spans="74:87" x14ac:dyDescent="0.3">
      <c r="BV11091" s="30"/>
      <c r="CH11091" s="139" t="str">
        <f t="shared" si="285"/>
        <v>LM.SP</v>
      </c>
      <c r="CI11091" s="275" t="s">
        <v>12462</v>
      </c>
    </row>
    <row r="11092" spans="74:87" x14ac:dyDescent="0.3">
      <c r="BV11092" s="30"/>
      <c r="CH11092" s="139" t="str">
        <f t="shared" si="285"/>
        <v>LM.1V</v>
      </c>
      <c r="CI11092" s="275" t="s">
        <v>12463</v>
      </c>
    </row>
    <row r="11093" spans="74:87" x14ac:dyDescent="0.3">
      <c r="BV11093" s="30"/>
      <c r="CH11093" s="139" t="str">
        <f t="shared" si="285"/>
        <v>LM.T5</v>
      </c>
      <c r="CI11093" s="275" t="s">
        <v>12464</v>
      </c>
    </row>
    <row r="11094" spans="74:87" x14ac:dyDescent="0.3">
      <c r="BV11094" s="30"/>
      <c r="CH11094" s="139" t="str">
        <f t="shared" si="285"/>
        <v>LM.0S</v>
      </c>
      <c r="CI11094" s="275" t="s">
        <v>12465</v>
      </c>
    </row>
    <row r="11095" spans="74:87" x14ac:dyDescent="0.3">
      <c r="BV11095" s="30"/>
      <c r="CH11095" s="139" t="str">
        <f t="shared" si="285"/>
        <v>LM.52</v>
      </c>
      <c r="CI11095" s="275" t="s">
        <v>12466</v>
      </c>
    </row>
    <row r="11096" spans="74:87" x14ac:dyDescent="0.3">
      <c r="BV11096" s="30"/>
      <c r="CH11096" s="139" t="str">
        <f t="shared" si="285"/>
        <v>LM.77</v>
      </c>
      <c r="CI11096" s="275" t="s">
        <v>12467</v>
      </c>
    </row>
    <row r="11097" spans="74:87" x14ac:dyDescent="0.3">
      <c r="BV11097" s="30"/>
      <c r="CH11097" s="139" t="str">
        <f t="shared" si="285"/>
        <v>LM.37</v>
      </c>
      <c r="CI11097" s="275" t="s">
        <v>12468</v>
      </c>
    </row>
    <row r="11098" spans="74:87" x14ac:dyDescent="0.3">
      <c r="BV11098" s="30"/>
      <c r="CH11098" s="139" t="str">
        <f t="shared" si="285"/>
        <v>LM.2A</v>
      </c>
      <c r="CI11098" s="275" t="s">
        <v>12469</v>
      </c>
    </row>
    <row r="11099" spans="74:87" x14ac:dyDescent="0.3">
      <c r="BV11099" s="30"/>
      <c r="CH11099" s="139" t="str">
        <f t="shared" si="285"/>
        <v>LM.T8</v>
      </c>
      <c r="CI11099" s="275" t="s">
        <v>12470</v>
      </c>
    </row>
    <row r="11100" spans="74:87" x14ac:dyDescent="0.3">
      <c r="BV11100" s="30"/>
      <c r="CH11100" s="139" t="str">
        <f t="shared" si="285"/>
        <v>LM.1Q</v>
      </c>
      <c r="CI11100" s="275" t="s">
        <v>12471</v>
      </c>
    </row>
    <row r="11101" spans="74:87" x14ac:dyDescent="0.3">
      <c r="BV11101" s="30"/>
      <c r="CH11101" s="139" t="str">
        <f t="shared" si="285"/>
        <v>LM.2Q</v>
      </c>
      <c r="CI11101" s="275" t="s">
        <v>12472</v>
      </c>
    </row>
    <row r="11102" spans="74:87" x14ac:dyDescent="0.3">
      <c r="BV11102" s="30"/>
      <c r="CH11102" s="139" t="str">
        <f t="shared" si="285"/>
        <v>LM.NM</v>
      </c>
      <c r="CI11102" s="275" t="s">
        <v>12473</v>
      </c>
    </row>
    <row r="11103" spans="74:87" x14ac:dyDescent="0.3">
      <c r="BV11103" s="30"/>
      <c r="CH11103" s="139" t="str">
        <f t="shared" si="285"/>
        <v>LM.0F</v>
      </c>
      <c r="CI11103" s="275" t="s">
        <v>12474</v>
      </c>
    </row>
    <row r="11104" spans="74:87" x14ac:dyDescent="0.3">
      <c r="BV11104" s="30"/>
      <c r="CH11104" s="139" t="str">
        <f t="shared" ref="CH11104:CH11167" si="286">CONCATENATE(LEFT(CI11104,2),".",RIGHT(CI11104,2))</f>
        <v>LM.MC</v>
      </c>
      <c r="CI11104" s="275" t="s">
        <v>12475</v>
      </c>
    </row>
    <row r="11105" spans="74:87" x14ac:dyDescent="0.3">
      <c r="BV11105" s="30"/>
      <c r="CH11105" s="139" t="str">
        <f t="shared" si="286"/>
        <v>LM.0P</v>
      </c>
      <c r="CI11105" s="275" t="s">
        <v>12476</v>
      </c>
    </row>
    <row r="11106" spans="74:87" x14ac:dyDescent="0.3">
      <c r="BV11106" s="30"/>
      <c r="CH11106" s="139" t="str">
        <f t="shared" si="286"/>
        <v>LM.T9</v>
      </c>
      <c r="CI11106" s="275" t="s">
        <v>12477</v>
      </c>
    </row>
    <row r="11107" spans="74:87" x14ac:dyDescent="0.3">
      <c r="BV11107" s="30"/>
      <c r="CH11107" s="139" t="str">
        <f t="shared" si="286"/>
        <v>LM.AO</v>
      </c>
      <c r="CI11107" s="275" t="s">
        <v>12478</v>
      </c>
    </row>
    <row r="11108" spans="74:87" x14ac:dyDescent="0.3">
      <c r="BV11108" s="30"/>
      <c r="CH11108" s="139" t="str">
        <f t="shared" si="286"/>
        <v>LM.0G</v>
      </c>
      <c r="CI11108" s="275" t="s">
        <v>12479</v>
      </c>
    </row>
    <row r="11109" spans="74:87" x14ac:dyDescent="0.3">
      <c r="BV11109" s="30"/>
      <c r="CH11109" s="139" t="str">
        <f t="shared" si="286"/>
        <v>LM.BG</v>
      </c>
      <c r="CI11109" s="275" t="s">
        <v>12480</v>
      </c>
    </row>
    <row r="11110" spans="74:87" x14ac:dyDescent="0.3">
      <c r="BV11110" s="30"/>
      <c r="CH11110" s="139" t="str">
        <f t="shared" si="286"/>
        <v>LM.0R</v>
      </c>
      <c r="CI11110" s="275" t="s">
        <v>12481</v>
      </c>
    </row>
    <row r="11111" spans="74:87" x14ac:dyDescent="0.3">
      <c r="BV11111" s="30"/>
      <c r="CH11111" s="139" t="str">
        <f t="shared" si="286"/>
        <v>LM.89</v>
      </c>
      <c r="CI11111" s="275" t="s">
        <v>12482</v>
      </c>
    </row>
    <row r="11112" spans="74:87" x14ac:dyDescent="0.3">
      <c r="BV11112" s="30"/>
      <c r="CH11112" s="139" t="str">
        <f t="shared" si="286"/>
        <v>LM.2P</v>
      </c>
      <c r="CI11112" s="275" t="s">
        <v>15455</v>
      </c>
    </row>
    <row r="11113" spans="74:87" x14ac:dyDescent="0.3">
      <c r="BV11113" s="30"/>
      <c r="CH11113" s="139" t="str">
        <f t="shared" si="286"/>
        <v>LM.32</v>
      </c>
      <c r="CI11113" s="275" t="s">
        <v>12483</v>
      </c>
    </row>
    <row r="11114" spans="74:87" x14ac:dyDescent="0.3">
      <c r="BV11114" s="30"/>
      <c r="CH11114" s="139" t="str">
        <f t="shared" si="286"/>
        <v>LM.80</v>
      </c>
      <c r="CI11114" s="275" t="s">
        <v>12484</v>
      </c>
    </row>
    <row r="11115" spans="74:87" x14ac:dyDescent="0.3">
      <c r="BV11115" s="30"/>
      <c r="CH11115" s="139" t="str">
        <f t="shared" si="286"/>
        <v>LM.46</v>
      </c>
      <c r="CI11115" s="275" t="s">
        <v>12485</v>
      </c>
    </row>
    <row r="11116" spans="74:87" x14ac:dyDescent="0.3">
      <c r="BV11116" s="30"/>
      <c r="CH11116" s="139" t="str">
        <f t="shared" si="286"/>
        <v>LM.45</v>
      </c>
      <c r="CI11116" s="275" t="s">
        <v>12486</v>
      </c>
    </row>
    <row r="11117" spans="74:87" x14ac:dyDescent="0.3">
      <c r="BV11117" s="30"/>
      <c r="CH11117" s="139" t="str">
        <f t="shared" si="286"/>
        <v>LM.0C</v>
      </c>
      <c r="CI11117" s="275" t="s">
        <v>12487</v>
      </c>
    </row>
    <row r="11118" spans="74:87" x14ac:dyDescent="0.3">
      <c r="BV11118" s="30"/>
      <c r="CH11118" s="139" t="str">
        <f t="shared" si="286"/>
        <v>LM.87</v>
      </c>
      <c r="CI11118" s="275" t="s">
        <v>12488</v>
      </c>
    </row>
    <row r="11119" spans="74:87" x14ac:dyDescent="0.3">
      <c r="BV11119" s="30"/>
      <c r="CH11119" s="139" t="str">
        <f t="shared" si="286"/>
        <v>LM.CP</v>
      </c>
      <c r="CI11119" s="275" t="s">
        <v>12489</v>
      </c>
    </row>
    <row r="11120" spans="74:87" x14ac:dyDescent="0.3">
      <c r="BV11120" s="30"/>
      <c r="CH11120" s="139" t="str">
        <f t="shared" si="286"/>
        <v>LM.35</v>
      </c>
      <c r="CI11120" s="275" t="s">
        <v>12490</v>
      </c>
    </row>
    <row r="11121" spans="74:87" x14ac:dyDescent="0.3">
      <c r="BV11121" s="30"/>
      <c r="CH11121" s="139" t="str">
        <f t="shared" si="286"/>
        <v>LM.33</v>
      </c>
      <c r="CI11121" s="275" t="s">
        <v>12491</v>
      </c>
    </row>
    <row r="11122" spans="74:87" x14ac:dyDescent="0.3">
      <c r="BV11122" s="30"/>
      <c r="CH11122" s="139" t="str">
        <f t="shared" si="286"/>
        <v>LM.54</v>
      </c>
      <c r="CI11122" s="275" t="s">
        <v>12492</v>
      </c>
    </row>
    <row r="11123" spans="74:87" x14ac:dyDescent="0.3">
      <c r="BV11123" s="30"/>
      <c r="CH11123" s="139" t="str">
        <f t="shared" si="286"/>
        <v>LM.JB</v>
      </c>
      <c r="CI11123" s="275" t="s">
        <v>12493</v>
      </c>
    </row>
    <row r="11124" spans="74:87" x14ac:dyDescent="0.3">
      <c r="BV11124" s="30"/>
      <c r="CH11124" s="139" t="str">
        <f t="shared" si="286"/>
        <v>LM.JW</v>
      </c>
      <c r="CI11124" s="275" t="s">
        <v>15456</v>
      </c>
    </row>
    <row r="11125" spans="74:87" x14ac:dyDescent="0.3">
      <c r="BV11125" s="30"/>
      <c r="CH11125" s="139" t="str">
        <f t="shared" si="286"/>
        <v>LM.51</v>
      </c>
      <c r="CI11125" s="275" t="s">
        <v>12494</v>
      </c>
    </row>
    <row r="11126" spans="74:87" x14ac:dyDescent="0.3">
      <c r="BV11126" s="30"/>
      <c r="CH11126" s="139" t="str">
        <f t="shared" si="286"/>
        <v>LM.NS</v>
      </c>
      <c r="CI11126" s="275" t="s">
        <v>12495</v>
      </c>
    </row>
    <row r="11127" spans="74:87" x14ac:dyDescent="0.3">
      <c r="BV11127" s="30"/>
      <c r="CH11127" s="139" t="str">
        <f t="shared" si="286"/>
        <v>LM.86</v>
      </c>
      <c r="CI11127" s="275" t="s">
        <v>12496</v>
      </c>
    </row>
    <row r="11128" spans="74:87" x14ac:dyDescent="0.3">
      <c r="BV11128" s="30"/>
      <c r="CH11128" s="139" t="str">
        <f t="shared" si="286"/>
        <v>LM.36</v>
      </c>
      <c r="CI11128" s="275" t="s">
        <v>12497</v>
      </c>
    </row>
    <row r="11129" spans="74:87" x14ac:dyDescent="0.3">
      <c r="BV11129" s="30"/>
      <c r="CH11129" s="139" t="str">
        <f t="shared" si="286"/>
        <v>LM.2F</v>
      </c>
      <c r="CI11129" s="275" t="s">
        <v>12498</v>
      </c>
    </row>
    <row r="11130" spans="74:87" x14ac:dyDescent="0.3">
      <c r="BV11130" s="30"/>
      <c r="CH11130" s="139" t="str">
        <f t="shared" si="286"/>
        <v>LM.90</v>
      </c>
      <c r="CI11130" s="275" t="s">
        <v>12499</v>
      </c>
    </row>
    <row r="11131" spans="74:87" x14ac:dyDescent="0.3">
      <c r="BV11131" s="30"/>
      <c r="CH11131" s="139" t="str">
        <f t="shared" si="286"/>
        <v>LM.27</v>
      </c>
      <c r="CI11131" s="275" t="s">
        <v>12500</v>
      </c>
    </row>
    <row r="11132" spans="74:87" x14ac:dyDescent="0.3">
      <c r="BV11132" s="30"/>
      <c r="CH11132" s="139" t="str">
        <f t="shared" si="286"/>
        <v>LM.61</v>
      </c>
      <c r="CI11132" s="275" t="s">
        <v>12501</v>
      </c>
    </row>
    <row r="11133" spans="74:87" x14ac:dyDescent="0.3">
      <c r="BV11133" s="30"/>
      <c r="CH11133" s="139" t="str">
        <f t="shared" si="286"/>
        <v>LM.81</v>
      </c>
      <c r="CI11133" s="275" t="s">
        <v>12502</v>
      </c>
    </row>
    <row r="11134" spans="74:87" x14ac:dyDescent="0.3">
      <c r="BV11134" s="30"/>
      <c r="CH11134" s="139" t="str">
        <f t="shared" si="286"/>
        <v>LM.SO</v>
      </c>
      <c r="CI11134" s="275" t="s">
        <v>12503</v>
      </c>
    </row>
    <row r="11135" spans="74:87" x14ac:dyDescent="0.3">
      <c r="BV11135" s="30"/>
      <c r="CH11135" s="139" t="str">
        <f t="shared" si="286"/>
        <v>LM.SP</v>
      </c>
      <c r="CI11135" s="275" t="s">
        <v>12504</v>
      </c>
    </row>
    <row r="11136" spans="74:87" x14ac:dyDescent="0.3">
      <c r="BV11136" s="30"/>
      <c r="CH11136" s="139" t="str">
        <f t="shared" si="286"/>
        <v>LM.1V</v>
      </c>
      <c r="CI11136" s="275" t="s">
        <v>12505</v>
      </c>
    </row>
    <row r="11137" spans="74:87" x14ac:dyDescent="0.3">
      <c r="BV11137" s="30"/>
      <c r="CH11137" s="139" t="str">
        <f t="shared" si="286"/>
        <v>LM.T5</v>
      </c>
      <c r="CI11137" s="275" t="s">
        <v>12506</v>
      </c>
    </row>
    <row r="11138" spans="74:87" x14ac:dyDescent="0.3">
      <c r="BV11138" s="30"/>
      <c r="CH11138" s="139" t="str">
        <f t="shared" si="286"/>
        <v>LM.0S</v>
      </c>
      <c r="CI11138" s="275" t="s">
        <v>12507</v>
      </c>
    </row>
    <row r="11139" spans="74:87" x14ac:dyDescent="0.3">
      <c r="BV11139" s="30"/>
      <c r="CH11139" s="139" t="str">
        <f t="shared" si="286"/>
        <v>LM.52</v>
      </c>
      <c r="CI11139" s="275" t="s">
        <v>12508</v>
      </c>
    </row>
    <row r="11140" spans="74:87" x14ac:dyDescent="0.3">
      <c r="BV11140" s="30"/>
      <c r="CH11140" s="139" t="str">
        <f t="shared" si="286"/>
        <v>LM.77</v>
      </c>
      <c r="CI11140" s="275" t="s">
        <v>12509</v>
      </c>
    </row>
    <row r="11141" spans="74:87" x14ac:dyDescent="0.3">
      <c r="BV11141" s="30"/>
      <c r="CH11141" s="139" t="str">
        <f t="shared" si="286"/>
        <v>LM.37</v>
      </c>
      <c r="CI11141" s="275" t="s">
        <v>12510</v>
      </c>
    </row>
    <row r="11142" spans="74:87" x14ac:dyDescent="0.3">
      <c r="BV11142" s="30"/>
      <c r="CH11142" s="139" t="str">
        <f t="shared" si="286"/>
        <v>LM.2A</v>
      </c>
      <c r="CI11142" s="275" t="s">
        <v>12511</v>
      </c>
    </row>
    <row r="11143" spans="74:87" x14ac:dyDescent="0.3">
      <c r="BV11143" s="30"/>
      <c r="CH11143" s="139" t="str">
        <f t="shared" si="286"/>
        <v>LM.T8</v>
      </c>
      <c r="CI11143" s="275" t="s">
        <v>12512</v>
      </c>
    </row>
    <row r="11144" spans="74:87" x14ac:dyDescent="0.3">
      <c r="BV11144" s="30"/>
      <c r="CH11144" s="139" t="str">
        <f t="shared" si="286"/>
        <v>LM.1Q</v>
      </c>
      <c r="CI11144" s="275" t="s">
        <v>12513</v>
      </c>
    </row>
    <row r="11145" spans="74:87" x14ac:dyDescent="0.3">
      <c r="BV11145" s="30"/>
      <c r="CH11145" s="139" t="str">
        <f t="shared" si="286"/>
        <v>LM.2Q</v>
      </c>
      <c r="CI11145" s="275" t="s">
        <v>12514</v>
      </c>
    </row>
    <row r="11146" spans="74:87" x14ac:dyDescent="0.3">
      <c r="BV11146" s="30"/>
      <c r="CH11146" s="139" t="str">
        <f t="shared" si="286"/>
        <v>LM.NM</v>
      </c>
      <c r="CI11146" s="275" t="s">
        <v>12515</v>
      </c>
    </row>
    <row r="11147" spans="74:87" x14ac:dyDescent="0.3">
      <c r="BV11147" s="30"/>
      <c r="CH11147" s="139" t="str">
        <f t="shared" si="286"/>
        <v>LM.0F</v>
      </c>
      <c r="CI11147" s="275" t="s">
        <v>12516</v>
      </c>
    </row>
    <row r="11148" spans="74:87" x14ac:dyDescent="0.3">
      <c r="BV11148" s="30"/>
      <c r="CH11148" s="139" t="str">
        <f t="shared" si="286"/>
        <v>LM.MC</v>
      </c>
      <c r="CI11148" s="275" t="s">
        <v>12517</v>
      </c>
    </row>
    <row r="11149" spans="74:87" x14ac:dyDescent="0.3">
      <c r="BV11149" s="30"/>
      <c r="CH11149" s="139" t="str">
        <f t="shared" si="286"/>
        <v>LM.0P</v>
      </c>
      <c r="CI11149" s="275" t="s">
        <v>12518</v>
      </c>
    </row>
    <row r="11150" spans="74:87" x14ac:dyDescent="0.3">
      <c r="BV11150" s="30"/>
      <c r="CH11150" s="139" t="str">
        <f t="shared" si="286"/>
        <v>LM.T9</v>
      </c>
      <c r="CI11150" s="275" t="s">
        <v>12519</v>
      </c>
    </row>
    <row r="11151" spans="74:87" x14ac:dyDescent="0.3">
      <c r="BV11151" s="30"/>
      <c r="CH11151" s="139" t="str">
        <f t="shared" si="286"/>
        <v>LM.AO</v>
      </c>
      <c r="CI11151" s="275" t="s">
        <v>12520</v>
      </c>
    </row>
    <row r="11152" spans="74:87" x14ac:dyDescent="0.3">
      <c r="BV11152" s="30"/>
      <c r="CH11152" s="139" t="str">
        <f t="shared" si="286"/>
        <v>LM.0G</v>
      </c>
      <c r="CI11152" s="275" t="s">
        <v>12521</v>
      </c>
    </row>
    <row r="11153" spans="74:87" x14ac:dyDescent="0.3">
      <c r="BV11153" s="30"/>
      <c r="CH11153" s="139" t="str">
        <f t="shared" si="286"/>
        <v>LM.BG</v>
      </c>
      <c r="CI11153" s="275" t="s">
        <v>12522</v>
      </c>
    </row>
    <row r="11154" spans="74:87" x14ac:dyDescent="0.3">
      <c r="BV11154" s="30"/>
      <c r="CH11154" s="139" t="str">
        <f t="shared" si="286"/>
        <v>LM.0R</v>
      </c>
      <c r="CI11154" s="275" t="s">
        <v>12523</v>
      </c>
    </row>
    <row r="11155" spans="74:87" x14ac:dyDescent="0.3">
      <c r="BV11155" s="30"/>
      <c r="CH11155" s="139" t="str">
        <f t="shared" si="286"/>
        <v>LM.89</v>
      </c>
      <c r="CI11155" s="275" t="s">
        <v>12524</v>
      </c>
    </row>
    <row r="11156" spans="74:87" x14ac:dyDescent="0.3">
      <c r="BV11156" s="30"/>
      <c r="CH11156" s="139" t="str">
        <f t="shared" si="286"/>
        <v>LM.2P</v>
      </c>
      <c r="CI11156" s="275" t="s">
        <v>15457</v>
      </c>
    </row>
    <row r="11157" spans="74:87" x14ac:dyDescent="0.3">
      <c r="BV11157" s="30"/>
      <c r="CH11157" s="139" t="str">
        <f t="shared" si="286"/>
        <v>LM.32</v>
      </c>
      <c r="CI11157" s="275" t="s">
        <v>12525</v>
      </c>
    </row>
    <row r="11158" spans="74:87" x14ac:dyDescent="0.3">
      <c r="BV11158" s="30"/>
      <c r="CH11158" s="139" t="str">
        <f t="shared" si="286"/>
        <v>LM.80</v>
      </c>
      <c r="CI11158" s="275" t="s">
        <v>12526</v>
      </c>
    </row>
    <row r="11159" spans="74:87" x14ac:dyDescent="0.3">
      <c r="BV11159" s="30"/>
      <c r="CH11159" s="139" t="str">
        <f t="shared" si="286"/>
        <v>LM.46</v>
      </c>
      <c r="CI11159" s="275" t="s">
        <v>12527</v>
      </c>
    </row>
    <row r="11160" spans="74:87" x14ac:dyDescent="0.3">
      <c r="BV11160" s="30"/>
      <c r="CH11160" s="139" t="str">
        <f t="shared" si="286"/>
        <v>LM.45</v>
      </c>
      <c r="CI11160" s="275" t="s">
        <v>12528</v>
      </c>
    </row>
    <row r="11161" spans="74:87" x14ac:dyDescent="0.3">
      <c r="BV11161" s="30"/>
      <c r="CH11161" s="139" t="str">
        <f t="shared" si="286"/>
        <v>LM.0C</v>
      </c>
      <c r="CI11161" s="275" t="s">
        <v>12529</v>
      </c>
    </row>
    <row r="11162" spans="74:87" x14ac:dyDescent="0.3">
      <c r="BV11162" s="30"/>
      <c r="CH11162" s="139" t="str">
        <f t="shared" si="286"/>
        <v>LM.87</v>
      </c>
      <c r="CI11162" s="275" t="s">
        <v>12530</v>
      </c>
    </row>
    <row r="11163" spans="74:87" x14ac:dyDescent="0.3">
      <c r="BV11163" s="30"/>
      <c r="CH11163" s="139" t="str">
        <f t="shared" si="286"/>
        <v>LM.CP</v>
      </c>
      <c r="CI11163" s="275" t="s">
        <v>12531</v>
      </c>
    </row>
    <row r="11164" spans="74:87" x14ac:dyDescent="0.3">
      <c r="BV11164" s="30"/>
      <c r="CH11164" s="139" t="str">
        <f t="shared" si="286"/>
        <v>LM.35</v>
      </c>
      <c r="CI11164" s="275" t="s">
        <v>12532</v>
      </c>
    </row>
    <row r="11165" spans="74:87" x14ac:dyDescent="0.3">
      <c r="BV11165" s="30"/>
      <c r="CH11165" s="139" t="str">
        <f t="shared" si="286"/>
        <v>LM.33</v>
      </c>
      <c r="CI11165" s="275" t="s">
        <v>12533</v>
      </c>
    </row>
    <row r="11166" spans="74:87" x14ac:dyDescent="0.3">
      <c r="BV11166" s="30"/>
      <c r="CH11166" s="139" t="str">
        <f t="shared" si="286"/>
        <v>LM.54</v>
      </c>
      <c r="CI11166" s="275" t="s">
        <v>12534</v>
      </c>
    </row>
    <row r="11167" spans="74:87" x14ac:dyDescent="0.3">
      <c r="BV11167" s="30"/>
      <c r="CH11167" s="139" t="str">
        <f t="shared" si="286"/>
        <v>LM.JB</v>
      </c>
      <c r="CI11167" s="275" t="s">
        <v>12535</v>
      </c>
    </row>
    <row r="11168" spans="74:87" x14ac:dyDescent="0.3">
      <c r="BV11168" s="30"/>
      <c r="CH11168" s="139" t="str">
        <f t="shared" ref="CH11168:CH11231" si="287">CONCATENATE(LEFT(CI11168,2),".",RIGHT(CI11168,2))</f>
        <v>LM.JW</v>
      </c>
      <c r="CI11168" s="275" t="s">
        <v>15458</v>
      </c>
    </row>
    <row r="11169" spans="74:87" x14ac:dyDescent="0.3">
      <c r="BV11169" s="30"/>
      <c r="CH11169" s="139" t="str">
        <f t="shared" si="287"/>
        <v>LM.51</v>
      </c>
      <c r="CI11169" s="275" t="s">
        <v>12536</v>
      </c>
    </row>
    <row r="11170" spans="74:87" x14ac:dyDescent="0.3">
      <c r="BV11170" s="30"/>
      <c r="CH11170" s="139" t="str">
        <f t="shared" si="287"/>
        <v>LM.NS</v>
      </c>
      <c r="CI11170" s="275" t="s">
        <v>12537</v>
      </c>
    </row>
    <row r="11171" spans="74:87" x14ac:dyDescent="0.3">
      <c r="BV11171" s="30"/>
      <c r="CH11171" s="139" t="str">
        <f t="shared" si="287"/>
        <v>LM.86</v>
      </c>
      <c r="CI11171" s="275" t="s">
        <v>12538</v>
      </c>
    </row>
    <row r="11172" spans="74:87" x14ac:dyDescent="0.3">
      <c r="BV11172" s="30"/>
      <c r="CH11172" s="139" t="str">
        <f t="shared" si="287"/>
        <v>LM.36</v>
      </c>
      <c r="CI11172" s="275" t="s">
        <v>12539</v>
      </c>
    </row>
    <row r="11173" spans="74:87" x14ac:dyDescent="0.3">
      <c r="BV11173" s="30"/>
      <c r="CH11173" s="139" t="str">
        <f t="shared" si="287"/>
        <v>LM.2F</v>
      </c>
      <c r="CI11173" s="275" t="s">
        <v>12540</v>
      </c>
    </row>
    <row r="11174" spans="74:87" x14ac:dyDescent="0.3">
      <c r="BV11174" s="30"/>
      <c r="CH11174" s="139" t="str">
        <f t="shared" si="287"/>
        <v>LM.90</v>
      </c>
      <c r="CI11174" s="275" t="s">
        <v>12541</v>
      </c>
    </row>
    <row r="11175" spans="74:87" x14ac:dyDescent="0.3">
      <c r="BV11175" s="30"/>
      <c r="CH11175" s="139" t="str">
        <f t="shared" si="287"/>
        <v>LM.27</v>
      </c>
      <c r="CI11175" s="275" t="s">
        <v>12542</v>
      </c>
    </row>
    <row r="11176" spans="74:87" x14ac:dyDescent="0.3">
      <c r="BV11176" s="30"/>
      <c r="CH11176" s="139" t="str">
        <f t="shared" si="287"/>
        <v>LM.61</v>
      </c>
      <c r="CI11176" s="275" t="s">
        <v>12543</v>
      </c>
    </row>
    <row r="11177" spans="74:87" x14ac:dyDescent="0.3">
      <c r="BV11177" s="30"/>
      <c r="CH11177" s="139" t="str">
        <f t="shared" si="287"/>
        <v>LM.81</v>
      </c>
      <c r="CI11177" s="275" t="s">
        <v>12544</v>
      </c>
    </row>
    <row r="11178" spans="74:87" x14ac:dyDescent="0.3">
      <c r="BV11178" s="30"/>
      <c r="CH11178" s="139" t="str">
        <f t="shared" si="287"/>
        <v>LM.SO</v>
      </c>
      <c r="CI11178" s="275" t="s">
        <v>12545</v>
      </c>
    </row>
    <row r="11179" spans="74:87" x14ac:dyDescent="0.3">
      <c r="BV11179" s="30"/>
      <c r="CH11179" s="139" t="str">
        <f t="shared" si="287"/>
        <v>LM.SP</v>
      </c>
      <c r="CI11179" s="275" t="s">
        <v>12546</v>
      </c>
    </row>
    <row r="11180" spans="74:87" x14ac:dyDescent="0.3">
      <c r="BV11180" s="30"/>
      <c r="CH11180" s="139" t="str">
        <f t="shared" si="287"/>
        <v>LM.1V</v>
      </c>
      <c r="CI11180" s="275" t="s">
        <v>12547</v>
      </c>
    </row>
    <row r="11181" spans="74:87" x14ac:dyDescent="0.3">
      <c r="BV11181" s="30"/>
      <c r="CH11181" s="139" t="str">
        <f t="shared" si="287"/>
        <v>LM.T5</v>
      </c>
      <c r="CI11181" s="275" t="s">
        <v>12548</v>
      </c>
    </row>
    <row r="11182" spans="74:87" x14ac:dyDescent="0.3">
      <c r="BV11182" s="30"/>
      <c r="CH11182" s="139" t="str">
        <f t="shared" si="287"/>
        <v>LM.0S</v>
      </c>
      <c r="CI11182" s="275" t="s">
        <v>12549</v>
      </c>
    </row>
    <row r="11183" spans="74:87" x14ac:dyDescent="0.3">
      <c r="BV11183" s="30"/>
      <c r="CH11183" s="139" t="str">
        <f t="shared" si="287"/>
        <v>LM.52</v>
      </c>
      <c r="CI11183" s="275" t="s">
        <v>12550</v>
      </c>
    </row>
    <row r="11184" spans="74:87" x14ac:dyDescent="0.3">
      <c r="BV11184" s="30"/>
      <c r="CH11184" s="139" t="str">
        <f t="shared" si="287"/>
        <v>LM.77</v>
      </c>
      <c r="CI11184" s="275" t="s">
        <v>12551</v>
      </c>
    </row>
    <row r="11185" spans="74:87" x14ac:dyDescent="0.3">
      <c r="BV11185" s="30"/>
      <c r="CH11185" s="139" t="str">
        <f t="shared" si="287"/>
        <v>LM.37</v>
      </c>
      <c r="CI11185" s="275" t="s">
        <v>12552</v>
      </c>
    </row>
    <row r="11186" spans="74:87" x14ac:dyDescent="0.3">
      <c r="BV11186" s="30"/>
      <c r="CH11186" s="139" t="str">
        <f t="shared" si="287"/>
        <v>LM.2A</v>
      </c>
      <c r="CI11186" s="275" t="s">
        <v>12553</v>
      </c>
    </row>
    <row r="11187" spans="74:87" x14ac:dyDescent="0.3">
      <c r="BV11187" s="30"/>
      <c r="CH11187" s="139" t="str">
        <f t="shared" si="287"/>
        <v>LM.T8</v>
      </c>
      <c r="CI11187" s="275" t="s">
        <v>12554</v>
      </c>
    </row>
    <row r="11188" spans="74:87" x14ac:dyDescent="0.3">
      <c r="BV11188" s="30"/>
      <c r="CH11188" s="139" t="str">
        <f t="shared" si="287"/>
        <v>LM.1Q</v>
      </c>
      <c r="CI11188" s="275" t="s">
        <v>12555</v>
      </c>
    </row>
    <row r="11189" spans="74:87" x14ac:dyDescent="0.3">
      <c r="BV11189" s="30"/>
      <c r="CH11189" s="139" t="str">
        <f t="shared" si="287"/>
        <v>LM.2Q</v>
      </c>
      <c r="CI11189" s="275" t="s">
        <v>12556</v>
      </c>
    </row>
    <row r="11190" spans="74:87" x14ac:dyDescent="0.3">
      <c r="BV11190" s="30"/>
      <c r="CH11190" s="139" t="str">
        <f t="shared" si="287"/>
        <v>LM.NM</v>
      </c>
      <c r="CI11190" s="275" t="s">
        <v>12557</v>
      </c>
    </row>
    <row r="11191" spans="74:87" x14ac:dyDescent="0.3">
      <c r="BV11191" s="30"/>
      <c r="CH11191" s="139" t="str">
        <f t="shared" si="287"/>
        <v>LM.0F</v>
      </c>
      <c r="CI11191" s="275" t="s">
        <v>12558</v>
      </c>
    </row>
    <row r="11192" spans="74:87" x14ac:dyDescent="0.3">
      <c r="BV11192" s="30"/>
      <c r="CH11192" s="139" t="str">
        <f t="shared" si="287"/>
        <v>LM.MC</v>
      </c>
      <c r="CI11192" s="275" t="s">
        <v>12559</v>
      </c>
    </row>
    <row r="11193" spans="74:87" x14ac:dyDescent="0.3">
      <c r="BV11193" s="30"/>
      <c r="CH11193" s="139" t="str">
        <f t="shared" si="287"/>
        <v>LM.0P</v>
      </c>
      <c r="CI11193" s="275" t="s">
        <v>12560</v>
      </c>
    </row>
    <row r="11194" spans="74:87" x14ac:dyDescent="0.3">
      <c r="BV11194" s="30"/>
      <c r="CH11194" s="139" t="str">
        <f t="shared" si="287"/>
        <v>LM.T9</v>
      </c>
      <c r="CI11194" s="275" t="s">
        <v>12561</v>
      </c>
    </row>
    <row r="11195" spans="74:87" x14ac:dyDescent="0.3">
      <c r="BV11195" s="30"/>
      <c r="CH11195" s="139" t="str">
        <f t="shared" si="287"/>
        <v>LM.AO</v>
      </c>
      <c r="CI11195" s="275" t="s">
        <v>12562</v>
      </c>
    </row>
    <row r="11196" spans="74:87" x14ac:dyDescent="0.3">
      <c r="BV11196" s="30"/>
      <c r="CH11196" s="139" t="str">
        <f t="shared" si="287"/>
        <v>LM.0G</v>
      </c>
      <c r="CI11196" s="275" t="s">
        <v>12563</v>
      </c>
    </row>
    <row r="11197" spans="74:87" x14ac:dyDescent="0.3">
      <c r="BV11197" s="30"/>
      <c r="CH11197" s="139" t="str">
        <f t="shared" si="287"/>
        <v>LM.BG</v>
      </c>
      <c r="CI11197" s="275" t="s">
        <v>12564</v>
      </c>
    </row>
    <row r="11198" spans="74:87" x14ac:dyDescent="0.3">
      <c r="BV11198" s="30"/>
      <c r="CH11198" s="139" t="str">
        <f t="shared" si="287"/>
        <v>LM.0R</v>
      </c>
      <c r="CI11198" s="275" t="s">
        <v>12565</v>
      </c>
    </row>
    <row r="11199" spans="74:87" x14ac:dyDescent="0.3">
      <c r="BV11199" s="30"/>
      <c r="CH11199" s="139" t="str">
        <f t="shared" si="287"/>
        <v>LM.89</v>
      </c>
      <c r="CI11199" s="275" t="s">
        <v>12566</v>
      </c>
    </row>
    <row r="11200" spans="74:87" x14ac:dyDescent="0.3">
      <c r="BV11200" s="30"/>
      <c r="CH11200" s="139" t="str">
        <f t="shared" si="287"/>
        <v>LM.2P</v>
      </c>
      <c r="CI11200" s="275" t="s">
        <v>15459</v>
      </c>
    </row>
    <row r="11201" spans="74:87" x14ac:dyDescent="0.3">
      <c r="BV11201" s="30"/>
      <c r="CH11201" s="139" t="str">
        <f t="shared" si="287"/>
        <v>LM.32</v>
      </c>
      <c r="CI11201" s="275" t="s">
        <v>12567</v>
      </c>
    </row>
    <row r="11202" spans="74:87" x14ac:dyDescent="0.3">
      <c r="BV11202" s="30"/>
      <c r="CH11202" s="139" t="str">
        <f t="shared" si="287"/>
        <v>LM.80</v>
      </c>
      <c r="CI11202" s="275" t="s">
        <v>12568</v>
      </c>
    </row>
    <row r="11203" spans="74:87" x14ac:dyDescent="0.3">
      <c r="BV11203" s="30"/>
      <c r="CH11203" s="139" t="str">
        <f t="shared" si="287"/>
        <v>LM.46</v>
      </c>
      <c r="CI11203" s="275" t="s">
        <v>12569</v>
      </c>
    </row>
    <row r="11204" spans="74:87" x14ac:dyDescent="0.3">
      <c r="BV11204" s="30"/>
      <c r="CH11204" s="139" t="str">
        <f t="shared" si="287"/>
        <v>LM.45</v>
      </c>
      <c r="CI11204" s="275" t="s">
        <v>12570</v>
      </c>
    </row>
    <row r="11205" spans="74:87" x14ac:dyDescent="0.3">
      <c r="BV11205" s="30"/>
      <c r="CH11205" s="139" t="str">
        <f t="shared" si="287"/>
        <v>LM.0C</v>
      </c>
      <c r="CI11205" s="275" t="s">
        <v>12571</v>
      </c>
    </row>
    <row r="11206" spans="74:87" x14ac:dyDescent="0.3">
      <c r="BV11206" s="30"/>
      <c r="CH11206" s="139" t="str">
        <f t="shared" si="287"/>
        <v>LM.87</v>
      </c>
      <c r="CI11206" s="275" t="s">
        <v>12572</v>
      </c>
    </row>
    <row r="11207" spans="74:87" x14ac:dyDescent="0.3">
      <c r="BV11207" s="30"/>
      <c r="CH11207" s="139" t="str">
        <f t="shared" si="287"/>
        <v>LM.CP</v>
      </c>
      <c r="CI11207" s="275" t="s">
        <v>12573</v>
      </c>
    </row>
    <row r="11208" spans="74:87" x14ac:dyDescent="0.3">
      <c r="BV11208" s="30"/>
      <c r="CH11208" s="139" t="str">
        <f t="shared" si="287"/>
        <v>LM.35</v>
      </c>
      <c r="CI11208" s="275" t="s">
        <v>12574</v>
      </c>
    </row>
    <row r="11209" spans="74:87" x14ac:dyDescent="0.3">
      <c r="BV11209" s="30"/>
      <c r="CH11209" s="139" t="str">
        <f t="shared" si="287"/>
        <v>LM.33</v>
      </c>
      <c r="CI11209" s="275" t="s">
        <v>12575</v>
      </c>
    </row>
    <row r="11210" spans="74:87" x14ac:dyDescent="0.3">
      <c r="BV11210" s="30"/>
      <c r="CH11210" s="139" t="str">
        <f t="shared" si="287"/>
        <v>LM.54</v>
      </c>
      <c r="CI11210" s="275" t="s">
        <v>12576</v>
      </c>
    </row>
    <row r="11211" spans="74:87" x14ac:dyDescent="0.3">
      <c r="BV11211" s="30"/>
      <c r="CH11211" s="139" t="str">
        <f t="shared" si="287"/>
        <v>LM.JB</v>
      </c>
      <c r="CI11211" s="275" t="s">
        <v>12577</v>
      </c>
    </row>
    <row r="11212" spans="74:87" x14ac:dyDescent="0.3">
      <c r="BV11212" s="30"/>
      <c r="CH11212" s="139" t="str">
        <f t="shared" si="287"/>
        <v>LM.JW</v>
      </c>
      <c r="CI11212" s="275" t="s">
        <v>15460</v>
      </c>
    </row>
    <row r="11213" spans="74:87" x14ac:dyDescent="0.3">
      <c r="BV11213" s="30"/>
      <c r="CH11213" s="139" t="str">
        <f t="shared" si="287"/>
        <v>LM.51</v>
      </c>
      <c r="CI11213" s="275" t="s">
        <v>12578</v>
      </c>
    </row>
    <row r="11214" spans="74:87" x14ac:dyDescent="0.3">
      <c r="BV11214" s="30"/>
      <c r="CH11214" s="139" t="str">
        <f t="shared" si="287"/>
        <v>LM.NS</v>
      </c>
      <c r="CI11214" s="275" t="s">
        <v>12579</v>
      </c>
    </row>
    <row r="11215" spans="74:87" x14ac:dyDescent="0.3">
      <c r="BV11215" s="30"/>
      <c r="CH11215" s="139" t="str">
        <f t="shared" si="287"/>
        <v>LM.86</v>
      </c>
      <c r="CI11215" s="275" t="s">
        <v>12580</v>
      </c>
    </row>
    <row r="11216" spans="74:87" x14ac:dyDescent="0.3">
      <c r="BV11216" s="30"/>
      <c r="CH11216" s="139" t="str">
        <f t="shared" si="287"/>
        <v>LM.36</v>
      </c>
      <c r="CI11216" s="275" t="s">
        <v>12581</v>
      </c>
    </row>
    <row r="11217" spans="74:87" x14ac:dyDescent="0.3">
      <c r="BV11217" s="30"/>
      <c r="CH11217" s="139" t="str">
        <f t="shared" si="287"/>
        <v>LM.2F</v>
      </c>
      <c r="CI11217" s="275" t="s">
        <v>12582</v>
      </c>
    </row>
    <row r="11218" spans="74:87" x14ac:dyDescent="0.3">
      <c r="BV11218" s="30"/>
      <c r="CH11218" s="139" t="str">
        <f t="shared" si="287"/>
        <v>LM.90</v>
      </c>
      <c r="CI11218" s="275" t="s">
        <v>12583</v>
      </c>
    </row>
    <row r="11219" spans="74:87" x14ac:dyDescent="0.3">
      <c r="BV11219" s="30"/>
      <c r="CH11219" s="139" t="str">
        <f t="shared" si="287"/>
        <v>LM.27</v>
      </c>
      <c r="CI11219" s="275" t="s">
        <v>12584</v>
      </c>
    </row>
    <row r="11220" spans="74:87" x14ac:dyDescent="0.3">
      <c r="BV11220" s="30"/>
      <c r="CH11220" s="139" t="str">
        <f t="shared" si="287"/>
        <v>LM.61</v>
      </c>
      <c r="CI11220" s="275" t="s">
        <v>12585</v>
      </c>
    </row>
    <row r="11221" spans="74:87" x14ac:dyDescent="0.3">
      <c r="BV11221" s="30"/>
      <c r="CH11221" s="139" t="str">
        <f t="shared" si="287"/>
        <v>LM.81</v>
      </c>
      <c r="CI11221" s="275" t="s">
        <v>12586</v>
      </c>
    </row>
    <row r="11222" spans="74:87" x14ac:dyDescent="0.3">
      <c r="BV11222" s="30"/>
      <c r="CH11222" s="139" t="str">
        <f t="shared" si="287"/>
        <v>LM.SO</v>
      </c>
      <c r="CI11222" s="275" t="s">
        <v>12587</v>
      </c>
    </row>
    <row r="11223" spans="74:87" x14ac:dyDescent="0.3">
      <c r="BV11223" s="30"/>
      <c r="CH11223" s="139" t="str">
        <f t="shared" si="287"/>
        <v>LM.SP</v>
      </c>
      <c r="CI11223" s="275" t="s">
        <v>12588</v>
      </c>
    </row>
    <row r="11224" spans="74:87" x14ac:dyDescent="0.3">
      <c r="BV11224" s="30"/>
      <c r="CH11224" s="139" t="str">
        <f t="shared" si="287"/>
        <v>LM.1V</v>
      </c>
      <c r="CI11224" s="275" t="s">
        <v>12589</v>
      </c>
    </row>
    <row r="11225" spans="74:87" x14ac:dyDescent="0.3">
      <c r="BV11225" s="30"/>
      <c r="CH11225" s="139" t="str">
        <f t="shared" si="287"/>
        <v>LM.T5</v>
      </c>
      <c r="CI11225" s="275" t="s">
        <v>12590</v>
      </c>
    </row>
    <row r="11226" spans="74:87" x14ac:dyDescent="0.3">
      <c r="BV11226" s="30"/>
      <c r="CH11226" s="139" t="str">
        <f t="shared" si="287"/>
        <v>LM.0S</v>
      </c>
      <c r="CI11226" s="275" t="s">
        <v>12591</v>
      </c>
    </row>
    <row r="11227" spans="74:87" x14ac:dyDescent="0.3">
      <c r="BV11227" s="30"/>
      <c r="CH11227" s="139" t="str">
        <f t="shared" si="287"/>
        <v>LM.52</v>
      </c>
      <c r="CI11227" s="275" t="s">
        <v>12592</v>
      </c>
    </row>
    <row r="11228" spans="74:87" x14ac:dyDescent="0.3">
      <c r="BV11228" s="30"/>
      <c r="CH11228" s="139" t="str">
        <f t="shared" si="287"/>
        <v>LM.77</v>
      </c>
      <c r="CI11228" s="275" t="s">
        <v>12593</v>
      </c>
    </row>
    <row r="11229" spans="74:87" x14ac:dyDescent="0.3">
      <c r="BV11229" s="30"/>
      <c r="CH11229" s="139" t="str">
        <f t="shared" si="287"/>
        <v>LM.37</v>
      </c>
      <c r="CI11229" s="275" t="s">
        <v>12594</v>
      </c>
    </row>
    <row r="11230" spans="74:87" x14ac:dyDescent="0.3">
      <c r="BV11230" s="30"/>
      <c r="CH11230" s="139" t="str">
        <f t="shared" si="287"/>
        <v>LM.2A</v>
      </c>
      <c r="CI11230" s="275" t="s">
        <v>12595</v>
      </c>
    </row>
    <row r="11231" spans="74:87" x14ac:dyDescent="0.3">
      <c r="BV11231" s="30"/>
      <c r="CH11231" s="139" t="str">
        <f t="shared" si="287"/>
        <v>LM.T8</v>
      </c>
      <c r="CI11231" s="275" t="s">
        <v>12596</v>
      </c>
    </row>
    <row r="11232" spans="74:87" x14ac:dyDescent="0.3">
      <c r="BV11232" s="30"/>
      <c r="CH11232" s="139" t="str">
        <f t="shared" ref="CH11232:CH11295" si="288">CONCATENATE(LEFT(CI11232,2),".",RIGHT(CI11232,2))</f>
        <v>LM.1Q</v>
      </c>
      <c r="CI11232" s="275" t="s">
        <v>12597</v>
      </c>
    </row>
    <row r="11233" spans="74:87" x14ac:dyDescent="0.3">
      <c r="BV11233" s="30"/>
      <c r="CH11233" s="139" t="str">
        <f t="shared" si="288"/>
        <v>LM.2Q</v>
      </c>
      <c r="CI11233" s="275" t="s">
        <v>12598</v>
      </c>
    </row>
    <row r="11234" spans="74:87" x14ac:dyDescent="0.3">
      <c r="BV11234" s="30"/>
      <c r="CH11234" s="139" t="str">
        <f t="shared" si="288"/>
        <v>LM.NM</v>
      </c>
      <c r="CI11234" s="275" t="s">
        <v>12599</v>
      </c>
    </row>
    <row r="11235" spans="74:87" x14ac:dyDescent="0.3">
      <c r="BV11235" s="30"/>
      <c r="CH11235" s="139" t="str">
        <f t="shared" si="288"/>
        <v>LM.0F</v>
      </c>
      <c r="CI11235" s="275" t="s">
        <v>12600</v>
      </c>
    </row>
    <row r="11236" spans="74:87" x14ac:dyDescent="0.3">
      <c r="BV11236" s="30"/>
      <c r="CH11236" s="139" t="str">
        <f t="shared" si="288"/>
        <v>LM.MC</v>
      </c>
      <c r="CI11236" s="275" t="s">
        <v>12601</v>
      </c>
    </row>
    <row r="11237" spans="74:87" x14ac:dyDescent="0.3">
      <c r="BV11237" s="30"/>
      <c r="CH11237" s="139" t="str">
        <f t="shared" si="288"/>
        <v>LM.0P</v>
      </c>
      <c r="CI11237" s="275" t="s">
        <v>12602</v>
      </c>
    </row>
    <row r="11238" spans="74:87" x14ac:dyDescent="0.3">
      <c r="BV11238" s="30"/>
      <c r="CH11238" s="139" t="str">
        <f t="shared" si="288"/>
        <v>LM.T9</v>
      </c>
      <c r="CI11238" s="275" t="s">
        <v>12603</v>
      </c>
    </row>
    <row r="11239" spans="74:87" x14ac:dyDescent="0.3">
      <c r="BV11239" s="30"/>
      <c r="CH11239" s="139" t="str">
        <f t="shared" si="288"/>
        <v>LM.AO</v>
      </c>
      <c r="CI11239" s="275" t="s">
        <v>12604</v>
      </c>
    </row>
    <row r="11240" spans="74:87" x14ac:dyDescent="0.3">
      <c r="BV11240" s="30"/>
      <c r="CH11240" s="139" t="str">
        <f t="shared" si="288"/>
        <v>LM.0G</v>
      </c>
      <c r="CI11240" s="275" t="s">
        <v>12605</v>
      </c>
    </row>
    <row r="11241" spans="74:87" x14ac:dyDescent="0.3">
      <c r="BV11241" s="30"/>
      <c r="CH11241" s="139" t="str">
        <f t="shared" si="288"/>
        <v>LM.BG</v>
      </c>
      <c r="CI11241" s="275" t="s">
        <v>12606</v>
      </c>
    </row>
    <row r="11242" spans="74:87" x14ac:dyDescent="0.3">
      <c r="BV11242" s="30"/>
      <c r="CH11242" s="139" t="str">
        <f t="shared" si="288"/>
        <v>LM.0R</v>
      </c>
      <c r="CI11242" s="275" t="s">
        <v>12607</v>
      </c>
    </row>
    <row r="11243" spans="74:87" x14ac:dyDescent="0.3">
      <c r="BV11243" s="30"/>
      <c r="CH11243" s="139" t="str">
        <f t="shared" si="288"/>
        <v>LM.89</v>
      </c>
      <c r="CI11243" s="275" t="s">
        <v>12608</v>
      </c>
    </row>
    <row r="11244" spans="74:87" x14ac:dyDescent="0.3">
      <c r="BV11244" s="30"/>
      <c r="CH11244" s="139" t="str">
        <f t="shared" si="288"/>
        <v>LM.2P</v>
      </c>
      <c r="CI11244" s="275" t="s">
        <v>15461</v>
      </c>
    </row>
    <row r="11245" spans="74:87" x14ac:dyDescent="0.3">
      <c r="BV11245" s="30"/>
      <c r="CH11245" s="139" t="str">
        <f t="shared" si="288"/>
        <v>LM.32</v>
      </c>
      <c r="CI11245" s="275" t="s">
        <v>12609</v>
      </c>
    </row>
    <row r="11246" spans="74:87" x14ac:dyDescent="0.3">
      <c r="BV11246" s="30"/>
      <c r="CH11246" s="139" t="str">
        <f t="shared" si="288"/>
        <v>LM.80</v>
      </c>
      <c r="CI11246" s="275" t="s">
        <v>12610</v>
      </c>
    </row>
    <row r="11247" spans="74:87" x14ac:dyDescent="0.3">
      <c r="BV11247" s="30"/>
      <c r="CH11247" s="139" t="str">
        <f t="shared" si="288"/>
        <v>LM.46</v>
      </c>
      <c r="CI11247" s="275" t="s">
        <v>12611</v>
      </c>
    </row>
    <row r="11248" spans="74:87" x14ac:dyDescent="0.3">
      <c r="BV11248" s="30"/>
      <c r="CH11248" s="139" t="str">
        <f t="shared" si="288"/>
        <v>LM.45</v>
      </c>
      <c r="CI11248" s="275" t="s">
        <v>12612</v>
      </c>
    </row>
    <row r="11249" spans="74:87" x14ac:dyDescent="0.3">
      <c r="BV11249" s="30"/>
      <c r="CH11249" s="139" t="str">
        <f t="shared" si="288"/>
        <v>LM.0C</v>
      </c>
      <c r="CI11249" s="275" t="s">
        <v>12613</v>
      </c>
    </row>
    <row r="11250" spans="74:87" x14ac:dyDescent="0.3">
      <c r="BV11250" s="30"/>
      <c r="CH11250" s="139" t="str">
        <f t="shared" si="288"/>
        <v>LM.87</v>
      </c>
      <c r="CI11250" s="275" t="s">
        <v>12614</v>
      </c>
    </row>
    <row r="11251" spans="74:87" x14ac:dyDescent="0.3">
      <c r="BV11251" s="30"/>
      <c r="CH11251" s="139" t="str">
        <f t="shared" si="288"/>
        <v>LM.CP</v>
      </c>
      <c r="CI11251" s="275" t="s">
        <v>12615</v>
      </c>
    </row>
    <row r="11252" spans="74:87" x14ac:dyDescent="0.3">
      <c r="BV11252" s="30"/>
      <c r="CH11252" s="139" t="str">
        <f t="shared" si="288"/>
        <v>LM.35</v>
      </c>
      <c r="CI11252" s="275" t="s">
        <v>12616</v>
      </c>
    </row>
    <row r="11253" spans="74:87" x14ac:dyDescent="0.3">
      <c r="BV11253" s="30"/>
      <c r="CH11253" s="139" t="str">
        <f t="shared" si="288"/>
        <v>LM.33</v>
      </c>
      <c r="CI11253" s="275" t="s">
        <v>12617</v>
      </c>
    </row>
    <row r="11254" spans="74:87" x14ac:dyDescent="0.3">
      <c r="BV11254" s="30"/>
      <c r="CH11254" s="139" t="str">
        <f t="shared" si="288"/>
        <v>LM.54</v>
      </c>
      <c r="CI11254" s="275" t="s">
        <v>12618</v>
      </c>
    </row>
    <row r="11255" spans="74:87" x14ac:dyDescent="0.3">
      <c r="BV11255" s="30"/>
      <c r="CH11255" s="139" t="str">
        <f t="shared" si="288"/>
        <v>LM.JB</v>
      </c>
      <c r="CI11255" s="275" t="s">
        <v>12619</v>
      </c>
    </row>
    <row r="11256" spans="74:87" x14ac:dyDescent="0.3">
      <c r="BV11256" s="30"/>
      <c r="CH11256" s="139" t="str">
        <f t="shared" si="288"/>
        <v>LM.JW</v>
      </c>
      <c r="CI11256" s="275" t="s">
        <v>15462</v>
      </c>
    </row>
    <row r="11257" spans="74:87" x14ac:dyDescent="0.3">
      <c r="BV11257" s="30"/>
      <c r="CH11257" s="139" t="str">
        <f t="shared" si="288"/>
        <v>LM.51</v>
      </c>
      <c r="CI11257" s="275" t="s">
        <v>12620</v>
      </c>
    </row>
    <row r="11258" spans="74:87" x14ac:dyDescent="0.3">
      <c r="BV11258" s="30"/>
      <c r="CH11258" s="139" t="str">
        <f t="shared" si="288"/>
        <v>LM.NS</v>
      </c>
      <c r="CI11258" s="275" t="s">
        <v>12621</v>
      </c>
    </row>
    <row r="11259" spans="74:87" x14ac:dyDescent="0.3">
      <c r="BV11259" s="30"/>
      <c r="CH11259" s="139" t="str">
        <f t="shared" si="288"/>
        <v>LM.86</v>
      </c>
      <c r="CI11259" s="275" t="s">
        <v>12622</v>
      </c>
    </row>
    <row r="11260" spans="74:87" x14ac:dyDescent="0.3">
      <c r="BV11260" s="30"/>
      <c r="CH11260" s="139" t="str">
        <f t="shared" si="288"/>
        <v>LM.36</v>
      </c>
      <c r="CI11260" s="275" t="s">
        <v>12623</v>
      </c>
    </row>
    <row r="11261" spans="74:87" x14ac:dyDescent="0.3">
      <c r="BV11261" s="30"/>
      <c r="CH11261" s="139" t="str">
        <f t="shared" si="288"/>
        <v>LM.2F</v>
      </c>
      <c r="CI11261" s="275" t="s">
        <v>12624</v>
      </c>
    </row>
    <row r="11262" spans="74:87" x14ac:dyDescent="0.3">
      <c r="BV11262" s="30"/>
      <c r="CH11262" s="139" t="str">
        <f t="shared" si="288"/>
        <v>LM.90</v>
      </c>
      <c r="CI11262" s="275" t="s">
        <v>12625</v>
      </c>
    </row>
    <row r="11263" spans="74:87" x14ac:dyDescent="0.3">
      <c r="BV11263" s="30"/>
      <c r="CH11263" s="139" t="str">
        <f t="shared" si="288"/>
        <v>LM.27</v>
      </c>
      <c r="CI11263" s="275" t="s">
        <v>12626</v>
      </c>
    </row>
    <row r="11264" spans="74:87" x14ac:dyDescent="0.3">
      <c r="BV11264" s="30"/>
      <c r="CH11264" s="139" t="str">
        <f t="shared" si="288"/>
        <v>LM.61</v>
      </c>
      <c r="CI11264" s="275" t="s">
        <v>12627</v>
      </c>
    </row>
    <row r="11265" spans="74:87" x14ac:dyDescent="0.3">
      <c r="BV11265" s="30"/>
      <c r="CH11265" s="139" t="str">
        <f t="shared" si="288"/>
        <v>LM.81</v>
      </c>
      <c r="CI11265" s="275" t="s">
        <v>12628</v>
      </c>
    </row>
    <row r="11266" spans="74:87" x14ac:dyDescent="0.3">
      <c r="BV11266" s="30"/>
      <c r="CH11266" s="139" t="str">
        <f t="shared" si="288"/>
        <v>LM.SO</v>
      </c>
      <c r="CI11266" s="275" t="s">
        <v>12629</v>
      </c>
    </row>
    <row r="11267" spans="74:87" x14ac:dyDescent="0.3">
      <c r="BV11267" s="30"/>
      <c r="CH11267" s="139" t="str">
        <f t="shared" si="288"/>
        <v>LM.SP</v>
      </c>
      <c r="CI11267" s="275" t="s">
        <v>12630</v>
      </c>
    </row>
    <row r="11268" spans="74:87" x14ac:dyDescent="0.3">
      <c r="BV11268" s="30"/>
      <c r="CH11268" s="139" t="str">
        <f t="shared" si="288"/>
        <v>LM.1V</v>
      </c>
      <c r="CI11268" s="275" t="s">
        <v>12631</v>
      </c>
    </row>
    <row r="11269" spans="74:87" x14ac:dyDescent="0.3">
      <c r="BV11269" s="30"/>
      <c r="CH11269" s="139" t="str">
        <f t="shared" si="288"/>
        <v>LM.T5</v>
      </c>
      <c r="CI11269" s="275" t="s">
        <v>12632</v>
      </c>
    </row>
    <row r="11270" spans="74:87" x14ac:dyDescent="0.3">
      <c r="BV11270" s="30"/>
      <c r="CH11270" s="139" t="str">
        <f t="shared" si="288"/>
        <v>LM.0S</v>
      </c>
      <c r="CI11270" s="275" t="s">
        <v>12633</v>
      </c>
    </row>
    <row r="11271" spans="74:87" x14ac:dyDescent="0.3">
      <c r="BV11271" s="30"/>
      <c r="CH11271" s="139" t="str">
        <f t="shared" si="288"/>
        <v>LM.52</v>
      </c>
      <c r="CI11271" s="275" t="s">
        <v>12634</v>
      </c>
    </row>
    <row r="11272" spans="74:87" x14ac:dyDescent="0.3">
      <c r="BV11272" s="30"/>
      <c r="CH11272" s="139" t="str">
        <f t="shared" si="288"/>
        <v>LM.77</v>
      </c>
      <c r="CI11272" s="275" t="s">
        <v>12635</v>
      </c>
    </row>
    <row r="11273" spans="74:87" x14ac:dyDescent="0.3">
      <c r="BV11273" s="30"/>
      <c r="CH11273" s="139" t="str">
        <f t="shared" si="288"/>
        <v>LM.37</v>
      </c>
      <c r="CI11273" s="275" t="s">
        <v>12636</v>
      </c>
    </row>
    <row r="11274" spans="74:87" x14ac:dyDescent="0.3">
      <c r="BV11274" s="30"/>
      <c r="CH11274" s="139" t="str">
        <f t="shared" si="288"/>
        <v>LM.2A</v>
      </c>
      <c r="CI11274" s="275" t="s">
        <v>12637</v>
      </c>
    </row>
    <row r="11275" spans="74:87" x14ac:dyDescent="0.3">
      <c r="BV11275" s="30"/>
      <c r="CH11275" s="139" t="str">
        <f t="shared" si="288"/>
        <v>LM.T8</v>
      </c>
      <c r="CI11275" s="275" t="s">
        <v>12638</v>
      </c>
    </row>
    <row r="11276" spans="74:87" x14ac:dyDescent="0.3">
      <c r="BV11276" s="30"/>
      <c r="CH11276" s="139" t="str">
        <f t="shared" si="288"/>
        <v>LM.1Q</v>
      </c>
      <c r="CI11276" s="275" t="s">
        <v>12639</v>
      </c>
    </row>
    <row r="11277" spans="74:87" x14ac:dyDescent="0.3">
      <c r="BV11277" s="30"/>
      <c r="CH11277" s="139" t="str">
        <f t="shared" si="288"/>
        <v>LM.2Q</v>
      </c>
      <c r="CI11277" s="275" t="s">
        <v>12640</v>
      </c>
    </row>
    <row r="11278" spans="74:87" x14ac:dyDescent="0.3">
      <c r="BV11278" s="30"/>
      <c r="CH11278" s="139" t="str">
        <f t="shared" si="288"/>
        <v>LM.NM</v>
      </c>
      <c r="CI11278" s="275" t="s">
        <v>12641</v>
      </c>
    </row>
    <row r="11279" spans="74:87" x14ac:dyDescent="0.3">
      <c r="BV11279" s="30"/>
      <c r="CH11279" s="139" t="str">
        <f t="shared" si="288"/>
        <v>LM.0F</v>
      </c>
      <c r="CI11279" s="275" t="s">
        <v>12642</v>
      </c>
    </row>
    <row r="11280" spans="74:87" x14ac:dyDescent="0.3">
      <c r="BV11280" s="30"/>
      <c r="CH11280" s="139" t="str">
        <f t="shared" si="288"/>
        <v>LM.MC</v>
      </c>
      <c r="CI11280" s="275" t="s">
        <v>12643</v>
      </c>
    </row>
    <row r="11281" spans="74:87" x14ac:dyDescent="0.3">
      <c r="BV11281" s="30"/>
      <c r="CH11281" s="139" t="str">
        <f t="shared" si="288"/>
        <v>LM.0P</v>
      </c>
      <c r="CI11281" s="275" t="s">
        <v>12644</v>
      </c>
    </row>
    <row r="11282" spans="74:87" x14ac:dyDescent="0.3">
      <c r="BV11282" s="30"/>
      <c r="CH11282" s="139" t="str">
        <f t="shared" si="288"/>
        <v>LM.T9</v>
      </c>
      <c r="CI11282" s="275" t="s">
        <v>12645</v>
      </c>
    </row>
    <row r="11283" spans="74:87" x14ac:dyDescent="0.3">
      <c r="BV11283" s="30"/>
      <c r="CH11283" s="139" t="str">
        <f t="shared" si="288"/>
        <v>LM.AO</v>
      </c>
      <c r="CI11283" s="275" t="s">
        <v>12646</v>
      </c>
    </row>
    <row r="11284" spans="74:87" x14ac:dyDescent="0.3">
      <c r="BV11284" s="30"/>
      <c r="CH11284" s="139" t="str">
        <f t="shared" si="288"/>
        <v>LM.0G</v>
      </c>
      <c r="CI11284" s="275" t="s">
        <v>12647</v>
      </c>
    </row>
    <row r="11285" spans="74:87" x14ac:dyDescent="0.3">
      <c r="BV11285" s="30"/>
      <c r="CH11285" s="139" t="str">
        <f t="shared" si="288"/>
        <v>LM.BG</v>
      </c>
      <c r="CI11285" s="275" t="s">
        <v>12648</v>
      </c>
    </row>
    <row r="11286" spans="74:87" x14ac:dyDescent="0.3">
      <c r="BV11286" s="30"/>
      <c r="CH11286" s="139" t="str">
        <f t="shared" si="288"/>
        <v>LM.0R</v>
      </c>
      <c r="CI11286" s="275" t="s">
        <v>12649</v>
      </c>
    </row>
    <row r="11287" spans="74:87" x14ac:dyDescent="0.3">
      <c r="BV11287" s="30"/>
      <c r="CH11287" s="139" t="str">
        <f t="shared" si="288"/>
        <v>LM.89</v>
      </c>
      <c r="CI11287" s="275" t="s">
        <v>12650</v>
      </c>
    </row>
    <row r="11288" spans="74:87" x14ac:dyDescent="0.3">
      <c r="BV11288" s="30"/>
      <c r="CH11288" s="139" t="str">
        <f t="shared" si="288"/>
        <v>LM.2P</v>
      </c>
      <c r="CI11288" s="275" t="s">
        <v>15463</v>
      </c>
    </row>
    <row r="11289" spans="74:87" x14ac:dyDescent="0.3">
      <c r="BV11289" s="30"/>
      <c r="CH11289" s="139" t="str">
        <f t="shared" si="288"/>
        <v>LM.32</v>
      </c>
      <c r="CI11289" s="275" t="s">
        <v>12651</v>
      </c>
    </row>
    <row r="11290" spans="74:87" x14ac:dyDescent="0.3">
      <c r="BV11290" s="30"/>
      <c r="CH11290" s="139" t="str">
        <f t="shared" si="288"/>
        <v>LM.80</v>
      </c>
      <c r="CI11290" s="275" t="s">
        <v>12652</v>
      </c>
    </row>
    <row r="11291" spans="74:87" x14ac:dyDescent="0.3">
      <c r="BV11291" s="30"/>
      <c r="CH11291" s="139" t="str">
        <f t="shared" si="288"/>
        <v>LM.46</v>
      </c>
      <c r="CI11291" s="275" t="s">
        <v>12653</v>
      </c>
    </row>
    <row r="11292" spans="74:87" x14ac:dyDescent="0.3">
      <c r="BV11292" s="30"/>
      <c r="CH11292" s="139" t="str">
        <f t="shared" si="288"/>
        <v>LM.45</v>
      </c>
      <c r="CI11292" s="275" t="s">
        <v>12654</v>
      </c>
    </row>
    <row r="11293" spans="74:87" x14ac:dyDescent="0.3">
      <c r="BV11293" s="30"/>
      <c r="CH11293" s="139" t="str">
        <f t="shared" si="288"/>
        <v>LM.0C</v>
      </c>
      <c r="CI11293" s="275" t="s">
        <v>12655</v>
      </c>
    </row>
    <row r="11294" spans="74:87" x14ac:dyDescent="0.3">
      <c r="BV11294" s="30"/>
      <c r="CH11294" s="139" t="str">
        <f t="shared" si="288"/>
        <v>LM.87</v>
      </c>
      <c r="CI11294" s="275" t="s">
        <v>12656</v>
      </c>
    </row>
    <row r="11295" spans="74:87" x14ac:dyDescent="0.3">
      <c r="BV11295" s="30"/>
      <c r="CH11295" s="139" t="str">
        <f t="shared" si="288"/>
        <v>LM.CP</v>
      </c>
      <c r="CI11295" s="275" t="s">
        <v>12657</v>
      </c>
    </row>
    <row r="11296" spans="74:87" x14ac:dyDescent="0.3">
      <c r="BV11296" s="30"/>
      <c r="CH11296" s="139" t="str">
        <f t="shared" ref="CH11296:CH11359" si="289">CONCATENATE(LEFT(CI11296,2),".",RIGHT(CI11296,2))</f>
        <v>LM.35</v>
      </c>
      <c r="CI11296" s="275" t="s">
        <v>12658</v>
      </c>
    </row>
    <row r="11297" spans="74:87" x14ac:dyDescent="0.3">
      <c r="BV11297" s="30"/>
      <c r="CH11297" s="139" t="str">
        <f t="shared" si="289"/>
        <v>LM.33</v>
      </c>
      <c r="CI11297" s="275" t="s">
        <v>12659</v>
      </c>
    </row>
    <row r="11298" spans="74:87" x14ac:dyDescent="0.3">
      <c r="BV11298" s="30"/>
      <c r="CH11298" s="139" t="str">
        <f t="shared" si="289"/>
        <v>LM.54</v>
      </c>
      <c r="CI11298" s="275" t="s">
        <v>12660</v>
      </c>
    </row>
    <row r="11299" spans="74:87" x14ac:dyDescent="0.3">
      <c r="BV11299" s="30"/>
      <c r="CH11299" s="139" t="str">
        <f t="shared" si="289"/>
        <v>LM.JB</v>
      </c>
      <c r="CI11299" s="275" t="s">
        <v>12661</v>
      </c>
    </row>
    <row r="11300" spans="74:87" x14ac:dyDescent="0.3">
      <c r="BV11300" s="30"/>
      <c r="CH11300" s="139" t="str">
        <f t="shared" si="289"/>
        <v>LM.JW</v>
      </c>
      <c r="CI11300" s="275" t="s">
        <v>15464</v>
      </c>
    </row>
    <row r="11301" spans="74:87" x14ac:dyDescent="0.3">
      <c r="BV11301" s="30"/>
      <c r="CH11301" s="139" t="str">
        <f t="shared" si="289"/>
        <v>LM.51</v>
      </c>
      <c r="CI11301" s="275" t="s">
        <v>12662</v>
      </c>
    </row>
    <row r="11302" spans="74:87" x14ac:dyDescent="0.3">
      <c r="BV11302" s="30"/>
      <c r="CH11302" s="139" t="str">
        <f t="shared" si="289"/>
        <v>LM.NS</v>
      </c>
      <c r="CI11302" s="275" t="s">
        <v>12663</v>
      </c>
    </row>
    <row r="11303" spans="74:87" x14ac:dyDescent="0.3">
      <c r="BV11303" s="30"/>
      <c r="CH11303" s="139" t="str">
        <f t="shared" si="289"/>
        <v>LM.86</v>
      </c>
      <c r="CI11303" s="275" t="s">
        <v>12664</v>
      </c>
    </row>
    <row r="11304" spans="74:87" x14ac:dyDescent="0.3">
      <c r="BV11304" s="30"/>
      <c r="CH11304" s="139" t="str">
        <f t="shared" si="289"/>
        <v>LM.36</v>
      </c>
      <c r="CI11304" s="275" t="s">
        <v>12665</v>
      </c>
    </row>
    <row r="11305" spans="74:87" x14ac:dyDescent="0.3">
      <c r="BV11305" s="30"/>
      <c r="CH11305" s="139" t="str">
        <f t="shared" si="289"/>
        <v>LM.2F</v>
      </c>
      <c r="CI11305" s="275" t="s">
        <v>12666</v>
      </c>
    </row>
    <row r="11306" spans="74:87" x14ac:dyDescent="0.3">
      <c r="BV11306" s="30"/>
      <c r="CH11306" s="139" t="str">
        <f t="shared" si="289"/>
        <v>LM.90</v>
      </c>
      <c r="CI11306" s="275" t="s">
        <v>12667</v>
      </c>
    </row>
    <row r="11307" spans="74:87" x14ac:dyDescent="0.3">
      <c r="BV11307" s="30"/>
      <c r="CH11307" s="139" t="str">
        <f t="shared" si="289"/>
        <v>LM.27</v>
      </c>
      <c r="CI11307" s="275" t="s">
        <v>12668</v>
      </c>
    </row>
    <row r="11308" spans="74:87" x14ac:dyDescent="0.3">
      <c r="BV11308" s="30"/>
      <c r="CH11308" s="139" t="str">
        <f t="shared" si="289"/>
        <v>LM.61</v>
      </c>
      <c r="CI11308" s="275" t="s">
        <v>12669</v>
      </c>
    </row>
    <row r="11309" spans="74:87" x14ac:dyDescent="0.3">
      <c r="BV11309" s="30"/>
      <c r="CH11309" s="139" t="str">
        <f t="shared" si="289"/>
        <v>LM.81</v>
      </c>
      <c r="CI11309" s="275" t="s">
        <v>12670</v>
      </c>
    </row>
    <row r="11310" spans="74:87" x14ac:dyDescent="0.3">
      <c r="BV11310" s="30"/>
      <c r="CH11310" s="139" t="str">
        <f t="shared" si="289"/>
        <v>LM.SO</v>
      </c>
      <c r="CI11310" s="275" t="s">
        <v>12671</v>
      </c>
    </row>
    <row r="11311" spans="74:87" x14ac:dyDescent="0.3">
      <c r="BV11311" s="30"/>
      <c r="CH11311" s="139" t="str">
        <f t="shared" si="289"/>
        <v>LM.SP</v>
      </c>
      <c r="CI11311" s="275" t="s">
        <v>12672</v>
      </c>
    </row>
    <row r="11312" spans="74:87" x14ac:dyDescent="0.3">
      <c r="BV11312" s="30"/>
      <c r="CH11312" s="139" t="str">
        <f t="shared" si="289"/>
        <v>LM.1V</v>
      </c>
      <c r="CI11312" s="275" t="s">
        <v>12673</v>
      </c>
    </row>
    <row r="11313" spans="74:87" x14ac:dyDescent="0.3">
      <c r="BV11313" s="30"/>
      <c r="CH11313" s="139" t="str">
        <f t="shared" si="289"/>
        <v>LM.T5</v>
      </c>
      <c r="CI11313" s="275" t="s">
        <v>12674</v>
      </c>
    </row>
    <row r="11314" spans="74:87" x14ac:dyDescent="0.3">
      <c r="BV11314" s="30"/>
      <c r="CH11314" s="139" t="str">
        <f t="shared" si="289"/>
        <v>LM.0S</v>
      </c>
      <c r="CI11314" s="275" t="s">
        <v>12675</v>
      </c>
    </row>
    <row r="11315" spans="74:87" x14ac:dyDescent="0.3">
      <c r="BV11315" s="30"/>
      <c r="CH11315" s="139" t="str">
        <f t="shared" si="289"/>
        <v>LM.52</v>
      </c>
      <c r="CI11315" s="275" t="s">
        <v>12676</v>
      </c>
    </row>
    <row r="11316" spans="74:87" x14ac:dyDescent="0.3">
      <c r="BV11316" s="30"/>
      <c r="CH11316" s="139" t="str">
        <f t="shared" si="289"/>
        <v>LM.77</v>
      </c>
      <c r="CI11316" s="275" t="s">
        <v>12677</v>
      </c>
    </row>
    <row r="11317" spans="74:87" x14ac:dyDescent="0.3">
      <c r="BV11317" s="30"/>
      <c r="CH11317" s="139" t="str">
        <f t="shared" si="289"/>
        <v>LM.37</v>
      </c>
      <c r="CI11317" s="275" t="s">
        <v>12678</v>
      </c>
    </row>
    <row r="11318" spans="74:87" x14ac:dyDescent="0.3">
      <c r="BV11318" s="30"/>
      <c r="CH11318" s="139" t="str">
        <f t="shared" si="289"/>
        <v>LM.2A</v>
      </c>
      <c r="CI11318" s="275" t="s">
        <v>12679</v>
      </c>
    </row>
    <row r="11319" spans="74:87" x14ac:dyDescent="0.3">
      <c r="BV11319" s="30"/>
      <c r="CH11319" s="139" t="str">
        <f t="shared" si="289"/>
        <v>LM.T8</v>
      </c>
      <c r="CI11319" s="275" t="s">
        <v>12680</v>
      </c>
    </row>
    <row r="11320" spans="74:87" x14ac:dyDescent="0.3">
      <c r="BV11320" s="30"/>
      <c r="CH11320" s="139" t="str">
        <f t="shared" si="289"/>
        <v>LM.1Q</v>
      </c>
      <c r="CI11320" s="275" t="s">
        <v>12681</v>
      </c>
    </row>
    <row r="11321" spans="74:87" x14ac:dyDescent="0.3">
      <c r="BV11321" s="30"/>
      <c r="CH11321" s="139" t="str">
        <f t="shared" si="289"/>
        <v>LM.2Q</v>
      </c>
      <c r="CI11321" s="275" t="s">
        <v>12682</v>
      </c>
    </row>
    <row r="11322" spans="74:87" x14ac:dyDescent="0.3">
      <c r="BV11322" s="30"/>
      <c r="CH11322" s="139" t="str">
        <f t="shared" si="289"/>
        <v>LM.NM</v>
      </c>
      <c r="CI11322" s="275" t="s">
        <v>12683</v>
      </c>
    </row>
    <row r="11323" spans="74:87" x14ac:dyDescent="0.3">
      <c r="BV11323" s="30"/>
      <c r="CH11323" s="139" t="str">
        <f t="shared" si="289"/>
        <v>LM.0F</v>
      </c>
      <c r="CI11323" s="275" t="s">
        <v>12684</v>
      </c>
    </row>
    <row r="11324" spans="74:87" x14ac:dyDescent="0.3">
      <c r="BV11324" s="30"/>
      <c r="CH11324" s="139" t="str">
        <f t="shared" si="289"/>
        <v>LM.MC</v>
      </c>
      <c r="CI11324" s="275" t="s">
        <v>12685</v>
      </c>
    </row>
    <row r="11325" spans="74:87" x14ac:dyDescent="0.3">
      <c r="BV11325" s="30"/>
      <c r="CH11325" s="139" t="str">
        <f t="shared" si="289"/>
        <v>LM.0P</v>
      </c>
      <c r="CI11325" s="275" t="s">
        <v>12686</v>
      </c>
    </row>
    <row r="11326" spans="74:87" x14ac:dyDescent="0.3">
      <c r="BV11326" s="30"/>
      <c r="CH11326" s="139" t="str">
        <f t="shared" si="289"/>
        <v>LM.T9</v>
      </c>
      <c r="CI11326" s="275" t="s">
        <v>12687</v>
      </c>
    </row>
    <row r="11327" spans="74:87" x14ac:dyDescent="0.3">
      <c r="BV11327" s="30"/>
      <c r="CH11327" s="139" t="str">
        <f t="shared" si="289"/>
        <v>LM.AO</v>
      </c>
      <c r="CI11327" s="275" t="s">
        <v>12688</v>
      </c>
    </row>
    <row r="11328" spans="74:87" x14ac:dyDescent="0.3">
      <c r="BV11328" s="30"/>
      <c r="CH11328" s="139" t="str">
        <f t="shared" si="289"/>
        <v>LM.0G</v>
      </c>
      <c r="CI11328" s="275" t="s">
        <v>12689</v>
      </c>
    </row>
    <row r="11329" spans="74:87" x14ac:dyDescent="0.3">
      <c r="BV11329" s="30"/>
      <c r="CH11329" s="139" t="str">
        <f t="shared" si="289"/>
        <v>LM.BG</v>
      </c>
      <c r="CI11329" s="275" t="s">
        <v>12690</v>
      </c>
    </row>
    <row r="11330" spans="74:87" x14ac:dyDescent="0.3">
      <c r="BV11330" s="30"/>
      <c r="CH11330" s="139" t="str">
        <f t="shared" si="289"/>
        <v>LM.0R</v>
      </c>
      <c r="CI11330" s="275" t="s">
        <v>12691</v>
      </c>
    </row>
    <row r="11331" spans="74:87" x14ac:dyDescent="0.3">
      <c r="BV11331" s="30"/>
      <c r="CH11331" s="139" t="str">
        <f t="shared" si="289"/>
        <v>LM.89</v>
      </c>
      <c r="CI11331" s="275" t="s">
        <v>12692</v>
      </c>
    </row>
    <row r="11332" spans="74:87" x14ac:dyDescent="0.3">
      <c r="BV11332" s="30"/>
      <c r="CH11332" s="139" t="str">
        <f t="shared" si="289"/>
        <v>LM.2P</v>
      </c>
      <c r="CI11332" s="275" t="s">
        <v>15465</v>
      </c>
    </row>
    <row r="11333" spans="74:87" x14ac:dyDescent="0.3">
      <c r="BV11333" s="30"/>
      <c r="CH11333" s="139" t="str">
        <f t="shared" si="289"/>
        <v>LM.32</v>
      </c>
      <c r="CI11333" s="275" t="s">
        <v>12693</v>
      </c>
    </row>
    <row r="11334" spans="74:87" x14ac:dyDescent="0.3">
      <c r="BV11334" s="30"/>
      <c r="CH11334" s="139" t="str">
        <f t="shared" si="289"/>
        <v>LM.80</v>
      </c>
      <c r="CI11334" s="275" t="s">
        <v>12694</v>
      </c>
    </row>
    <row r="11335" spans="74:87" x14ac:dyDescent="0.3">
      <c r="BV11335" s="30"/>
      <c r="CH11335" s="139" t="str">
        <f t="shared" si="289"/>
        <v>LM.46</v>
      </c>
      <c r="CI11335" s="275" t="s">
        <v>12695</v>
      </c>
    </row>
    <row r="11336" spans="74:87" x14ac:dyDescent="0.3">
      <c r="BV11336" s="30"/>
      <c r="CH11336" s="139" t="str">
        <f t="shared" si="289"/>
        <v>LM.45</v>
      </c>
      <c r="CI11336" s="275" t="s">
        <v>12696</v>
      </c>
    </row>
    <row r="11337" spans="74:87" x14ac:dyDescent="0.3">
      <c r="BV11337" s="30"/>
      <c r="CH11337" s="139" t="str">
        <f t="shared" si="289"/>
        <v>LM.0C</v>
      </c>
      <c r="CI11337" s="275" t="s">
        <v>12697</v>
      </c>
    </row>
    <row r="11338" spans="74:87" x14ac:dyDescent="0.3">
      <c r="BV11338" s="30"/>
      <c r="CH11338" s="139" t="str">
        <f t="shared" si="289"/>
        <v>LM.87</v>
      </c>
      <c r="CI11338" s="275" t="s">
        <v>12698</v>
      </c>
    </row>
    <row r="11339" spans="74:87" x14ac:dyDescent="0.3">
      <c r="BV11339" s="30"/>
      <c r="CH11339" s="139" t="str">
        <f t="shared" si="289"/>
        <v>LM.CP</v>
      </c>
      <c r="CI11339" s="275" t="s">
        <v>12699</v>
      </c>
    </row>
    <row r="11340" spans="74:87" x14ac:dyDescent="0.3">
      <c r="BV11340" s="30"/>
      <c r="CH11340" s="139" t="str">
        <f t="shared" si="289"/>
        <v>LM.35</v>
      </c>
      <c r="CI11340" s="275" t="s">
        <v>12700</v>
      </c>
    </row>
    <row r="11341" spans="74:87" x14ac:dyDescent="0.3">
      <c r="BV11341" s="30"/>
      <c r="CH11341" s="139" t="str">
        <f t="shared" si="289"/>
        <v>LM.33</v>
      </c>
      <c r="CI11341" s="275" t="s">
        <v>12701</v>
      </c>
    </row>
    <row r="11342" spans="74:87" x14ac:dyDescent="0.3">
      <c r="BV11342" s="30"/>
      <c r="CH11342" s="139" t="str">
        <f t="shared" si="289"/>
        <v>LM.54</v>
      </c>
      <c r="CI11342" s="275" t="s">
        <v>12702</v>
      </c>
    </row>
    <row r="11343" spans="74:87" x14ac:dyDescent="0.3">
      <c r="BV11343" s="30"/>
      <c r="CH11343" s="139" t="str">
        <f t="shared" si="289"/>
        <v>LM.JB</v>
      </c>
      <c r="CI11343" s="275" t="s">
        <v>12703</v>
      </c>
    </row>
    <row r="11344" spans="74:87" x14ac:dyDescent="0.3">
      <c r="BV11344" s="30"/>
      <c r="CH11344" s="139" t="str">
        <f t="shared" si="289"/>
        <v>LM.JW</v>
      </c>
      <c r="CI11344" s="275" t="s">
        <v>15466</v>
      </c>
    </row>
    <row r="11345" spans="74:87" x14ac:dyDescent="0.3">
      <c r="BV11345" s="30"/>
      <c r="CH11345" s="139" t="str">
        <f t="shared" si="289"/>
        <v>LM.51</v>
      </c>
      <c r="CI11345" s="275" t="s">
        <v>12704</v>
      </c>
    </row>
    <row r="11346" spans="74:87" x14ac:dyDescent="0.3">
      <c r="BV11346" s="30"/>
      <c r="CH11346" s="139" t="str">
        <f t="shared" si="289"/>
        <v>LM.NS</v>
      </c>
      <c r="CI11346" s="275" t="s">
        <v>12705</v>
      </c>
    </row>
    <row r="11347" spans="74:87" x14ac:dyDescent="0.3">
      <c r="BV11347" s="30"/>
      <c r="CH11347" s="139" t="str">
        <f t="shared" si="289"/>
        <v>LM.86</v>
      </c>
      <c r="CI11347" s="275" t="s">
        <v>12706</v>
      </c>
    </row>
    <row r="11348" spans="74:87" x14ac:dyDescent="0.3">
      <c r="BV11348" s="30"/>
      <c r="CH11348" s="139" t="str">
        <f t="shared" si="289"/>
        <v>LM.36</v>
      </c>
      <c r="CI11348" s="275" t="s">
        <v>12707</v>
      </c>
    </row>
    <row r="11349" spans="74:87" x14ac:dyDescent="0.3">
      <c r="BV11349" s="30"/>
      <c r="CH11349" s="139" t="str">
        <f t="shared" si="289"/>
        <v>LM.2F</v>
      </c>
      <c r="CI11349" s="275" t="s">
        <v>12708</v>
      </c>
    </row>
    <row r="11350" spans="74:87" x14ac:dyDescent="0.3">
      <c r="BV11350" s="30"/>
      <c r="CH11350" s="139" t="str">
        <f t="shared" si="289"/>
        <v>LM.90</v>
      </c>
      <c r="CI11350" s="275" t="s">
        <v>12709</v>
      </c>
    </row>
    <row r="11351" spans="74:87" x14ac:dyDescent="0.3">
      <c r="BV11351" s="30"/>
      <c r="CH11351" s="139" t="str">
        <f t="shared" si="289"/>
        <v>LM.27</v>
      </c>
      <c r="CI11351" s="275" t="s">
        <v>12710</v>
      </c>
    </row>
    <row r="11352" spans="74:87" x14ac:dyDescent="0.3">
      <c r="BV11352" s="30"/>
      <c r="CH11352" s="139" t="str">
        <f t="shared" si="289"/>
        <v>LM.61</v>
      </c>
      <c r="CI11352" s="275" t="s">
        <v>12711</v>
      </c>
    </row>
    <row r="11353" spans="74:87" x14ac:dyDescent="0.3">
      <c r="BV11353" s="30"/>
      <c r="CH11353" s="139" t="str">
        <f t="shared" si="289"/>
        <v>LM.81</v>
      </c>
      <c r="CI11353" s="275" t="s">
        <v>12712</v>
      </c>
    </row>
    <row r="11354" spans="74:87" x14ac:dyDescent="0.3">
      <c r="BV11354" s="30"/>
      <c r="CH11354" s="139" t="str">
        <f t="shared" si="289"/>
        <v>LM.SO</v>
      </c>
      <c r="CI11354" s="275" t="s">
        <v>12713</v>
      </c>
    </row>
    <row r="11355" spans="74:87" x14ac:dyDescent="0.3">
      <c r="BV11355" s="30"/>
      <c r="CH11355" s="139" t="str">
        <f t="shared" si="289"/>
        <v>LM.SP</v>
      </c>
      <c r="CI11355" s="275" t="s">
        <v>12714</v>
      </c>
    </row>
    <row r="11356" spans="74:87" x14ac:dyDescent="0.3">
      <c r="BV11356" s="30"/>
      <c r="CH11356" s="139" t="str">
        <f t="shared" si="289"/>
        <v>LM.1V</v>
      </c>
      <c r="CI11356" s="275" t="s">
        <v>12715</v>
      </c>
    </row>
    <row r="11357" spans="74:87" x14ac:dyDescent="0.3">
      <c r="BV11357" s="30"/>
      <c r="CH11357" s="139" t="str">
        <f t="shared" si="289"/>
        <v>LM.T5</v>
      </c>
      <c r="CI11357" s="275" t="s">
        <v>12716</v>
      </c>
    </row>
    <row r="11358" spans="74:87" x14ac:dyDescent="0.3">
      <c r="BV11358" s="30"/>
      <c r="CH11358" s="139" t="str">
        <f t="shared" si="289"/>
        <v>LM.0S</v>
      </c>
      <c r="CI11358" s="275" t="s">
        <v>12717</v>
      </c>
    </row>
    <row r="11359" spans="74:87" x14ac:dyDescent="0.3">
      <c r="BV11359" s="30"/>
      <c r="CH11359" s="139" t="str">
        <f t="shared" si="289"/>
        <v>LM.52</v>
      </c>
      <c r="CI11359" s="275" t="s">
        <v>12718</v>
      </c>
    </row>
    <row r="11360" spans="74:87" x14ac:dyDescent="0.3">
      <c r="BV11360" s="30"/>
      <c r="CH11360" s="139" t="str">
        <f t="shared" ref="CH11360:CH11423" si="290">CONCATENATE(LEFT(CI11360,2),".",RIGHT(CI11360,2))</f>
        <v>LM.77</v>
      </c>
      <c r="CI11360" s="275" t="s">
        <v>12719</v>
      </c>
    </row>
    <row r="11361" spans="74:87" x14ac:dyDescent="0.3">
      <c r="BV11361" s="30"/>
      <c r="CH11361" s="139" t="str">
        <f t="shared" si="290"/>
        <v>LM.37</v>
      </c>
      <c r="CI11361" s="275" t="s">
        <v>12720</v>
      </c>
    </row>
    <row r="11362" spans="74:87" x14ac:dyDescent="0.3">
      <c r="BV11362" s="30"/>
      <c r="CH11362" s="139" t="str">
        <f t="shared" si="290"/>
        <v>LM.2A</v>
      </c>
      <c r="CI11362" s="275" t="s">
        <v>12721</v>
      </c>
    </row>
    <row r="11363" spans="74:87" x14ac:dyDescent="0.3">
      <c r="BV11363" s="30"/>
      <c r="CH11363" s="139" t="str">
        <f t="shared" si="290"/>
        <v>LM.T8</v>
      </c>
      <c r="CI11363" s="275" t="s">
        <v>12722</v>
      </c>
    </row>
    <row r="11364" spans="74:87" x14ac:dyDescent="0.3">
      <c r="BV11364" s="30"/>
      <c r="CH11364" s="139" t="str">
        <f t="shared" si="290"/>
        <v>LM.1Q</v>
      </c>
      <c r="CI11364" s="275" t="s">
        <v>12723</v>
      </c>
    </row>
    <row r="11365" spans="74:87" x14ac:dyDescent="0.3">
      <c r="BV11365" s="30"/>
      <c r="CH11365" s="139" t="str">
        <f t="shared" si="290"/>
        <v>LM.2Q</v>
      </c>
      <c r="CI11365" s="275" t="s">
        <v>12724</v>
      </c>
    </row>
    <row r="11366" spans="74:87" x14ac:dyDescent="0.3">
      <c r="BV11366" s="30"/>
      <c r="CH11366" s="139" t="str">
        <f t="shared" si="290"/>
        <v>LM.NM</v>
      </c>
      <c r="CI11366" s="275" t="s">
        <v>12725</v>
      </c>
    </row>
    <row r="11367" spans="74:87" x14ac:dyDescent="0.3">
      <c r="BV11367" s="30"/>
      <c r="CH11367" s="139" t="str">
        <f t="shared" si="290"/>
        <v>LM.0F</v>
      </c>
      <c r="CI11367" s="275" t="s">
        <v>12726</v>
      </c>
    </row>
    <row r="11368" spans="74:87" x14ac:dyDescent="0.3">
      <c r="BV11368" s="30"/>
      <c r="CH11368" s="139" t="str">
        <f t="shared" si="290"/>
        <v>LM.MC</v>
      </c>
      <c r="CI11368" s="275" t="s">
        <v>12727</v>
      </c>
    </row>
    <row r="11369" spans="74:87" x14ac:dyDescent="0.3">
      <c r="BV11369" s="30"/>
      <c r="CH11369" s="139" t="str">
        <f t="shared" si="290"/>
        <v>LM.0P</v>
      </c>
      <c r="CI11369" s="275" t="s">
        <v>12728</v>
      </c>
    </row>
    <row r="11370" spans="74:87" x14ac:dyDescent="0.3">
      <c r="BV11370" s="30"/>
      <c r="CH11370" s="139" t="str">
        <f t="shared" si="290"/>
        <v>LM.T9</v>
      </c>
      <c r="CI11370" s="275" t="s">
        <v>12729</v>
      </c>
    </row>
    <row r="11371" spans="74:87" x14ac:dyDescent="0.3">
      <c r="BV11371" s="30"/>
      <c r="CH11371" s="139" t="str">
        <f t="shared" si="290"/>
        <v>LM.AO</v>
      </c>
      <c r="CI11371" s="275" t="s">
        <v>12730</v>
      </c>
    </row>
    <row r="11372" spans="74:87" x14ac:dyDescent="0.3">
      <c r="BV11372" s="30"/>
      <c r="CH11372" s="139" t="str">
        <f t="shared" si="290"/>
        <v>LM.0G</v>
      </c>
      <c r="CI11372" s="275" t="s">
        <v>12731</v>
      </c>
    </row>
    <row r="11373" spans="74:87" x14ac:dyDescent="0.3">
      <c r="BV11373" s="30"/>
      <c r="CH11373" s="139" t="str">
        <f t="shared" si="290"/>
        <v>LM.BG</v>
      </c>
      <c r="CI11373" s="275" t="s">
        <v>12732</v>
      </c>
    </row>
    <row r="11374" spans="74:87" x14ac:dyDescent="0.3">
      <c r="BV11374" s="30"/>
      <c r="CH11374" s="139" t="str">
        <f t="shared" si="290"/>
        <v>LM.0R</v>
      </c>
      <c r="CI11374" s="275" t="s">
        <v>12733</v>
      </c>
    </row>
    <row r="11375" spans="74:87" x14ac:dyDescent="0.3">
      <c r="BV11375" s="30"/>
      <c r="CH11375" s="139" t="str">
        <f t="shared" si="290"/>
        <v>LM.89</v>
      </c>
      <c r="CI11375" s="275" t="s">
        <v>12734</v>
      </c>
    </row>
    <row r="11376" spans="74:87" x14ac:dyDescent="0.3">
      <c r="BV11376" s="30"/>
      <c r="CH11376" s="139" t="str">
        <f t="shared" si="290"/>
        <v>LM.2P</v>
      </c>
      <c r="CI11376" s="275" t="s">
        <v>15467</v>
      </c>
    </row>
    <row r="11377" spans="74:87" x14ac:dyDescent="0.3">
      <c r="BV11377" s="30"/>
      <c r="CH11377" s="139" t="str">
        <f t="shared" si="290"/>
        <v>LM.32</v>
      </c>
      <c r="CI11377" s="275" t="s">
        <v>12735</v>
      </c>
    </row>
    <row r="11378" spans="74:87" x14ac:dyDescent="0.3">
      <c r="BV11378" s="30"/>
      <c r="CH11378" s="139" t="str">
        <f t="shared" si="290"/>
        <v>LM.80</v>
      </c>
      <c r="CI11378" s="275" t="s">
        <v>12736</v>
      </c>
    </row>
    <row r="11379" spans="74:87" x14ac:dyDescent="0.3">
      <c r="BV11379" s="30"/>
      <c r="CH11379" s="139" t="str">
        <f t="shared" si="290"/>
        <v>LM.46</v>
      </c>
      <c r="CI11379" s="275" t="s">
        <v>12737</v>
      </c>
    </row>
    <row r="11380" spans="74:87" x14ac:dyDescent="0.3">
      <c r="BV11380" s="30"/>
      <c r="CH11380" s="139" t="str">
        <f t="shared" si="290"/>
        <v>LM.45</v>
      </c>
      <c r="CI11380" s="275" t="s">
        <v>12738</v>
      </c>
    </row>
    <row r="11381" spans="74:87" x14ac:dyDescent="0.3">
      <c r="BV11381" s="30"/>
      <c r="CH11381" s="139" t="str">
        <f t="shared" si="290"/>
        <v>LM.0C</v>
      </c>
      <c r="CI11381" s="275" t="s">
        <v>12739</v>
      </c>
    </row>
    <row r="11382" spans="74:87" x14ac:dyDescent="0.3">
      <c r="BV11382" s="30"/>
      <c r="CH11382" s="139" t="str">
        <f t="shared" si="290"/>
        <v>LM.87</v>
      </c>
      <c r="CI11382" s="275" t="s">
        <v>12740</v>
      </c>
    </row>
    <row r="11383" spans="74:87" x14ac:dyDescent="0.3">
      <c r="BV11383" s="30"/>
      <c r="CH11383" s="139" t="str">
        <f t="shared" si="290"/>
        <v>LM.CP</v>
      </c>
      <c r="CI11383" s="275" t="s">
        <v>12741</v>
      </c>
    </row>
    <row r="11384" spans="74:87" x14ac:dyDescent="0.3">
      <c r="BV11384" s="30"/>
      <c r="CH11384" s="139" t="str">
        <f t="shared" si="290"/>
        <v>LM.35</v>
      </c>
      <c r="CI11384" s="275" t="s">
        <v>12742</v>
      </c>
    </row>
    <row r="11385" spans="74:87" x14ac:dyDescent="0.3">
      <c r="BV11385" s="30"/>
      <c r="CH11385" s="139" t="str">
        <f t="shared" si="290"/>
        <v>LM.33</v>
      </c>
      <c r="CI11385" s="275" t="s">
        <v>12743</v>
      </c>
    </row>
    <row r="11386" spans="74:87" x14ac:dyDescent="0.3">
      <c r="BV11386" s="30"/>
      <c r="CH11386" s="139" t="str">
        <f t="shared" si="290"/>
        <v>LM.54</v>
      </c>
      <c r="CI11386" s="275" t="s">
        <v>12744</v>
      </c>
    </row>
    <row r="11387" spans="74:87" x14ac:dyDescent="0.3">
      <c r="BV11387" s="30"/>
      <c r="CH11387" s="139" t="str">
        <f t="shared" si="290"/>
        <v>LM.JB</v>
      </c>
      <c r="CI11387" s="275" t="s">
        <v>12745</v>
      </c>
    </row>
    <row r="11388" spans="74:87" x14ac:dyDescent="0.3">
      <c r="BV11388" s="30"/>
      <c r="CH11388" s="139" t="str">
        <f t="shared" si="290"/>
        <v>LM.JW</v>
      </c>
      <c r="CI11388" s="275" t="s">
        <v>15468</v>
      </c>
    </row>
    <row r="11389" spans="74:87" x14ac:dyDescent="0.3">
      <c r="BV11389" s="30"/>
      <c r="CH11389" s="139" t="str">
        <f t="shared" si="290"/>
        <v>LM.51</v>
      </c>
      <c r="CI11389" s="275" t="s">
        <v>12746</v>
      </c>
    </row>
    <row r="11390" spans="74:87" x14ac:dyDescent="0.3">
      <c r="BV11390" s="30"/>
      <c r="CH11390" s="139" t="str">
        <f t="shared" si="290"/>
        <v>LM.NS</v>
      </c>
      <c r="CI11390" s="275" t="s">
        <v>12747</v>
      </c>
    </row>
    <row r="11391" spans="74:87" x14ac:dyDescent="0.3">
      <c r="BV11391" s="30"/>
      <c r="CH11391" s="139" t="str">
        <f t="shared" si="290"/>
        <v>LM.86</v>
      </c>
      <c r="CI11391" s="275" t="s">
        <v>12748</v>
      </c>
    </row>
    <row r="11392" spans="74:87" x14ac:dyDescent="0.3">
      <c r="BV11392" s="30"/>
      <c r="CH11392" s="139" t="str">
        <f t="shared" si="290"/>
        <v>LM.36</v>
      </c>
      <c r="CI11392" s="275" t="s">
        <v>12749</v>
      </c>
    </row>
    <row r="11393" spans="74:87" x14ac:dyDescent="0.3">
      <c r="BV11393" s="30"/>
      <c r="CH11393" s="139" t="str">
        <f t="shared" si="290"/>
        <v>LM.2F</v>
      </c>
      <c r="CI11393" s="275" t="s">
        <v>12750</v>
      </c>
    </row>
    <row r="11394" spans="74:87" x14ac:dyDescent="0.3">
      <c r="BV11394" s="30"/>
      <c r="CH11394" s="139" t="str">
        <f t="shared" si="290"/>
        <v>LM.90</v>
      </c>
      <c r="CI11394" s="275" t="s">
        <v>12751</v>
      </c>
    </row>
    <row r="11395" spans="74:87" x14ac:dyDescent="0.3">
      <c r="BV11395" s="30"/>
      <c r="CH11395" s="139" t="str">
        <f t="shared" si="290"/>
        <v>LM.27</v>
      </c>
      <c r="CI11395" s="275" t="s">
        <v>12752</v>
      </c>
    </row>
    <row r="11396" spans="74:87" x14ac:dyDescent="0.3">
      <c r="BV11396" s="30"/>
      <c r="CH11396" s="139" t="str">
        <f t="shared" si="290"/>
        <v>LM.61</v>
      </c>
      <c r="CI11396" s="275" t="s">
        <v>12753</v>
      </c>
    </row>
    <row r="11397" spans="74:87" x14ac:dyDescent="0.3">
      <c r="BV11397" s="30"/>
      <c r="CH11397" s="139" t="str">
        <f t="shared" si="290"/>
        <v>LM.81</v>
      </c>
      <c r="CI11397" s="275" t="s">
        <v>12754</v>
      </c>
    </row>
    <row r="11398" spans="74:87" x14ac:dyDescent="0.3">
      <c r="BV11398" s="30"/>
      <c r="CH11398" s="139" t="str">
        <f t="shared" si="290"/>
        <v>LM.SO</v>
      </c>
      <c r="CI11398" s="275" t="s">
        <v>12755</v>
      </c>
    </row>
    <row r="11399" spans="74:87" x14ac:dyDescent="0.3">
      <c r="BV11399" s="30"/>
      <c r="CH11399" s="139" t="str">
        <f t="shared" si="290"/>
        <v>LM.SP</v>
      </c>
      <c r="CI11399" s="275" t="s">
        <v>12756</v>
      </c>
    </row>
    <row r="11400" spans="74:87" x14ac:dyDescent="0.3">
      <c r="BV11400" s="30"/>
      <c r="CH11400" s="139" t="str">
        <f t="shared" si="290"/>
        <v>LM.1V</v>
      </c>
      <c r="CI11400" s="275" t="s">
        <v>12757</v>
      </c>
    </row>
    <row r="11401" spans="74:87" x14ac:dyDescent="0.3">
      <c r="BV11401" s="30"/>
      <c r="CH11401" s="139" t="str">
        <f t="shared" si="290"/>
        <v>LM.T5</v>
      </c>
      <c r="CI11401" s="275" t="s">
        <v>12758</v>
      </c>
    </row>
    <row r="11402" spans="74:87" x14ac:dyDescent="0.3">
      <c r="BV11402" s="30"/>
      <c r="CH11402" s="139" t="str">
        <f t="shared" si="290"/>
        <v>LM.0S</v>
      </c>
      <c r="CI11402" s="275" t="s">
        <v>12759</v>
      </c>
    </row>
    <row r="11403" spans="74:87" x14ac:dyDescent="0.3">
      <c r="BV11403" s="30"/>
      <c r="CH11403" s="139" t="str">
        <f t="shared" si="290"/>
        <v>LM.52</v>
      </c>
      <c r="CI11403" s="275" t="s">
        <v>12760</v>
      </c>
    </row>
    <row r="11404" spans="74:87" x14ac:dyDescent="0.3">
      <c r="BV11404" s="30"/>
      <c r="CH11404" s="139" t="str">
        <f t="shared" si="290"/>
        <v>LM.77</v>
      </c>
      <c r="CI11404" s="275" t="s">
        <v>12761</v>
      </c>
    </row>
    <row r="11405" spans="74:87" x14ac:dyDescent="0.3">
      <c r="BV11405" s="30"/>
      <c r="CH11405" s="139" t="str">
        <f t="shared" si="290"/>
        <v>LM.37</v>
      </c>
      <c r="CI11405" s="275" t="s">
        <v>12762</v>
      </c>
    </row>
    <row r="11406" spans="74:87" x14ac:dyDescent="0.3">
      <c r="BV11406" s="30"/>
      <c r="CH11406" s="139" t="str">
        <f t="shared" si="290"/>
        <v>LM.2A</v>
      </c>
      <c r="CI11406" s="275" t="s">
        <v>12763</v>
      </c>
    </row>
    <row r="11407" spans="74:87" x14ac:dyDescent="0.3">
      <c r="BV11407" s="30"/>
      <c r="CH11407" s="139" t="str">
        <f t="shared" si="290"/>
        <v>LM.T8</v>
      </c>
      <c r="CI11407" s="275" t="s">
        <v>12764</v>
      </c>
    </row>
    <row r="11408" spans="74:87" x14ac:dyDescent="0.3">
      <c r="BV11408" s="30"/>
      <c r="CH11408" s="139" t="str">
        <f t="shared" si="290"/>
        <v>LM.1Q</v>
      </c>
      <c r="CI11408" s="275" t="s">
        <v>12765</v>
      </c>
    </row>
    <row r="11409" spans="74:87" x14ac:dyDescent="0.3">
      <c r="BV11409" s="30"/>
      <c r="CH11409" s="139" t="str">
        <f t="shared" si="290"/>
        <v>LM.2Q</v>
      </c>
      <c r="CI11409" s="275" t="s">
        <v>12766</v>
      </c>
    </row>
    <row r="11410" spans="74:87" x14ac:dyDescent="0.3">
      <c r="BV11410" s="30"/>
      <c r="CH11410" s="139" t="str">
        <f t="shared" si="290"/>
        <v>LM.NM</v>
      </c>
      <c r="CI11410" s="275" t="s">
        <v>12767</v>
      </c>
    </row>
    <row r="11411" spans="74:87" x14ac:dyDescent="0.3">
      <c r="BV11411" s="30"/>
      <c r="CH11411" s="139" t="str">
        <f t="shared" si="290"/>
        <v>LM.0F</v>
      </c>
      <c r="CI11411" s="275" t="s">
        <v>12768</v>
      </c>
    </row>
    <row r="11412" spans="74:87" x14ac:dyDescent="0.3">
      <c r="BV11412" s="30"/>
      <c r="CH11412" s="139" t="str">
        <f t="shared" si="290"/>
        <v>LM.MC</v>
      </c>
      <c r="CI11412" s="275" t="s">
        <v>12769</v>
      </c>
    </row>
    <row r="11413" spans="74:87" x14ac:dyDescent="0.3">
      <c r="BV11413" s="30"/>
      <c r="CH11413" s="139" t="str">
        <f t="shared" si="290"/>
        <v>LM.0P</v>
      </c>
      <c r="CI11413" s="275" t="s">
        <v>12770</v>
      </c>
    </row>
    <row r="11414" spans="74:87" x14ac:dyDescent="0.3">
      <c r="BV11414" s="30"/>
      <c r="CH11414" s="139" t="str">
        <f t="shared" si="290"/>
        <v>LM.T9</v>
      </c>
      <c r="CI11414" s="275" t="s">
        <v>12771</v>
      </c>
    </row>
    <row r="11415" spans="74:87" x14ac:dyDescent="0.3">
      <c r="BV11415" s="30"/>
      <c r="CH11415" s="139" t="str">
        <f t="shared" si="290"/>
        <v>LM.AO</v>
      </c>
      <c r="CI11415" s="275" t="s">
        <v>12772</v>
      </c>
    </row>
    <row r="11416" spans="74:87" x14ac:dyDescent="0.3">
      <c r="BV11416" s="30"/>
      <c r="CH11416" s="139" t="str">
        <f t="shared" si="290"/>
        <v>LM.0G</v>
      </c>
      <c r="CI11416" s="275" t="s">
        <v>12773</v>
      </c>
    </row>
    <row r="11417" spans="74:87" x14ac:dyDescent="0.3">
      <c r="BV11417" s="30"/>
      <c r="CH11417" s="139" t="str">
        <f t="shared" si="290"/>
        <v>LM.BG</v>
      </c>
      <c r="CI11417" s="275" t="s">
        <v>12774</v>
      </c>
    </row>
    <row r="11418" spans="74:87" x14ac:dyDescent="0.3">
      <c r="BV11418" s="30"/>
      <c r="CH11418" s="139" t="str">
        <f t="shared" si="290"/>
        <v>LM.0R</v>
      </c>
      <c r="CI11418" s="275" t="s">
        <v>12775</v>
      </c>
    </row>
    <row r="11419" spans="74:87" x14ac:dyDescent="0.3">
      <c r="BV11419" s="30"/>
      <c r="CH11419" s="139" t="str">
        <f t="shared" si="290"/>
        <v>LM.89</v>
      </c>
      <c r="CI11419" s="275" t="s">
        <v>12776</v>
      </c>
    </row>
    <row r="11420" spans="74:87" x14ac:dyDescent="0.3">
      <c r="BV11420" s="30"/>
      <c r="CH11420" s="139" t="str">
        <f t="shared" si="290"/>
        <v>LM.2P</v>
      </c>
      <c r="CI11420" s="275" t="s">
        <v>15469</v>
      </c>
    </row>
    <row r="11421" spans="74:87" x14ac:dyDescent="0.3">
      <c r="BV11421" s="30"/>
      <c r="CH11421" s="139" t="str">
        <f t="shared" si="290"/>
        <v>LM.32</v>
      </c>
      <c r="CI11421" s="275" t="s">
        <v>12777</v>
      </c>
    </row>
    <row r="11422" spans="74:87" x14ac:dyDescent="0.3">
      <c r="BV11422" s="30"/>
      <c r="CH11422" s="139" t="str">
        <f t="shared" si="290"/>
        <v>LM.80</v>
      </c>
      <c r="CI11422" s="275" t="s">
        <v>12778</v>
      </c>
    </row>
    <row r="11423" spans="74:87" x14ac:dyDescent="0.3">
      <c r="BV11423" s="30"/>
      <c r="CH11423" s="139" t="str">
        <f t="shared" si="290"/>
        <v>LM.46</v>
      </c>
      <c r="CI11423" s="275" t="s">
        <v>12779</v>
      </c>
    </row>
    <row r="11424" spans="74:87" x14ac:dyDescent="0.3">
      <c r="BV11424" s="30"/>
      <c r="CH11424" s="139" t="str">
        <f t="shared" ref="CH11424:CH11487" si="291">CONCATENATE(LEFT(CI11424,2),".",RIGHT(CI11424,2))</f>
        <v>LM.45</v>
      </c>
      <c r="CI11424" s="275" t="s">
        <v>12780</v>
      </c>
    </row>
    <row r="11425" spans="74:87" x14ac:dyDescent="0.3">
      <c r="BV11425" s="30"/>
      <c r="CH11425" s="139" t="str">
        <f t="shared" si="291"/>
        <v>LM.0C</v>
      </c>
      <c r="CI11425" s="275" t="s">
        <v>12781</v>
      </c>
    </row>
    <row r="11426" spans="74:87" x14ac:dyDescent="0.3">
      <c r="BV11426" s="30"/>
      <c r="CH11426" s="139" t="str">
        <f t="shared" si="291"/>
        <v>LM.87</v>
      </c>
      <c r="CI11426" s="275" t="s">
        <v>12782</v>
      </c>
    </row>
    <row r="11427" spans="74:87" x14ac:dyDescent="0.3">
      <c r="BV11427" s="30"/>
      <c r="CH11427" s="139" t="str">
        <f t="shared" si="291"/>
        <v>LM.CP</v>
      </c>
      <c r="CI11427" s="275" t="s">
        <v>12783</v>
      </c>
    </row>
    <row r="11428" spans="74:87" x14ac:dyDescent="0.3">
      <c r="BV11428" s="30"/>
      <c r="CH11428" s="139" t="str">
        <f t="shared" si="291"/>
        <v>LM.35</v>
      </c>
      <c r="CI11428" s="275" t="s">
        <v>12784</v>
      </c>
    </row>
    <row r="11429" spans="74:87" x14ac:dyDescent="0.3">
      <c r="BV11429" s="30"/>
      <c r="CH11429" s="139" t="str">
        <f t="shared" si="291"/>
        <v>LM.33</v>
      </c>
      <c r="CI11429" s="275" t="s">
        <v>12785</v>
      </c>
    </row>
    <row r="11430" spans="74:87" x14ac:dyDescent="0.3">
      <c r="BV11430" s="30"/>
      <c r="CH11430" s="139" t="str">
        <f t="shared" si="291"/>
        <v>LM.54</v>
      </c>
      <c r="CI11430" s="275" t="s">
        <v>12786</v>
      </c>
    </row>
    <row r="11431" spans="74:87" x14ac:dyDescent="0.3">
      <c r="BV11431" s="30"/>
      <c r="CH11431" s="139" t="str">
        <f t="shared" si="291"/>
        <v>LM.JB</v>
      </c>
      <c r="CI11431" s="275" t="s">
        <v>12787</v>
      </c>
    </row>
    <row r="11432" spans="74:87" x14ac:dyDescent="0.3">
      <c r="BV11432" s="30"/>
      <c r="CH11432" s="139" t="str">
        <f t="shared" si="291"/>
        <v>LM.JW</v>
      </c>
      <c r="CI11432" s="275" t="s">
        <v>15470</v>
      </c>
    </row>
    <row r="11433" spans="74:87" x14ac:dyDescent="0.3">
      <c r="BV11433" s="30"/>
      <c r="CH11433" s="139" t="str">
        <f t="shared" si="291"/>
        <v>LM.51</v>
      </c>
      <c r="CI11433" s="275" t="s">
        <v>12788</v>
      </c>
    </row>
    <row r="11434" spans="74:87" x14ac:dyDescent="0.3">
      <c r="BV11434" s="30"/>
      <c r="CH11434" s="139" t="str">
        <f t="shared" si="291"/>
        <v>LM.NS</v>
      </c>
      <c r="CI11434" s="275" t="s">
        <v>12789</v>
      </c>
    </row>
    <row r="11435" spans="74:87" x14ac:dyDescent="0.3">
      <c r="BV11435" s="30"/>
      <c r="CH11435" s="139" t="str">
        <f t="shared" si="291"/>
        <v>LM.86</v>
      </c>
      <c r="CI11435" s="275" t="s">
        <v>12790</v>
      </c>
    </row>
    <row r="11436" spans="74:87" x14ac:dyDescent="0.3">
      <c r="BV11436" s="30"/>
      <c r="CH11436" s="139" t="str">
        <f t="shared" si="291"/>
        <v>LM.36</v>
      </c>
      <c r="CI11436" s="275" t="s">
        <v>12791</v>
      </c>
    </row>
    <row r="11437" spans="74:87" x14ac:dyDescent="0.3">
      <c r="BV11437" s="30"/>
      <c r="CH11437" s="139" t="str">
        <f t="shared" si="291"/>
        <v>LM.2F</v>
      </c>
      <c r="CI11437" s="275" t="s">
        <v>12792</v>
      </c>
    </row>
    <row r="11438" spans="74:87" x14ac:dyDescent="0.3">
      <c r="BV11438" s="30"/>
      <c r="CH11438" s="139" t="str">
        <f t="shared" si="291"/>
        <v>LM.90</v>
      </c>
      <c r="CI11438" s="275" t="s">
        <v>12793</v>
      </c>
    </row>
    <row r="11439" spans="74:87" x14ac:dyDescent="0.3">
      <c r="BV11439" s="30"/>
      <c r="CH11439" s="139" t="str">
        <f t="shared" si="291"/>
        <v>LM.27</v>
      </c>
      <c r="CI11439" s="275" t="s">
        <v>12794</v>
      </c>
    </row>
    <row r="11440" spans="74:87" x14ac:dyDescent="0.3">
      <c r="BV11440" s="30"/>
      <c r="CH11440" s="139" t="str">
        <f t="shared" si="291"/>
        <v>LM.61</v>
      </c>
      <c r="CI11440" s="275" t="s">
        <v>12795</v>
      </c>
    </row>
    <row r="11441" spans="74:87" x14ac:dyDescent="0.3">
      <c r="BV11441" s="30"/>
      <c r="CH11441" s="139" t="str">
        <f t="shared" si="291"/>
        <v>LM.81</v>
      </c>
      <c r="CI11441" s="275" t="s">
        <v>12796</v>
      </c>
    </row>
    <row r="11442" spans="74:87" x14ac:dyDescent="0.3">
      <c r="BV11442" s="30"/>
      <c r="CH11442" s="139" t="str">
        <f t="shared" si="291"/>
        <v>LM.SO</v>
      </c>
      <c r="CI11442" s="275" t="s">
        <v>12797</v>
      </c>
    </row>
    <row r="11443" spans="74:87" x14ac:dyDescent="0.3">
      <c r="BV11443" s="30"/>
      <c r="CH11443" s="139" t="str">
        <f t="shared" si="291"/>
        <v>LM.SP</v>
      </c>
      <c r="CI11443" s="275" t="s">
        <v>12798</v>
      </c>
    </row>
    <row r="11444" spans="74:87" x14ac:dyDescent="0.3">
      <c r="BV11444" s="30"/>
      <c r="CH11444" s="139" t="str">
        <f t="shared" si="291"/>
        <v>LM.1V</v>
      </c>
      <c r="CI11444" s="275" t="s">
        <v>12799</v>
      </c>
    </row>
    <row r="11445" spans="74:87" x14ac:dyDescent="0.3">
      <c r="BV11445" s="30"/>
      <c r="CH11445" s="139" t="str">
        <f t="shared" si="291"/>
        <v>LM.T5</v>
      </c>
      <c r="CI11445" s="275" t="s">
        <v>12800</v>
      </c>
    </row>
    <row r="11446" spans="74:87" x14ac:dyDescent="0.3">
      <c r="BV11446" s="30"/>
      <c r="CH11446" s="139" t="str">
        <f t="shared" si="291"/>
        <v>LM.0S</v>
      </c>
      <c r="CI11446" s="275" t="s">
        <v>12801</v>
      </c>
    </row>
    <row r="11447" spans="74:87" x14ac:dyDescent="0.3">
      <c r="BV11447" s="30"/>
      <c r="CH11447" s="139" t="str">
        <f t="shared" si="291"/>
        <v>LM.52</v>
      </c>
      <c r="CI11447" s="275" t="s">
        <v>12802</v>
      </c>
    </row>
    <row r="11448" spans="74:87" x14ac:dyDescent="0.3">
      <c r="BV11448" s="30"/>
      <c r="CH11448" s="139" t="str">
        <f t="shared" si="291"/>
        <v>LM.77</v>
      </c>
      <c r="CI11448" s="275" t="s">
        <v>12803</v>
      </c>
    </row>
    <row r="11449" spans="74:87" x14ac:dyDescent="0.3">
      <c r="BV11449" s="30"/>
      <c r="CH11449" s="139" t="str">
        <f t="shared" si="291"/>
        <v>LM.37</v>
      </c>
      <c r="CI11449" s="275" t="s">
        <v>12804</v>
      </c>
    </row>
    <row r="11450" spans="74:87" x14ac:dyDescent="0.3">
      <c r="BV11450" s="30"/>
      <c r="CH11450" s="139" t="str">
        <f t="shared" si="291"/>
        <v>LM.2A</v>
      </c>
      <c r="CI11450" s="275" t="s">
        <v>12805</v>
      </c>
    </row>
    <row r="11451" spans="74:87" x14ac:dyDescent="0.3">
      <c r="BV11451" s="30"/>
      <c r="CH11451" s="139" t="str">
        <f t="shared" si="291"/>
        <v>LM.T8</v>
      </c>
      <c r="CI11451" s="275" t="s">
        <v>12806</v>
      </c>
    </row>
    <row r="11452" spans="74:87" x14ac:dyDescent="0.3">
      <c r="BV11452" s="30"/>
      <c r="CH11452" s="139" t="str">
        <f t="shared" si="291"/>
        <v>LM.1Q</v>
      </c>
      <c r="CI11452" s="275" t="s">
        <v>12807</v>
      </c>
    </row>
    <row r="11453" spans="74:87" x14ac:dyDescent="0.3">
      <c r="BV11453" s="30"/>
      <c r="CH11453" s="139" t="str">
        <f t="shared" si="291"/>
        <v>LM.2Q</v>
      </c>
      <c r="CI11453" s="275" t="s">
        <v>12808</v>
      </c>
    </row>
    <row r="11454" spans="74:87" x14ac:dyDescent="0.3">
      <c r="BV11454" s="30"/>
      <c r="CH11454" s="139" t="str">
        <f t="shared" si="291"/>
        <v>LM.NM</v>
      </c>
      <c r="CI11454" s="275" t="s">
        <v>12809</v>
      </c>
    </row>
    <row r="11455" spans="74:87" x14ac:dyDescent="0.3">
      <c r="BV11455" s="30"/>
      <c r="CH11455" s="139" t="str">
        <f t="shared" si="291"/>
        <v>LM.0F</v>
      </c>
      <c r="CI11455" s="275" t="s">
        <v>12810</v>
      </c>
    </row>
    <row r="11456" spans="74:87" x14ac:dyDescent="0.3">
      <c r="BV11456" s="30"/>
      <c r="CH11456" s="139" t="str">
        <f t="shared" si="291"/>
        <v>LM.MC</v>
      </c>
      <c r="CI11456" s="275" t="s">
        <v>12811</v>
      </c>
    </row>
    <row r="11457" spans="74:87" x14ac:dyDescent="0.3">
      <c r="BV11457" s="30"/>
      <c r="CH11457" s="139" t="str">
        <f t="shared" si="291"/>
        <v>LM.0P</v>
      </c>
      <c r="CI11457" s="275" t="s">
        <v>12812</v>
      </c>
    </row>
    <row r="11458" spans="74:87" x14ac:dyDescent="0.3">
      <c r="BV11458" s="30"/>
      <c r="CH11458" s="139" t="str">
        <f t="shared" si="291"/>
        <v>LM.T9</v>
      </c>
      <c r="CI11458" s="275" t="s">
        <v>12813</v>
      </c>
    </row>
    <row r="11459" spans="74:87" x14ac:dyDescent="0.3">
      <c r="BV11459" s="30"/>
      <c r="CH11459" s="139" t="str">
        <f t="shared" si="291"/>
        <v>LM.AO</v>
      </c>
      <c r="CI11459" s="275" t="s">
        <v>12814</v>
      </c>
    </row>
    <row r="11460" spans="74:87" x14ac:dyDescent="0.3">
      <c r="BV11460" s="30"/>
      <c r="CH11460" s="139" t="str">
        <f t="shared" si="291"/>
        <v>LM.0G</v>
      </c>
      <c r="CI11460" s="275" t="s">
        <v>12815</v>
      </c>
    </row>
    <row r="11461" spans="74:87" x14ac:dyDescent="0.3">
      <c r="BV11461" s="30"/>
      <c r="CH11461" s="139" t="str">
        <f t="shared" si="291"/>
        <v>LM.BG</v>
      </c>
      <c r="CI11461" s="275" t="s">
        <v>12816</v>
      </c>
    </row>
    <row r="11462" spans="74:87" x14ac:dyDescent="0.3">
      <c r="BV11462" s="30"/>
      <c r="CH11462" s="139" t="str">
        <f t="shared" si="291"/>
        <v>LM.0R</v>
      </c>
      <c r="CI11462" s="275" t="s">
        <v>12817</v>
      </c>
    </row>
    <row r="11463" spans="74:87" x14ac:dyDescent="0.3">
      <c r="BV11463" s="30"/>
      <c r="CH11463" s="139" t="str">
        <f t="shared" si="291"/>
        <v>LM.89</v>
      </c>
      <c r="CI11463" s="275" t="s">
        <v>12818</v>
      </c>
    </row>
    <row r="11464" spans="74:87" x14ac:dyDescent="0.3">
      <c r="BV11464" s="30"/>
      <c r="CH11464" s="139" t="str">
        <f t="shared" si="291"/>
        <v>LM.2P</v>
      </c>
      <c r="CI11464" s="275" t="s">
        <v>15471</v>
      </c>
    </row>
    <row r="11465" spans="74:87" x14ac:dyDescent="0.3">
      <c r="BV11465" s="30"/>
      <c r="CH11465" s="139" t="str">
        <f t="shared" si="291"/>
        <v>LM.32</v>
      </c>
      <c r="CI11465" s="275" t="s">
        <v>12819</v>
      </c>
    </row>
    <row r="11466" spans="74:87" x14ac:dyDescent="0.3">
      <c r="BV11466" s="30"/>
      <c r="CH11466" s="139" t="str">
        <f t="shared" si="291"/>
        <v>LM.80</v>
      </c>
      <c r="CI11466" s="275" t="s">
        <v>12820</v>
      </c>
    </row>
    <row r="11467" spans="74:87" x14ac:dyDescent="0.3">
      <c r="BV11467" s="30"/>
      <c r="CH11467" s="139" t="str">
        <f t="shared" si="291"/>
        <v>LM.46</v>
      </c>
      <c r="CI11467" s="275" t="s">
        <v>12821</v>
      </c>
    </row>
    <row r="11468" spans="74:87" x14ac:dyDescent="0.3">
      <c r="BV11468" s="30"/>
      <c r="CH11468" s="139" t="str">
        <f t="shared" si="291"/>
        <v>LM.45</v>
      </c>
      <c r="CI11468" s="275" t="s">
        <v>12822</v>
      </c>
    </row>
    <row r="11469" spans="74:87" x14ac:dyDescent="0.3">
      <c r="BV11469" s="30"/>
      <c r="CH11469" s="139" t="str">
        <f t="shared" si="291"/>
        <v>LM.0C</v>
      </c>
      <c r="CI11469" s="275" t="s">
        <v>12823</v>
      </c>
    </row>
    <row r="11470" spans="74:87" x14ac:dyDescent="0.3">
      <c r="BV11470" s="30"/>
      <c r="CH11470" s="139" t="str">
        <f t="shared" si="291"/>
        <v>LM.87</v>
      </c>
      <c r="CI11470" s="275" t="s">
        <v>12824</v>
      </c>
    </row>
    <row r="11471" spans="74:87" x14ac:dyDescent="0.3">
      <c r="BV11471" s="30"/>
      <c r="CH11471" s="139" t="str">
        <f t="shared" si="291"/>
        <v>LM.CP</v>
      </c>
      <c r="CI11471" s="275" t="s">
        <v>12825</v>
      </c>
    </row>
    <row r="11472" spans="74:87" x14ac:dyDescent="0.3">
      <c r="BV11472" s="30"/>
      <c r="CH11472" s="139" t="str">
        <f t="shared" si="291"/>
        <v>LM.35</v>
      </c>
      <c r="CI11472" s="275" t="s">
        <v>12826</v>
      </c>
    </row>
    <row r="11473" spans="74:87" x14ac:dyDescent="0.3">
      <c r="BV11473" s="30"/>
      <c r="CH11473" s="139" t="str">
        <f t="shared" si="291"/>
        <v>LM.33</v>
      </c>
      <c r="CI11473" s="275" t="s">
        <v>12827</v>
      </c>
    </row>
    <row r="11474" spans="74:87" x14ac:dyDescent="0.3">
      <c r="BV11474" s="30"/>
      <c r="CH11474" s="139" t="str">
        <f t="shared" si="291"/>
        <v>LM.54</v>
      </c>
      <c r="CI11474" s="275" t="s">
        <v>12828</v>
      </c>
    </row>
    <row r="11475" spans="74:87" x14ac:dyDescent="0.3">
      <c r="BV11475" s="30"/>
      <c r="CH11475" s="139" t="str">
        <f t="shared" si="291"/>
        <v>LM.JB</v>
      </c>
      <c r="CI11475" s="275" t="s">
        <v>12829</v>
      </c>
    </row>
    <row r="11476" spans="74:87" x14ac:dyDescent="0.3">
      <c r="BV11476" s="30"/>
      <c r="CH11476" s="139" t="str">
        <f t="shared" si="291"/>
        <v>LM.JW</v>
      </c>
      <c r="CI11476" s="275" t="s">
        <v>15472</v>
      </c>
    </row>
    <row r="11477" spans="74:87" x14ac:dyDescent="0.3">
      <c r="BV11477" s="30"/>
      <c r="CH11477" s="139" t="str">
        <f t="shared" si="291"/>
        <v>LM.51</v>
      </c>
      <c r="CI11477" s="275" t="s">
        <v>12830</v>
      </c>
    </row>
    <row r="11478" spans="74:87" x14ac:dyDescent="0.3">
      <c r="BV11478" s="30"/>
      <c r="CH11478" s="139" t="str">
        <f t="shared" si="291"/>
        <v>LM.NS</v>
      </c>
      <c r="CI11478" s="275" t="s">
        <v>12831</v>
      </c>
    </row>
    <row r="11479" spans="74:87" x14ac:dyDescent="0.3">
      <c r="BV11479" s="30"/>
      <c r="CH11479" s="139" t="str">
        <f t="shared" si="291"/>
        <v>LM.86</v>
      </c>
      <c r="CI11479" s="275" t="s">
        <v>12832</v>
      </c>
    </row>
    <row r="11480" spans="74:87" x14ac:dyDescent="0.3">
      <c r="BV11480" s="30"/>
      <c r="CH11480" s="139" t="str">
        <f t="shared" si="291"/>
        <v>LM.36</v>
      </c>
      <c r="CI11480" s="275" t="s">
        <v>12833</v>
      </c>
    </row>
    <row r="11481" spans="74:87" x14ac:dyDescent="0.3">
      <c r="BV11481" s="30"/>
      <c r="CH11481" s="139" t="str">
        <f t="shared" si="291"/>
        <v>LM.2F</v>
      </c>
      <c r="CI11481" s="275" t="s">
        <v>12834</v>
      </c>
    </row>
    <row r="11482" spans="74:87" x14ac:dyDescent="0.3">
      <c r="BV11482" s="30"/>
      <c r="CH11482" s="139" t="str">
        <f t="shared" si="291"/>
        <v>LM.90</v>
      </c>
      <c r="CI11482" s="275" t="s">
        <v>12835</v>
      </c>
    </row>
    <row r="11483" spans="74:87" x14ac:dyDescent="0.3">
      <c r="BV11483" s="30"/>
      <c r="CH11483" s="139" t="str">
        <f t="shared" si="291"/>
        <v>LM.27</v>
      </c>
      <c r="CI11483" s="275" t="s">
        <v>12836</v>
      </c>
    </row>
    <row r="11484" spans="74:87" x14ac:dyDescent="0.3">
      <c r="BV11484" s="30"/>
      <c r="CH11484" s="139" t="str">
        <f t="shared" si="291"/>
        <v>LM.61</v>
      </c>
      <c r="CI11484" s="275" t="s">
        <v>12837</v>
      </c>
    </row>
    <row r="11485" spans="74:87" x14ac:dyDescent="0.3">
      <c r="BV11485" s="30"/>
      <c r="CH11485" s="139" t="str">
        <f t="shared" si="291"/>
        <v>LM.81</v>
      </c>
      <c r="CI11485" s="275" t="s">
        <v>12838</v>
      </c>
    </row>
    <row r="11486" spans="74:87" x14ac:dyDescent="0.3">
      <c r="BV11486" s="30"/>
      <c r="CH11486" s="139" t="str">
        <f t="shared" si="291"/>
        <v>LM.SO</v>
      </c>
      <c r="CI11486" s="275" t="s">
        <v>12839</v>
      </c>
    </row>
    <row r="11487" spans="74:87" x14ac:dyDescent="0.3">
      <c r="BV11487" s="30"/>
      <c r="CH11487" s="139" t="str">
        <f t="shared" si="291"/>
        <v>LM.SP</v>
      </c>
      <c r="CI11487" s="275" t="s">
        <v>12840</v>
      </c>
    </row>
    <row r="11488" spans="74:87" x14ac:dyDescent="0.3">
      <c r="BV11488" s="30"/>
      <c r="CH11488" s="139" t="str">
        <f t="shared" ref="CH11488:CH11551" si="292">CONCATENATE(LEFT(CI11488,2),".",RIGHT(CI11488,2))</f>
        <v>LM.1V</v>
      </c>
      <c r="CI11488" s="275" t="s">
        <v>12841</v>
      </c>
    </row>
    <row r="11489" spans="74:87" x14ac:dyDescent="0.3">
      <c r="BV11489" s="30"/>
      <c r="CH11489" s="139" t="str">
        <f t="shared" si="292"/>
        <v>LM.T5</v>
      </c>
      <c r="CI11489" s="275" t="s">
        <v>12842</v>
      </c>
    </row>
    <row r="11490" spans="74:87" x14ac:dyDescent="0.3">
      <c r="BV11490" s="30"/>
      <c r="CH11490" s="139" t="str">
        <f t="shared" si="292"/>
        <v>LM.0S</v>
      </c>
      <c r="CI11490" s="275" t="s">
        <v>12843</v>
      </c>
    </row>
    <row r="11491" spans="74:87" x14ac:dyDescent="0.3">
      <c r="BV11491" s="30"/>
      <c r="CH11491" s="139" t="str">
        <f t="shared" si="292"/>
        <v>LM.52</v>
      </c>
      <c r="CI11491" s="275" t="s">
        <v>12844</v>
      </c>
    </row>
    <row r="11492" spans="74:87" x14ac:dyDescent="0.3">
      <c r="BV11492" s="30"/>
      <c r="CH11492" s="139" t="str">
        <f t="shared" si="292"/>
        <v>LM.77</v>
      </c>
      <c r="CI11492" s="275" t="s">
        <v>12845</v>
      </c>
    </row>
    <row r="11493" spans="74:87" x14ac:dyDescent="0.3">
      <c r="BV11493" s="30"/>
      <c r="CH11493" s="139" t="str">
        <f t="shared" si="292"/>
        <v>LM.37</v>
      </c>
      <c r="CI11493" s="275" t="s">
        <v>12846</v>
      </c>
    </row>
    <row r="11494" spans="74:87" x14ac:dyDescent="0.3">
      <c r="BV11494" s="30"/>
      <c r="CH11494" s="139" t="str">
        <f t="shared" si="292"/>
        <v>LM.2A</v>
      </c>
      <c r="CI11494" s="275" t="s">
        <v>12847</v>
      </c>
    </row>
    <row r="11495" spans="74:87" x14ac:dyDescent="0.3">
      <c r="BV11495" s="30"/>
      <c r="CH11495" s="139" t="str">
        <f t="shared" si="292"/>
        <v>LM.T8</v>
      </c>
      <c r="CI11495" s="275" t="s">
        <v>12848</v>
      </c>
    </row>
    <row r="11496" spans="74:87" x14ac:dyDescent="0.3">
      <c r="BV11496" s="30"/>
      <c r="CH11496" s="139" t="str">
        <f t="shared" si="292"/>
        <v>LM.1Q</v>
      </c>
      <c r="CI11496" s="275" t="s">
        <v>12849</v>
      </c>
    </row>
    <row r="11497" spans="74:87" x14ac:dyDescent="0.3">
      <c r="BV11497" s="30"/>
      <c r="CH11497" s="139" t="str">
        <f t="shared" si="292"/>
        <v>LM.2Q</v>
      </c>
      <c r="CI11497" s="275" t="s">
        <v>12850</v>
      </c>
    </row>
    <row r="11498" spans="74:87" x14ac:dyDescent="0.3">
      <c r="BV11498" s="30"/>
      <c r="CH11498" s="139" t="str">
        <f t="shared" si="292"/>
        <v>LM.NM</v>
      </c>
      <c r="CI11498" s="275" t="s">
        <v>12851</v>
      </c>
    </row>
    <row r="11499" spans="74:87" x14ac:dyDescent="0.3">
      <c r="BV11499" s="30"/>
      <c r="CH11499" s="139" t="str">
        <f t="shared" si="292"/>
        <v>LM.0F</v>
      </c>
      <c r="CI11499" s="275" t="s">
        <v>12852</v>
      </c>
    </row>
    <row r="11500" spans="74:87" x14ac:dyDescent="0.3">
      <c r="BV11500" s="30"/>
      <c r="CH11500" s="139" t="str">
        <f t="shared" si="292"/>
        <v>LM.MC</v>
      </c>
      <c r="CI11500" s="275" t="s">
        <v>12853</v>
      </c>
    </row>
    <row r="11501" spans="74:87" x14ac:dyDescent="0.3">
      <c r="BV11501" s="30"/>
      <c r="CH11501" s="139" t="str">
        <f t="shared" si="292"/>
        <v>LM.0P</v>
      </c>
      <c r="CI11501" s="275" t="s">
        <v>12854</v>
      </c>
    </row>
    <row r="11502" spans="74:87" x14ac:dyDescent="0.3">
      <c r="BV11502" s="30"/>
      <c r="CH11502" s="139" t="str">
        <f t="shared" si="292"/>
        <v>LM.T9</v>
      </c>
      <c r="CI11502" s="275" t="s">
        <v>12855</v>
      </c>
    </row>
    <row r="11503" spans="74:87" x14ac:dyDescent="0.3">
      <c r="BV11503" s="30"/>
      <c r="CH11503" s="139" t="str">
        <f t="shared" si="292"/>
        <v>LM.AO</v>
      </c>
      <c r="CI11503" s="275" t="s">
        <v>12856</v>
      </c>
    </row>
    <row r="11504" spans="74:87" x14ac:dyDescent="0.3">
      <c r="BV11504" s="30"/>
      <c r="CH11504" s="139" t="str">
        <f t="shared" si="292"/>
        <v>LM.0G</v>
      </c>
      <c r="CI11504" s="275" t="s">
        <v>12857</v>
      </c>
    </row>
    <row r="11505" spans="74:87" x14ac:dyDescent="0.3">
      <c r="BV11505" s="30"/>
      <c r="CH11505" s="139" t="str">
        <f t="shared" si="292"/>
        <v>LM.BG</v>
      </c>
      <c r="CI11505" s="275" t="s">
        <v>12858</v>
      </c>
    </row>
    <row r="11506" spans="74:87" x14ac:dyDescent="0.3">
      <c r="BV11506" s="30"/>
      <c r="CH11506" s="139" t="str">
        <f t="shared" si="292"/>
        <v>LM.0R</v>
      </c>
      <c r="CI11506" s="275" t="s">
        <v>12859</v>
      </c>
    </row>
    <row r="11507" spans="74:87" x14ac:dyDescent="0.3">
      <c r="BV11507" s="30"/>
      <c r="CH11507" s="139" t="str">
        <f t="shared" si="292"/>
        <v>LM.89</v>
      </c>
      <c r="CI11507" s="275" t="s">
        <v>12860</v>
      </c>
    </row>
    <row r="11508" spans="74:87" x14ac:dyDescent="0.3">
      <c r="BV11508" s="30"/>
      <c r="CH11508" s="139" t="str">
        <f t="shared" si="292"/>
        <v>LM.2P</v>
      </c>
      <c r="CI11508" s="275" t="s">
        <v>15473</v>
      </c>
    </row>
    <row r="11509" spans="74:87" x14ac:dyDescent="0.3">
      <c r="BV11509" s="30"/>
      <c r="CH11509" s="139" t="str">
        <f t="shared" si="292"/>
        <v>LM.32</v>
      </c>
      <c r="CI11509" s="275" t="s">
        <v>12861</v>
      </c>
    </row>
    <row r="11510" spans="74:87" x14ac:dyDescent="0.3">
      <c r="BV11510" s="30"/>
      <c r="CH11510" s="139" t="str">
        <f t="shared" si="292"/>
        <v>LM.80</v>
      </c>
      <c r="CI11510" s="275" t="s">
        <v>12862</v>
      </c>
    </row>
    <row r="11511" spans="74:87" x14ac:dyDescent="0.3">
      <c r="BV11511" s="30"/>
      <c r="CH11511" s="139" t="str">
        <f t="shared" si="292"/>
        <v>LM.46</v>
      </c>
      <c r="CI11511" s="275" t="s">
        <v>12863</v>
      </c>
    </row>
    <row r="11512" spans="74:87" x14ac:dyDescent="0.3">
      <c r="BV11512" s="30"/>
      <c r="CH11512" s="139" t="str">
        <f t="shared" si="292"/>
        <v>LM.45</v>
      </c>
      <c r="CI11512" s="275" t="s">
        <v>12864</v>
      </c>
    </row>
    <row r="11513" spans="74:87" x14ac:dyDescent="0.3">
      <c r="BV11513" s="30"/>
      <c r="CH11513" s="139" t="str">
        <f t="shared" si="292"/>
        <v>LM.0C</v>
      </c>
      <c r="CI11513" s="275" t="s">
        <v>12865</v>
      </c>
    </row>
    <row r="11514" spans="74:87" x14ac:dyDescent="0.3">
      <c r="BV11514" s="30"/>
      <c r="CH11514" s="139" t="str">
        <f t="shared" si="292"/>
        <v>LM.87</v>
      </c>
      <c r="CI11514" s="275" t="s">
        <v>12866</v>
      </c>
    </row>
    <row r="11515" spans="74:87" x14ac:dyDescent="0.3">
      <c r="BV11515" s="30"/>
      <c r="CH11515" s="139" t="str">
        <f t="shared" si="292"/>
        <v>LM.CP</v>
      </c>
      <c r="CI11515" s="275" t="s">
        <v>12867</v>
      </c>
    </row>
    <row r="11516" spans="74:87" x14ac:dyDescent="0.3">
      <c r="BV11516" s="30"/>
      <c r="CH11516" s="139" t="str">
        <f t="shared" si="292"/>
        <v>LM.35</v>
      </c>
      <c r="CI11516" s="275" t="s">
        <v>12868</v>
      </c>
    </row>
    <row r="11517" spans="74:87" x14ac:dyDescent="0.3">
      <c r="BV11517" s="30"/>
      <c r="CH11517" s="139" t="str">
        <f t="shared" si="292"/>
        <v>LM.33</v>
      </c>
      <c r="CI11517" s="275" t="s">
        <v>12869</v>
      </c>
    </row>
    <row r="11518" spans="74:87" x14ac:dyDescent="0.3">
      <c r="BV11518" s="30"/>
      <c r="CH11518" s="139" t="str">
        <f t="shared" si="292"/>
        <v>LM.54</v>
      </c>
      <c r="CI11518" s="275" t="s">
        <v>12870</v>
      </c>
    </row>
    <row r="11519" spans="74:87" x14ac:dyDescent="0.3">
      <c r="BV11519" s="30"/>
      <c r="CH11519" s="139" t="str">
        <f t="shared" si="292"/>
        <v>LM.JB</v>
      </c>
      <c r="CI11519" s="275" t="s">
        <v>12871</v>
      </c>
    </row>
    <row r="11520" spans="74:87" x14ac:dyDescent="0.3">
      <c r="BV11520" s="30"/>
      <c r="CH11520" s="139" t="str">
        <f t="shared" si="292"/>
        <v>LM.JW</v>
      </c>
      <c r="CI11520" s="275" t="s">
        <v>15474</v>
      </c>
    </row>
    <row r="11521" spans="74:87" x14ac:dyDescent="0.3">
      <c r="BV11521" s="30"/>
      <c r="CH11521" s="139" t="str">
        <f t="shared" si="292"/>
        <v>LM.51</v>
      </c>
      <c r="CI11521" s="275" t="s">
        <v>12872</v>
      </c>
    </row>
    <row r="11522" spans="74:87" x14ac:dyDescent="0.3">
      <c r="BV11522" s="30"/>
      <c r="CH11522" s="139" t="str">
        <f t="shared" si="292"/>
        <v>LM.NS</v>
      </c>
      <c r="CI11522" s="275" t="s">
        <v>12873</v>
      </c>
    </row>
    <row r="11523" spans="74:87" x14ac:dyDescent="0.3">
      <c r="BV11523" s="30"/>
      <c r="CH11523" s="139" t="str">
        <f t="shared" si="292"/>
        <v>LM.86</v>
      </c>
      <c r="CI11523" s="275" t="s">
        <v>12874</v>
      </c>
    </row>
    <row r="11524" spans="74:87" x14ac:dyDescent="0.3">
      <c r="BV11524" s="30"/>
      <c r="CH11524" s="139" t="str">
        <f t="shared" si="292"/>
        <v>LM.36</v>
      </c>
      <c r="CI11524" s="275" t="s">
        <v>12875</v>
      </c>
    </row>
    <row r="11525" spans="74:87" x14ac:dyDescent="0.3">
      <c r="BV11525" s="30"/>
      <c r="CH11525" s="139" t="str">
        <f t="shared" si="292"/>
        <v>LM.2F</v>
      </c>
      <c r="CI11525" s="275" t="s">
        <v>12876</v>
      </c>
    </row>
    <row r="11526" spans="74:87" x14ac:dyDescent="0.3">
      <c r="BV11526" s="30"/>
      <c r="CH11526" s="139" t="str">
        <f t="shared" si="292"/>
        <v>LM.90</v>
      </c>
      <c r="CI11526" s="275" t="s">
        <v>12877</v>
      </c>
    </row>
    <row r="11527" spans="74:87" x14ac:dyDescent="0.3">
      <c r="BV11527" s="30"/>
      <c r="CH11527" s="139" t="str">
        <f t="shared" si="292"/>
        <v>LM.27</v>
      </c>
      <c r="CI11527" s="275" t="s">
        <v>12878</v>
      </c>
    </row>
    <row r="11528" spans="74:87" x14ac:dyDescent="0.3">
      <c r="BV11528" s="30"/>
      <c r="CH11528" s="139" t="str">
        <f t="shared" si="292"/>
        <v>LM.61</v>
      </c>
      <c r="CI11528" s="275" t="s">
        <v>12879</v>
      </c>
    </row>
    <row r="11529" spans="74:87" x14ac:dyDescent="0.3">
      <c r="BV11529" s="30"/>
      <c r="CH11529" s="139" t="str">
        <f t="shared" si="292"/>
        <v>LM.81</v>
      </c>
      <c r="CI11529" s="275" t="s">
        <v>12880</v>
      </c>
    </row>
    <row r="11530" spans="74:87" x14ac:dyDescent="0.3">
      <c r="BV11530" s="30"/>
      <c r="CH11530" s="139" t="str">
        <f t="shared" si="292"/>
        <v>LM.SO</v>
      </c>
      <c r="CI11530" s="275" t="s">
        <v>12881</v>
      </c>
    </row>
    <row r="11531" spans="74:87" x14ac:dyDescent="0.3">
      <c r="BV11531" s="30"/>
      <c r="CH11531" s="139" t="str">
        <f t="shared" si="292"/>
        <v>LM.SP</v>
      </c>
      <c r="CI11531" s="275" t="s">
        <v>12882</v>
      </c>
    </row>
    <row r="11532" spans="74:87" x14ac:dyDescent="0.3">
      <c r="BV11532" s="30"/>
      <c r="CH11532" s="139" t="str">
        <f t="shared" si="292"/>
        <v>LM.1V</v>
      </c>
      <c r="CI11532" s="275" t="s">
        <v>12883</v>
      </c>
    </row>
    <row r="11533" spans="74:87" x14ac:dyDescent="0.3">
      <c r="BV11533" s="30"/>
      <c r="CH11533" s="139" t="str">
        <f t="shared" si="292"/>
        <v>LM.T5</v>
      </c>
      <c r="CI11533" s="275" t="s">
        <v>12884</v>
      </c>
    </row>
    <row r="11534" spans="74:87" x14ac:dyDescent="0.3">
      <c r="BV11534" s="30"/>
      <c r="CH11534" s="139" t="str">
        <f t="shared" si="292"/>
        <v>LM.0S</v>
      </c>
      <c r="CI11534" s="275" t="s">
        <v>12885</v>
      </c>
    </row>
    <row r="11535" spans="74:87" x14ac:dyDescent="0.3">
      <c r="BV11535" s="30"/>
      <c r="CH11535" s="139" t="str">
        <f t="shared" si="292"/>
        <v>LM.52</v>
      </c>
      <c r="CI11535" s="275" t="s">
        <v>12886</v>
      </c>
    </row>
    <row r="11536" spans="74:87" x14ac:dyDescent="0.3">
      <c r="BV11536" s="30"/>
      <c r="CH11536" s="139" t="str">
        <f t="shared" si="292"/>
        <v>LM.77</v>
      </c>
      <c r="CI11536" s="275" t="s">
        <v>12887</v>
      </c>
    </row>
    <row r="11537" spans="74:87" x14ac:dyDescent="0.3">
      <c r="BV11537" s="30"/>
      <c r="CH11537" s="139" t="str">
        <f t="shared" si="292"/>
        <v>LM.37</v>
      </c>
      <c r="CI11537" s="275" t="s">
        <v>12888</v>
      </c>
    </row>
    <row r="11538" spans="74:87" x14ac:dyDescent="0.3">
      <c r="BV11538" s="30"/>
      <c r="CH11538" s="139" t="str">
        <f t="shared" si="292"/>
        <v>LM.2A</v>
      </c>
      <c r="CI11538" s="275" t="s">
        <v>12889</v>
      </c>
    </row>
    <row r="11539" spans="74:87" x14ac:dyDescent="0.3">
      <c r="BV11539" s="30"/>
      <c r="CH11539" s="139" t="str">
        <f t="shared" si="292"/>
        <v>LM.T8</v>
      </c>
      <c r="CI11539" s="275" t="s">
        <v>12890</v>
      </c>
    </row>
    <row r="11540" spans="74:87" x14ac:dyDescent="0.3">
      <c r="BV11540" s="30"/>
      <c r="CH11540" s="139" t="str">
        <f t="shared" si="292"/>
        <v>LM.1Q</v>
      </c>
      <c r="CI11540" s="275" t="s">
        <v>12891</v>
      </c>
    </row>
    <row r="11541" spans="74:87" x14ac:dyDescent="0.3">
      <c r="BV11541" s="30"/>
      <c r="CH11541" s="139" t="str">
        <f t="shared" si="292"/>
        <v>LM.2Q</v>
      </c>
      <c r="CI11541" s="275" t="s">
        <v>12892</v>
      </c>
    </row>
    <row r="11542" spans="74:87" x14ac:dyDescent="0.3">
      <c r="BV11542" s="30"/>
      <c r="CH11542" s="139" t="str">
        <f t="shared" si="292"/>
        <v>LM.NM</v>
      </c>
      <c r="CI11542" s="275" t="s">
        <v>12893</v>
      </c>
    </row>
    <row r="11543" spans="74:87" x14ac:dyDescent="0.3">
      <c r="BV11543" s="30"/>
      <c r="CH11543" s="139" t="str">
        <f t="shared" si="292"/>
        <v>LM.0F</v>
      </c>
      <c r="CI11543" s="275" t="s">
        <v>12894</v>
      </c>
    </row>
    <row r="11544" spans="74:87" x14ac:dyDescent="0.3">
      <c r="BV11544" s="30"/>
      <c r="CH11544" s="139" t="str">
        <f t="shared" si="292"/>
        <v>LM.MC</v>
      </c>
      <c r="CI11544" s="275" t="s">
        <v>12895</v>
      </c>
    </row>
    <row r="11545" spans="74:87" x14ac:dyDescent="0.3">
      <c r="BV11545" s="30"/>
      <c r="CH11545" s="139" t="str">
        <f t="shared" si="292"/>
        <v>LM.0P</v>
      </c>
      <c r="CI11545" s="275" t="s">
        <v>12896</v>
      </c>
    </row>
    <row r="11546" spans="74:87" x14ac:dyDescent="0.3">
      <c r="BV11546" s="30"/>
      <c r="CH11546" s="139" t="str">
        <f t="shared" si="292"/>
        <v>LM.T9</v>
      </c>
      <c r="CI11546" s="275" t="s">
        <v>12897</v>
      </c>
    </row>
    <row r="11547" spans="74:87" x14ac:dyDescent="0.3">
      <c r="BV11547" s="30"/>
      <c r="CH11547" s="139" t="str">
        <f t="shared" si="292"/>
        <v>LX.53</v>
      </c>
      <c r="CI11547" s="275" t="s">
        <v>12898</v>
      </c>
    </row>
    <row r="11548" spans="74:87" x14ac:dyDescent="0.3">
      <c r="BV11548" s="30"/>
      <c r="CH11548" s="139" t="str">
        <f t="shared" si="292"/>
        <v>LX.AB</v>
      </c>
      <c r="CI11548" s="275" t="s">
        <v>12899</v>
      </c>
    </row>
    <row r="11549" spans="74:87" x14ac:dyDescent="0.3">
      <c r="BV11549" s="30"/>
      <c r="CH11549" s="139" t="str">
        <f t="shared" si="292"/>
        <v>LX.50</v>
      </c>
      <c r="CI11549" s="275" t="s">
        <v>12900</v>
      </c>
    </row>
    <row r="11550" spans="74:87" x14ac:dyDescent="0.3">
      <c r="BV11550" s="30"/>
      <c r="CH11550" s="139" t="str">
        <f t="shared" si="292"/>
        <v>LX.B1</v>
      </c>
      <c r="CI11550" s="275" t="s">
        <v>12901</v>
      </c>
    </row>
    <row r="11551" spans="74:87" x14ac:dyDescent="0.3">
      <c r="BV11551" s="30"/>
      <c r="CH11551" s="139" t="str">
        <f t="shared" si="292"/>
        <v>LX.BN</v>
      </c>
      <c r="CI11551" s="275" t="s">
        <v>12902</v>
      </c>
    </row>
    <row r="11552" spans="74:87" x14ac:dyDescent="0.3">
      <c r="BV11552" s="30"/>
      <c r="CH11552" s="139" t="str">
        <f t="shared" ref="CH11552:CH11615" si="293">CONCATENATE(LEFT(CI11552,2),".",RIGHT(CI11552,2))</f>
        <v>LX.0Y</v>
      </c>
      <c r="CI11552" s="275" t="s">
        <v>12903</v>
      </c>
    </row>
    <row r="11553" spans="74:87" x14ac:dyDescent="0.3">
      <c r="BV11553" s="30"/>
      <c r="CH11553" s="139" t="str">
        <f t="shared" si="293"/>
        <v>LX.0L</v>
      </c>
      <c r="CI11553" s="275" t="s">
        <v>12904</v>
      </c>
    </row>
    <row r="11554" spans="74:87" x14ac:dyDescent="0.3">
      <c r="BV11554" s="30"/>
      <c r="CH11554" s="139" t="str">
        <f t="shared" si="293"/>
        <v>LX.LK</v>
      </c>
      <c r="CI11554" s="275" t="s">
        <v>12905</v>
      </c>
    </row>
    <row r="11555" spans="74:87" x14ac:dyDescent="0.3">
      <c r="BV11555" s="30"/>
      <c r="CH11555" s="139" t="str">
        <f t="shared" si="293"/>
        <v>LX.LB</v>
      </c>
      <c r="CI11555" s="275" t="s">
        <v>12906</v>
      </c>
    </row>
    <row r="11556" spans="74:87" x14ac:dyDescent="0.3">
      <c r="BV11556" s="30"/>
      <c r="CH11556" s="139" t="str">
        <f t="shared" si="293"/>
        <v>LX.LG</v>
      </c>
      <c r="CI11556" s="275" t="s">
        <v>12907</v>
      </c>
    </row>
    <row r="11557" spans="74:87" x14ac:dyDescent="0.3">
      <c r="BV11557" s="30"/>
      <c r="CH11557" s="139" t="str">
        <f t="shared" si="293"/>
        <v>LX.LO</v>
      </c>
      <c r="CI11557" s="275" t="s">
        <v>12908</v>
      </c>
    </row>
    <row r="11558" spans="74:87" x14ac:dyDescent="0.3">
      <c r="BV11558" s="30"/>
      <c r="CH11558" s="139" t="str">
        <f t="shared" si="293"/>
        <v>LX.LC</v>
      </c>
      <c r="CI11558" s="275" t="s">
        <v>12909</v>
      </c>
    </row>
    <row r="11559" spans="74:87" x14ac:dyDescent="0.3">
      <c r="BV11559" s="30"/>
      <c r="CH11559" s="139" t="str">
        <f t="shared" si="293"/>
        <v>LX.LY</v>
      </c>
      <c r="CI11559" s="275" t="s">
        <v>12910</v>
      </c>
    </row>
    <row r="11560" spans="74:87" x14ac:dyDescent="0.3">
      <c r="BV11560" s="30"/>
      <c r="CH11560" s="139" t="str">
        <f t="shared" si="293"/>
        <v>LX.FE</v>
      </c>
      <c r="CI11560" s="275" t="s">
        <v>12911</v>
      </c>
    </row>
    <row r="11561" spans="74:87" x14ac:dyDescent="0.3">
      <c r="BV11561" s="30"/>
      <c r="CH11561" s="139" t="str">
        <f t="shared" si="293"/>
        <v>LX.RN</v>
      </c>
      <c r="CI11561" s="275" t="s">
        <v>12912</v>
      </c>
    </row>
    <row r="11562" spans="74:87" x14ac:dyDescent="0.3">
      <c r="BV11562" s="30"/>
      <c r="CH11562" s="139" t="str">
        <f t="shared" si="293"/>
        <v>LX.HB</v>
      </c>
      <c r="CI11562" s="275" t="s">
        <v>15475</v>
      </c>
    </row>
    <row r="11563" spans="74:87" x14ac:dyDescent="0.3">
      <c r="BV11563" s="30"/>
      <c r="CH11563" s="139" t="str">
        <f t="shared" si="293"/>
        <v>LX.HG</v>
      </c>
      <c r="CI11563" s="275" t="s">
        <v>15476</v>
      </c>
    </row>
    <row r="11564" spans="74:87" x14ac:dyDescent="0.3">
      <c r="BV11564" s="30"/>
      <c r="CH11564" s="139" t="str">
        <f t="shared" si="293"/>
        <v>LX.S2</v>
      </c>
      <c r="CI11564" s="275" t="s">
        <v>12913</v>
      </c>
    </row>
    <row r="11565" spans="74:87" x14ac:dyDescent="0.3">
      <c r="BV11565" s="30"/>
      <c r="CH11565" s="139" t="str">
        <f t="shared" si="293"/>
        <v>LX.S1</v>
      </c>
      <c r="CI11565" s="275" t="s">
        <v>12914</v>
      </c>
    </row>
    <row r="11566" spans="74:87" x14ac:dyDescent="0.3">
      <c r="BV11566" s="30"/>
      <c r="CH11566" s="139" t="str">
        <f t="shared" si="293"/>
        <v>LX.L2</v>
      </c>
      <c r="CI11566" s="275" t="s">
        <v>12915</v>
      </c>
    </row>
    <row r="11567" spans="74:87" x14ac:dyDescent="0.3">
      <c r="BV11567" s="30"/>
      <c r="CH11567" s="139" t="str">
        <f t="shared" si="293"/>
        <v>LX.L1</v>
      </c>
      <c r="CI11567" s="275" t="s">
        <v>12916</v>
      </c>
    </row>
    <row r="11568" spans="74:87" x14ac:dyDescent="0.3">
      <c r="BV11568" s="30"/>
      <c r="CH11568" s="139" t="str">
        <f t="shared" si="293"/>
        <v>LX.0M</v>
      </c>
      <c r="CI11568" s="275" t="s">
        <v>12917</v>
      </c>
    </row>
    <row r="11569" spans="74:87" x14ac:dyDescent="0.3">
      <c r="BV11569" s="30"/>
      <c r="CH11569" s="139" t="str">
        <f t="shared" si="293"/>
        <v>LX.0N</v>
      </c>
      <c r="CI11569" s="275" t="s">
        <v>12918</v>
      </c>
    </row>
    <row r="11570" spans="74:87" x14ac:dyDescent="0.3">
      <c r="BV11570" s="30"/>
      <c r="CH11570" s="139" t="str">
        <f t="shared" si="293"/>
        <v>LX.68</v>
      </c>
      <c r="CI11570" s="275" t="s">
        <v>12919</v>
      </c>
    </row>
    <row r="11571" spans="74:87" x14ac:dyDescent="0.3">
      <c r="BV11571" s="30"/>
      <c r="CH11571" s="139" t="str">
        <f t="shared" si="293"/>
        <v>LX.0T</v>
      </c>
      <c r="CI11571" s="275" t="s">
        <v>12920</v>
      </c>
    </row>
    <row r="11572" spans="74:87" x14ac:dyDescent="0.3">
      <c r="BV11572" s="30"/>
      <c r="CH11572" s="139" t="str">
        <f t="shared" si="293"/>
        <v>LX.SY</v>
      </c>
      <c r="CI11572" s="275" t="s">
        <v>12921</v>
      </c>
    </row>
    <row r="11573" spans="74:87" x14ac:dyDescent="0.3">
      <c r="BV11573" s="30"/>
      <c r="CH11573" s="139" t="str">
        <f t="shared" si="293"/>
        <v>LX.SL</v>
      </c>
      <c r="CI11573" s="275" t="s">
        <v>12922</v>
      </c>
    </row>
    <row r="11574" spans="74:87" x14ac:dyDescent="0.3">
      <c r="BV11574" s="30"/>
      <c r="CH11574" s="139" t="str">
        <f t="shared" si="293"/>
        <v>LX.SM</v>
      </c>
      <c r="CI11574" s="275" t="s">
        <v>12923</v>
      </c>
    </row>
    <row r="11575" spans="74:87" x14ac:dyDescent="0.3">
      <c r="BV11575" s="30"/>
      <c r="CH11575" s="139" t="str">
        <f t="shared" si="293"/>
        <v>LX.SN</v>
      </c>
      <c r="CI11575" s="275" t="s">
        <v>12924</v>
      </c>
    </row>
    <row r="11576" spans="74:87" x14ac:dyDescent="0.3">
      <c r="BV11576" s="30"/>
      <c r="CH11576" s="139" t="str">
        <f t="shared" si="293"/>
        <v>LX.ZZ</v>
      </c>
      <c r="CI11576" s="275" t="s">
        <v>12925</v>
      </c>
    </row>
    <row r="11577" spans="74:87" x14ac:dyDescent="0.3">
      <c r="BV11577" s="30"/>
      <c r="CH11577" s="139" t="str">
        <f t="shared" si="293"/>
        <v>LX.53</v>
      </c>
      <c r="CI11577" s="275" t="s">
        <v>12926</v>
      </c>
    </row>
    <row r="11578" spans="74:87" x14ac:dyDescent="0.3">
      <c r="BV11578" s="30"/>
      <c r="CH11578" s="139" t="str">
        <f t="shared" si="293"/>
        <v>LX.AB</v>
      </c>
      <c r="CI11578" s="275" t="s">
        <v>12927</v>
      </c>
    </row>
    <row r="11579" spans="74:87" x14ac:dyDescent="0.3">
      <c r="BV11579" s="30"/>
      <c r="CH11579" s="139" t="str">
        <f t="shared" si="293"/>
        <v>LX.50</v>
      </c>
      <c r="CI11579" s="275" t="s">
        <v>12928</v>
      </c>
    </row>
    <row r="11580" spans="74:87" x14ac:dyDescent="0.3">
      <c r="BV11580" s="30"/>
      <c r="CH11580" s="139" t="str">
        <f t="shared" si="293"/>
        <v>LX.B1</v>
      </c>
      <c r="CI11580" s="275" t="s">
        <v>12929</v>
      </c>
    </row>
    <row r="11581" spans="74:87" x14ac:dyDescent="0.3">
      <c r="BV11581" s="30"/>
      <c r="CH11581" s="139" t="str">
        <f t="shared" si="293"/>
        <v>LX.BN</v>
      </c>
      <c r="CI11581" s="275" t="s">
        <v>12930</v>
      </c>
    </row>
    <row r="11582" spans="74:87" x14ac:dyDescent="0.3">
      <c r="BV11582" s="30"/>
      <c r="CH11582" s="139" t="str">
        <f t="shared" si="293"/>
        <v>LX.0Y</v>
      </c>
      <c r="CI11582" s="275" t="s">
        <v>12931</v>
      </c>
    </row>
    <row r="11583" spans="74:87" x14ac:dyDescent="0.3">
      <c r="BV11583" s="30"/>
      <c r="CH11583" s="139" t="str">
        <f t="shared" si="293"/>
        <v>LX.0L</v>
      </c>
      <c r="CI11583" s="275" t="s">
        <v>12932</v>
      </c>
    </row>
    <row r="11584" spans="74:87" x14ac:dyDescent="0.3">
      <c r="BV11584" s="30"/>
      <c r="CH11584" s="139" t="str">
        <f t="shared" si="293"/>
        <v>LX.LK</v>
      </c>
      <c r="CI11584" s="275" t="s">
        <v>12933</v>
      </c>
    </row>
    <row r="11585" spans="74:87" x14ac:dyDescent="0.3">
      <c r="BV11585" s="30"/>
      <c r="CH11585" s="139" t="str">
        <f t="shared" si="293"/>
        <v>LX.LB</v>
      </c>
      <c r="CI11585" s="275" t="s">
        <v>12934</v>
      </c>
    </row>
    <row r="11586" spans="74:87" x14ac:dyDescent="0.3">
      <c r="BV11586" s="30"/>
      <c r="CH11586" s="139" t="str">
        <f t="shared" si="293"/>
        <v>LX.LG</v>
      </c>
      <c r="CI11586" s="275" t="s">
        <v>12935</v>
      </c>
    </row>
    <row r="11587" spans="74:87" x14ac:dyDescent="0.3">
      <c r="BV11587" s="30"/>
      <c r="CH11587" s="139" t="str">
        <f t="shared" si="293"/>
        <v>LX.LO</v>
      </c>
      <c r="CI11587" s="275" t="s">
        <v>12936</v>
      </c>
    </row>
    <row r="11588" spans="74:87" x14ac:dyDescent="0.3">
      <c r="BV11588" s="30"/>
      <c r="CH11588" s="139" t="str">
        <f t="shared" si="293"/>
        <v>LX.LC</v>
      </c>
      <c r="CI11588" s="275" t="s">
        <v>12937</v>
      </c>
    </row>
    <row r="11589" spans="74:87" x14ac:dyDescent="0.3">
      <c r="BV11589" s="30"/>
      <c r="CH11589" s="139" t="str">
        <f t="shared" si="293"/>
        <v>LX.LY</v>
      </c>
      <c r="CI11589" s="275" t="s">
        <v>12938</v>
      </c>
    </row>
    <row r="11590" spans="74:87" x14ac:dyDescent="0.3">
      <c r="BV11590" s="30"/>
      <c r="CH11590" s="139" t="str">
        <f t="shared" si="293"/>
        <v>LX.FE</v>
      </c>
      <c r="CI11590" s="275" t="s">
        <v>12939</v>
      </c>
    </row>
    <row r="11591" spans="74:87" x14ac:dyDescent="0.3">
      <c r="BV11591" s="30"/>
      <c r="CH11591" s="139" t="str">
        <f t="shared" si="293"/>
        <v>LX.RN</v>
      </c>
      <c r="CI11591" s="275" t="s">
        <v>12940</v>
      </c>
    </row>
    <row r="11592" spans="74:87" x14ac:dyDescent="0.3">
      <c r="BV11592" s="30"/>
      <c r="CH11592" s="139" t="str">
        <f t="shared" si="293"/>
        <v>LX.HB</v>
      </c>
      <c r="CI11592" s="275" t="s">
        <v>15477</v>
      </c>
    </row>
    <row r="11593" spans="74:87" x14ac:dyDescent="0.3">
      <c r="BV11593" s="30"/>
      <c r="CH11593" s="139" t="str">
        <f t="shared" si="293"/>
        <v>LX.HG</v>
      </c>
      <c r="CI11593" s="275" t="s">
        <v>15478</v>
      </c>
    </row>
    <row r="11594" spans="74:87" x14ac:dyDescent="0.3">
      <c r="BV11594" s="30"/>
      <c r="CH11594" s="139" t="str">
        <f t="shared" si="293"/>
        <v>LX.S2</v>
      </c>
      <c r="CI11594" s="275" t="s">
        <v>12941</v>
      </c>
    </row>
    <row r="11595" spans="74:87" x14ac:dyDescent="0.3">
      <c r="BV11595" s="30"/>
      <c r="CH11595" s="139" t="str">
        <f t="shared" si="293"/>
        <v>LX.S1</v>
      </c>
      <c r="CI11595" s="275" t="s">
        <v>12942</v>
      </c>
    </row>
    <row r="11596" spans="74:87" x14ac:dyDescent="0.3">
      <c r="BV11596" s="30"/>
      <c r="CH11596" s="139" t="str">
        <f t="shared" si="293"/>
        <v>LX.L2</v>
      </c>
      <c r="CI11596" s="275" t="s">
        <v>12943</v>
      </c>
    </row>
    <row r="11597" spans="74:87" x14ac:dyDescent="0.3">
      <c r="BV11597" s="30"/>
      <c r="CH11597" s="139" t="str">
        <f t="shared" si="293"/>
        <v>LX.L1</v>
      </c>
      <c r="CI11597" s="275" t="s">
        <v>12944</v>
      </c>
    </row>
    <row r="11598" spans="74:87" x14ac:dyDescent="0.3">
      <c r="BV11598" s="30"/>
      <c r="CH11598" s="139" t="str">
        <f t="shared" si="293"/>
        <v>LX.0M</v>
      </c>
      <c r="CI11598" s="275" t="s">
        <v>12945</v>
      </c>
    </row>
    <row r="11599" spans="74:87" x14ac:dyDescent="0.3">
      <c r="BV11599" s="30"/>
      <c r="CH11599" s="139" t="str">
        <f t="shared" si="293"/>
        <v>LX.0N</v>
      </c>
      <c r="CI11599" s="275" t="s">
        <v>12946</v>
      </c>
    </row>
    <row r="11600" spans="74:87" x14ac:dyDescent="0.3">
      <c r="BV11600" s="30"/>
      <c r="CH11600" s="139" t="str">
        <f t="shared" si="293"/>
        <v>LX.68</v>
      </c>
      <c r="CI11600" s="275" t="s">
        <v>12947</v>
      </c>
    </row>
    <row r="11601" spans="74:87" x14ac:dyDescent="0.3">
      <c r="BV11601" s="30"/>
      <c r="CH11601" s="139" t="str">
        <f t="shared" si="293"/>
        <v>LX.0T</v>
      </c>
      <c r="CI11601" s="275" t="s">
        <v>12948</v>
      </c>
    </row>
    <row r="11602" spans="74:87" x14ac:dyDescent="0.3">
      <c r="BV11602" s="30"/>
      <c r="CH11602" s="139" t="str">
        <f t="shared" si="293"/>
        <v>LX.SY</v>
      </c>
      <c r="CI11602" s="275" t="s">
        <v>12949</v>
      </c>
    </row>
    <row r="11603" spans="74:87" x14ac:dyDescent="0.3">
      <c r="BV11603" s="30"/>
      <c r="CH11603" s="139" t="str">
        <f t="shared" si="293"/>
        <v>LX.SL</v>
      </c>
      <c r="CI11603" s="275" t="s">
        <v>12950</v>
      </c>
    </row>
    <row r="11604" spans="74:87" x14ac:dyDescent="0.3">
      <c r="BV11604" s="30"/>
      <c r="CH11604" s="139" t="str">
        <f t="shared" si="293"/>
        <v>LX.SM</v>
      </c>
      <c r="CI11604" s="275" t="s">
        <v>12951</v>
      </c>
    </row>
    <row r="11605" spans="74:87" x14ac:dyDescent="0.3">
      <c r="BV11605" s="30"/>
      <c r="CH11605" s="139" t="str">
        <f t="shared" si="293"/>
        <v>LX.SN</v>
      </c>
      <c r="CI11605" s="275" t="s">
        <v>12952</v>
      </c>
    </row>
    <row r="11606" spans="74:87" x14ac:dyDescent="0.3">
      <c r="BV11606" s="30"/>
      <c r="CH11606" s="139" t="str">
        <f t="shared" si="293"/>
        <v>LX.ZZ</v>
      </c>
      <c r="CI11606" s="275" t="s">
        <v>12953</v>
      </c>
    </row>
    <row r="11607" spans="74:87" x14ac:dyDescent="0.3">
      <c r="BV11607" s="30"/>
      <c r="CH11607" s="139" t="str">
        <f t="shared" si="293"/>
        <v>LX.53</v>
      </c>
      <c r="CI11607" s="275" t="s">
        <v>12954</v>
      </c>
    </row>
    <row r="11608" spans="74:87" x14ac:dyDescent="0.3">
      <c r="BV11608" s="30"/>
      <c r="CH11608" s="139" t="str">
        <f t="shared" si="293"/>
        <v>LX.AB</v>
      </c>
      <c r="CI11608" s="275" t="s">
        <v>12955</v>
      </c>
    </row>
    <row r="11609" spans="74:87" x14ac:dyDescent="0.3">
      <c r="BV11609" s="30"/>
      <c r="CH11609" s="139" t="str">
        <f t="shared" si="293"/>
        <v>LX.50</v>
      </c>
      <c r="CI11609" s="275" t="s">
        <v>12956</v>
      </c>
    </row>
    <row r="11610" spans="74:87" x14ac:dyDescent="0.3">
      <c r="BV11610" s="30"/>
      <c r="CH11610" s="139" t="str">
        <f t="shared" si="293"/>
        <v>LX.B1</v>
      </c>
      <c r="CI11610" s="275" t="s">
        <v>12957</v>
      </c>
    </row>
    <row r="11611" spans="74:87" x14ac:dyDescent="0.3">
      <c r="BV11611" s="30"/>
      <c r="CH11611" s="139" t="str">
        <f t="shared" si="293"/>
        <v>LX.BN</v>
      </c>
      <c r="CI11611" s="275" t="s">
        <v>12958</v>
      </c>
    </row>
    <row r="11612" spans="74:87" x14ac:dyDescent="0.3">
      <c r="BV11612" s="30"/>
      <c r="CH11612" s="139" t="str">
        <f t="shared" si="293"/>
        <v>LX.0Y</v>
      </c>
      <c r="CI11612" s="275" t="s">
        <v>12959</v>
      </c>
    </row>
    <row r="11613" spans="74:87" x14ac:dyDescent="0.3">
      <c r="BV11613" s="30"/>
      <c r="CH11613" s="139" t="str">
        <f t="shared" si="293"/>
        <v>LX.0L</v>
      </c>
      <c r="CI11613" s="275" t="s">
        <v>12960</v>
      </c>
    </row>
    <row r="11614" spans="74:87" x14ac:dyDescent="0.3">
      <c r="BV11614" s="30"/>
      <c r="CH11614" s="139" t="str">
        <f t="shared" si="293"/>
        <v>LX.LK</v>
      </c>
      <c r="CI11614" s="275" t="s">
        <v>12961</v>
      </c>
    </row>
    <row r="11615" spans="74:87" x14ac:dyDescent="0.3">
      <c r="BV11615" s="30"/>
      <c r="CH11615" s="139" t="str">
        <f t="shared" si="293"/>
        <v>LX.LB</v>
      </c>
      <c r="CI11615" s="275" t="s">
        <v>12962</v>
      </c>
    </row>
    <row r="11616" spans="74:87" x14ac:dyDescent="0.3">
      <c r="BV11616" s="30"/>
      <c r="CH11616" s="139" t="str">
        <f t="shared" ref="CH11616:CH11679" si="294">CONCATENATE(LEFT(CI11616,2),".",RIGHT(CI11616,2))</f>
        <v>LX.LG</v>
      </c>
      <c r="CI11616" s="275" t="s">
        <v>12963</v>
      </c>
    </row>
    <row r="11617" spans="74:87" x14ac:dyDescent="0.3">
      <c r="BV11617" s="30"/>
      <c r="CH11617" s="139" t="str">
        <f t="shared" si="294"/>
        <v>LX.LO</v>
      </c>
      <c r="CI11617" s="275" t="s">
        <v>12964</v>
      </c>
    </row>
    <row r="11618" spans="74:87" x14ac:dyDescent="0.3">
      <c r="BV11618" s="30"/>
      <c r="CH11618" s="139" t="str">
        <f t="shared" si="294"/>
        <v>LX.LC</v>
      </c>
      <c r="CI11618" s="275" t="s">
        <v>12965</v>
      </c>
    </row>
    <row r="11619" spans="74:87" x14ac:dyDescent="0.3">
      <c r="BV11619" s="30"/>
      <c r="CH11619" s="139" t="str">
        <f t="shared" si="294"/>
        <v>LX.LY</v>
      </c>
      <c r="CI11619" s="275" t="s">
        <v>12966</v>
      </c>
    </row>
    <row r="11620" spans="74:87" x14ac:dyDescent="0.3">
      <c r="BV11620" s="30"/>
      <c r="CH11620" s="139" t="str">
        <f t="shared" si="294"/>
        <v>LX.FE</v>
      </c>
      <c r="CI11620" s="275" t="s">
        <v>12967</v>
      </c>
    </row>
    <row r="11621" spans="74:87" x14ac:dyDescent="0.3">
      <c r="BV11621" s="30"/>
      <c r="CH11621" s="139" t="str">
        <f t="shared" si="294"/>
        <v>LX.RN</v>
      </c>
      <c r="CI11621" s="275" t="s">
        <v>12968</v>
      </c>
    </row>
    <row r="11622" spans="74:87" x14ac:dyDescent="0.3">
      <c r="BV11622" s="30"/>
      <c r="CH11622" s="139" t="str">
        <f t="shared" si="294"/>
        <v>LX.HB</v>
      </c>
      <c r="CI11622" s="275" t="s">
        <v>15479</v>
      </c>
    </row>
    <row r="11623" spans="74:87" x14ac:dyDescent="0.3">
      <c r="BV11623" s="30"/>
      <c r="CH11623" s="139" t="str">
        <f t="shared" si="294"/>
        <v>LX.HG</v>
      </c>
      <c r="CI11623" s="275" t="s">
        <v>15480</v>
      </c>
    </row>
    <row r="11624" spans="74:87" x14ac:dyDescent="0.3">
      <c r="BV11624" s="30"/>
      <c r="CH11624" s="139" t="str">
        <f t="shared" si="294"/>
        <v>LX.S2</v>
      </c>
      <c r="CI11624" s="275" t="s">
        <v>12969</v>
      </c>
    </row>
    <row r="11625" spans="74:87" x14ac:dyDescent="0.3">
      <c r="BV11625" s="30"/>
      <c r="CH11625" s="139" t="str">
        <f t="shared" si="294"/>
        <v>LX.S1</v>
      </c>
      <c r="CI11625" s="275" t="s">
        <v>12970</v>
      </c>
    </row>
    <row r="11626" spans="74:87" x14ac:dyDescent="0.3">
      <c r="BV11626" s="30"/>
      <c r="CH11626" s="139" t="str">
        <f t="shared" si="294"/>
        <v>LX.L2</v>
      </c>
      <c r="CI11626" s="275" t="s">
        <v>12971</v>
      </c>
    </row>
    <row r="11627" spans="74:87" x14ac:dyDescent="0.3">
      <c r="BV11627" s="30"/>
      <c r="CH11627" s="139" t="str">
        <f t="shared" si="294"/>
        <v>LX.L1</v>
      </c>
      <c r="CI11627" s="275" t="s">
        <v>12972</v>
      </c>
    </row>
    <row r="11628" spans="74:87" x14ac:dyDescent="0.3">
      <c r="BV11628" s="30"/>
      <c r="CH11628" s="139" t="str">
        <f t="shared" si="294"/>
        <v>LX.0M</v>
      </c>
      <c r="CI11628" s="275" t="s">
        <v>12973</v>
      </c>
    </row>
    <row r="11629" spans="74:87" x14ac:dyDescent="0.3">
      <c r="BV11629" s="30"/>
      <c r="CH11629" s="139" t="str">
        <f t="shared" si="294"/>
        <v>LX.0N</v>
      </c>
      <c r="CI11629" s="275" t="s">
        <v>12974</v>
      </c>
    </row>
    <row r="11630" spans="74:87" x14ac:dyDescent="0.3">
      <c r="BV11630" s="30"/>
      <c r="CH11630" s="139" t="str">
        <f t="shared" si="294"/>
        <v>LX.68</v>
      </c>
      <c r="CI11630" s="275" t="s">
        <v>12975</v>
      </c>
    </row>
    <row r="11631" spans="74:87" x14ac:dyDescent="0.3">
      <c r="BV11631" s="30"/>
      <c r="CH11631" s="139" t="str">
        <f t="shared" si="294"/>
        <v>LX.0T</v>
      </c>
      <c r="CI11631" s="275" t="s">
        <v>12976</v>
      </c>
    </row>
    <row r="11632" spans="74:87" x14ac:dyDescent="0.3">
      <c r="BV11632" s="30"/>
      <c r="CH11632" s="139" t="str">
        <f t="shared" si="294"/>
        <v>LX.SY</v>
      </c>
      <c r="CI11632" s="275" t="s">
        <v>12977</v>
      </c>
    </row>
    <row r="11633" spans="74:87" x14ac:dyDescent="0.3">
      <c r="BV11633" s="30"/>
      <c r="CH11633" s="139" t="str">
        <f t="shared" si="294"/>
        <v>LX.SL</v>
      </c>
      <c r="CI11633" s="275" t="s">
        <v>12978</v>
      </c>
    </row>
    <row r="11634" spans="74:87" x14ac:dyDescent="0.3">
      <c r="BV11634" s="30"/>
      <c r="CH11634" s="139" t="str">
        <f t="shared" si="294"/>
        <v>LX.SM</v>
      </c>
      <c r="CI11634" s="275" t="s">
        <v>12979</v>
      </c>
    </row>
    <row r="11635" spans="74:87" x14ac:dyDescent="0.3">
      <c r="BV11635" s="30"/>
      <c r="CH11635" s="139" t="str">
        <f t="shared" si="294"/>
        <v>LX.SN</v>
      </c>
      <c r="CI11635" s="275" t="s">
        <v>12980</v>
      </c>
    </row>
    <row r="11636" spans="74:87" x14ac:dyDescent="0.3">
      <c r="BV11636" s="30"/>
      <c r="CH11636" s="139" t="str">
        <f t="shared" si="294"/>
        <v>LX.ZZ</v>
      </c>
      <c r="CI11636" s="275" t="s">
        <v>12981</v>
      </c>
    </row>
    <row r="11637" spans="74:87" x14ac:dyDescent="0.3">
      <c r="BV11637" s="30"/>
      <c r="CH11637" s="139" t="str">
        <f t="shared" si="294"/>
        <v>LX.53</v>
      </c>
      <c r="CI11637" s="275" t="s">
        <v>12982</v>
      </c>
    </row>
    <row r="11638" spans="74:87" x14ac:dyDescent="0.3">
      <c r="BV11638" s="30"/>
      <c r="CH11638" s="139" t="str">
        <f t="shared" si="294"/>
        <v>LX.AB</v>
      </c>
      <c r="CI11638" s="275" t="s">
        <v>12983</v>
      </c>
    </row>
    <row r="11639" spans="74:87" x14ac:dyDescent="0.3">
      <c r="BV11639" s="30"/>
      <c r="CH11639" s="139" t="str">
        <f t="shared" si="294"/>
        <v>LX.50</v>
      </c>
      <c r="CI11639" s="275" t="s">
        <v>12984</v>
      </c>
    </row>
    <row r="11640" spans="74:87" x14ac:dyDescent="0.3">
      <c r="BV11640" s="30"/>
      <c r="CH11640" s="139" t="str">
        <f t="shared" si="294"/>
        <v>LX.B1</v>
      </c>
      <c r="CI11640" s="275" t="s">
        <v>12985</v>
      </c>
    </row>
    <row r="11641" spans="74:87" x14ac:dyDescent="0.3">
      <c r="BV11641" s="30"/>
      <c r="CH11641" s="139" t="str">
        <f t="shared" si="294"/>
        <v>LX.BN</v>
      </c>
      <c r="CI11641" s="275" t="s">
        <v>12986</v>
      </c>
    </row>
    <row r="11642" spans="74:87" x14ac:dyDescent="0.3">
      <c r="BV11642" s="30"/>
      <c r="CH11642" s="139" t="str">
        <f t="shared" si="294"/>
        <v>LX.0Y</v>
      </c>
      <c r="CI11642" s="275" t="s">
        <v>12987</v>
      </c>
    </row>
    <row r="11643" spans="74:87" x14ac:dyDescent="0.3">
      <c r="BV11643" s="30"/>
      <c r="CH11643" s="139" t="str">
        <f t="shared" si="294"/>
        <v>LX.0L</v>
      </c>
      <c r="CI11643" s="275" t="s">
        <v>12988</v>
      </c>
    </row>
    <row r="11644" spans="74:87" x14ac:dyDescent="0.3">
      <c r="BV11644" s="30"/>
      <c r="CH11644" s="139" t="str">
        <f t="shared" si="294"/>
        <v>LX.LK</v>
      </c>
      <c r="CI11644" s="275" t="s">
        <v>12989</v>
      </c>
    </row>
    <row r="11645" spans="74:87" x14ac:dyDescent="0.3">
      <c r="BV11645" s="30"/>
      <c r="CH11645" s="139" t="str">
        <f t="shared" si="294"/>
        <v>LX.LB</v>
      </c>
      <c r="CI11645" s="275" t="s">
        <v>12990</v>
      </c>
    </row>
    <row r="11646" spans="74:87" x14ac:dyDescent="0.3">
      <c r="BV11646" s="30"/>
      <c r="CH11646" s="139" t="str">
        <f t="shared" si="294"/>
        <v>LX.LG</v>
      </c>
      <c r="CI11646" s="275" t="s">
        <v>12991</v>
      </c>
    </row>
    <row r="11647" spans="74:87" x14ac:dyDescent="0.3">
      <c r="BV11647" s="30"/>
      <c r="CH11647" s="139" t="str">
        <f t="shared" si="294"/>
        <v>LX.LO</v>
      </c>
      <c r="CI11647" s="275" t="s">
        <v>12992</v>
      </c>
    </row>
    <row r="11648" spans="74:87" x14ac:dyDescent="0.3">
      <c r="BV11648" s="30"/>
      <c r="CH11648" s="139" t="str">
        <f t="shared" si="294"/>
        <v>LX.LC</v>
      </c>
      <c r="CI11648" s="275" t="s">
        <v>12993</v>
      </c>
    </row>
    <row r="11649" spans="74:87" x14ac:dyDescent="0.3">
      <c r="BV11649" s="30"/>
      <c r="CH11649" s="139" t="str">
        <f t="shared" si="294"/>
        <v>LX.LY</v>
      </c>
      <c r="CI11649" s="275" t="s">
        <v>12994</v>
      </c>
    </row>
    <row r="11650" spans="74:87" x14ac:dyDescent="0.3">
      <c r="BV11650" s="30"/>
      <c r="CH11650" s="139" t="str">
        <f t="shared" si="294"/>
        <v>LX.FE</v>
      </c>
      <c r="CI11650" s="275" t="s">
        <v>12995</v>
      </c>
    </row>
    <row r="11651" spans="74:87" x14ac:dyDescent="0.3">
      <c r="BV11651" s="30"/>
      <c r="CH11651" s="139" t="str">
        <f t="shared" si="294"/>
        <v>LX.RN</v>
      </c>
      <c r="CI11651" s="275" t="s">
        <v>12996</v>
      </c>
    </row>
    <row r="11652" spans="74:87" x14ac:dyDescent="0.3">
      <c r="BV11652" s="30"/>
      <c r="CH11652" s="139" t="str">
        <f t="shared" si="294"/>
        <v>LX.HB</v>
      </c>
      <c r="CI11652" s="275" t="s">
        <v>15481</v>
      </c>
    </row>
    <row r="11653" spans="74:87" x14ac:dyDescent="0.3">
      <c r="BV11653" s="30"/>
      <c r="CH11653" s="139" t="str">
        <f t="shared" si="294"/>
        <v>LX.HG</v>
      </c>
      <c r="CI11653" s="275" t="s">
        <v>15482</v>
      </c>
    </row>
    <row r="11654" spans="74:87" x14ac:dyDescent="0.3">
      <c r="BV11654" s="30"/>
      <c r="CH11654" s="139" t="str">
        <f t="shared" si="294"/>
        <v>LX.S2</v>
      </c>
      <c r="CI11654" s="275" t="s">
        <v>12997</v>
      </c>
    </row>
    <row r="11655" spans="74:87" x14ac:dyDescent="0.3">
      <c r="BV11655" s="30"/>
      <c r="CH11655" s="139" t="str">
        <f t="shared" si="294"/>
        <v>LX.S1</v>
      </c>
      <c r="CI11655" s="275" t="s">
        <v>12998</v>
      </c>
    </row>
    <row r="11656" spans="74:87" x14ac:dyDescent="0.3">
      <c r="BV11656" s="30"/>
      <c r="CH11656" s="139" t="str">
        <f t="shared" si="294"/>
        <v>LX.L2</v>
      </c>
      <c r="CI11656" s="275" t="s">
        <v>12999</v>
      </c>
    </row>
    <row r="11657" spans="74:87" x14ac:dyDescent="0.3">
      <c r="BV11657" s="30"/>
      <c r="CH11657" s="139" t="str">
        <f t="shared" si="294"/>
        <v>LX.L1</v>
      </c>
      <c r="CI11657" s="275" t="s">
        <v>13000</v>
      </c>
    </row>
    <row r="11658" spans="74:87" x14ac:dyDescent="0.3">
      <c r="BV11658" s="30"/>
      <c r="CH11658" s="139" t="str">
        <f t="shared" si="294"/>
        <v>LX.0M</v>
      </c>
      <c r="CI11658" s="275" t="s">
        <v>13001</v>
      </c>
    </row>
    <row r="11659" spans="74:87" x14ac:dyDescent="0.3">
      <c r="BV11659" s="30"/>
      <c r="CH11659" s="139" t="str">
        <f t="shared" si="294"/>
        <v>LX.0N</v>
      </c>
      <c r="CI11659" s="275" t="s">
        <v>13002</v>
      </c>
    </row>
    <row r="11660" spans="74:87" x14ac:dyDescent="0.3">
      <c r="BV11660" s="30"/>
      <c r="CH11660" s="139" t="str">
        <f t="shared" si="294"/>
        <v>LX.68</v>
      </c>
      <c r="CI11660" s="275" t="s">
        <v>13003</v>
      </c>
    </row>
    <row r="11661" spans="74:87" x14ac:dyDescent="0.3">
      <c r="BV11661" s="30"/>
      <c r="CH11661" s="139" t="str">
        <f t="shared" si="294"/>
        <v>LX.0T</v>
      </c>
      <c r="CI11661" s="275" t="s">
        <v>13004</v>
      </c>
    </row>
    <row r="11662" spans="74:87" x14ac:dyDescent="0.3">
      <c r="BV11662" s="30"/>
      <c r="CH11662" s="139" t="str">
        <f t="shared" si="294"/>
        <v>LX.SY</v>
      </c>
      <c r="CI11662" s="275" t="s">
        <v>13005</v>
      </c>
    </row>
    <row r="11663" spans="74:87" x14ac:dyDescent="0.3">
      <c r="BV11663" s="30"/>
      <c r="CH11663" s="139" t="str">
        <f t="shared" si="294"/>
        <v>LX.SL</v>
      </c>
      <c r="CI11663" s="275" t="s">
        <v>13006</v>
      </c>
    </row>
    <row r="11664" spans="74:87" x14ac:dyDescent="0.3">
      <c r="BV11664" s="30"/>
      <c r="CH11664" s="139" t="str">
        <f t="shared" si="294"/>
        <v>LX.SM</v>
      </c>
      <c r="CI11664" s="275" t="s">
        <v>13007</v>
      </c>
    </row>
    <row r="11665" spans="74:87" x14ac:dyDescent="0.3">
      <c r="BV11665" s="30"/>
      <c r="CH11665" s="139" t="str">
        <f t="shared" si="294"/>
        <v>LX.SN</v>
      </c>
      <c r="CI11665" s="275" t="s">
        <v>13008</v>
      </c>
    </row>
    <row r="11666" spans="74:87" x14ac:dyDescent="0.3">
      <c r="BV11666" s="30"/>
      <c r="CH11666" s="139" t="str">
        <f t="shared" si="294"/>
        <v>LX.ZZ</v>
      </c>
      <c r="CI11666" s="275" t="s">
        <v>13009</v>
      </c>
    </row>
    <row r="11667" spans="74:87" x14ac:dyDescent="0.3">
      <c r="BV11667" s="30"/>
      <c r="CH11667" s="139" t="str">
        <f t="shared" si="294"/>
        <v>LX.53</v>
      </c>
      <c r="CI11667" s="275" t="s">
        <v>13010</v>
      </c>
    </row>
    <row r="11668" spans="74:87" x14ac:dyDescent="0.3">
      <c r="BV11668" s="30"/>
      <c r="CH11668" s="139" t="str">
        <f t="shared" si="294"/>
        <v>LX.AB</v>
      </c>
      <c r="CI11668" s="275" t="s">
        <v>13011</v>
      </c>
    </row>
    <row r="11669" spans="74:87" x14ac:dyDescent="0.3">
      <c r="BV11669" s="30"/>
      <c r="CH11669" s="139" t="str">
        <f t="shared" si="294"/>
        <v>LX.50</v>
      </c>
      <c r="CI11669" s="275" t="s">
        <v>13012</v>
      </c>
    </row>
    <row r="11670" spans="74:87" x14ac:dyDescent="0.3">
      <c r="BV11670" s="30"/>
      <c r="CH11670" s="139" t="str">
        <f t="shared" si="294"/>
        <v>LX.B1</v>
      </c>
      <c r="CI11670" s="275" t="s">
        <v>13013</v>
      </c>
    </row>
    <row r="11671" spans="74:87" x14ac:dyDescent="0.3">
      <c r="BV11671" s="30"/>
      <c r="CH11671" s="139" t="str">
        <f t="shared" si="294"/>
        <v>LX.BN</v>
      </c>
      <c r="CI11671" s="275" t="s">
        <v>13014</v>
      </c>
    </row>
    <row r="11672" spans="74:87" x14ac:dyDescent="0.3">
      <c r="BV11672" s="30"/>
      <c r="CH11672" s="139" t="str">
        <f t="shared" si="294"/>
        <v>LX.0Y</v>
      </c>
      <c r="CI11672" s="275" t="s">
        <v>13015</v>
      </c>
    </row>
    <row r="11673" spans="74:87" x14ac:dyDescent="0.3">
      <c r="BV11673" s="30"/>
      <c r="CH11673" s="139" t="str">
        <f t="shared" si="294"/>
        <v>LX.0L</v>
      </c>
      <c r="CI11673" s="275" t="s">
        <v>13016</v>
      </c>
    </row>
    <row r="11674" spans="74:87" x14ac:dyDescent="0.3">
      <c r="BV11674" s="30"/>
      <c r="CH11674" s="139" t="str">
        <f t="shared" si="294"/>
        <v>LX.LK</v>
      </c>
      <c r="CI11674" s="275" t="s">
        <v>13017</v>
      </c>
    </row>
    <row r="11675" spans="74:87" x14ac:dyDescent="0.3">
      <c r="BV11675" s="30"/>
      <c r="CH11675" s="139" t="str">
        <f t="shared" si="294"/>
        <v>LX.LB</v>
      </c>
      <c r="CI11675" s="275" t="s">
        <v>13018</v>
      </c>
    </row>
    <row r="11676" spans="74:87" x14ac:dyDescent="0.3">
      <c r="BV11676" s="30"/>
      <c r="CH11676" s="139" t="str">
        <f t="shared" si="294"/>
        <v>LX.LG</v>
      </c>
      <c r="CI11676" s="275" t="s">
        <v>13019</v>
      </c>
    </row>
    <row r="11677" spans="74:87" x14ac:dyDescent="0.3">
      <c r="BV11677" s="30"/>
      <c r="CH11677" s="139" t="str">
        <f t="shared" si="294"/>
        <v>LX.LO</v>
      </c>
      <c r="CI11677" s="275" t="s">
        <v>13020</v>
      </c>
    </row>
    <row r="11678" spans="74:87" x14ac:dyDescent="0.3">
      <c r="BV11678" s="30"/>
      <c r="CH11678" s="139" t="str">
        <f t="shared" si="294"/>
        <v>LX.LC</v>
      </c>
      <c r="CI11678" s="275" t="s">
        <v>13021</v>
      </c>
    </row>
    <row r="11679" spans="74:87" x14ac:dyDescent="0.3">
      <c r="BV11679" s="30"/>
      <c r="CH11679" s="139" t="str">
        <f t="shared" si="294"/>
        <v>LX.LY</v>
      </c>
      <c r="CI11679" s="275" t="s">
        <v>13022</v>
      </c>
    </row>
    <row r="11680" spans="74:87" x14ac:dyDescent="0.3">
      <c r="BV11680" s="30"/>
      <c r="CH11680" s="139" t="str">
        <f t="shared" ref="CH11680:CH11743" si="295">CONCATENATE(LEFT(CI11680,2),".",RIGHT(CI11680,2))</f>
        <v>LX.FE</v>
      </c>
      <c r="CI11680" s="275" t="s">
        <v>13023</v>
      </c>
    </row>
    <row r="11681" spans="74:87" x14ac:dyDescent="0.3">
      <c r="BV11681" s="30"/>
      <c r="CH11681" s="139" t="str">
        <f t="shared" si="295"/>
        <v>LX.RN</v>
      </c>
      <c r="CI11681" s="275" t="s">
        <v>13024</v>
      </c>
    </row>
    <row r="11682" spans="74:87" x14ac:dyDescent="0.3">
      <c r="BV11682" s="30"/>
      <c r="CH11682" s="139" t="str">
        <f t="shared" si="295"/>
        <v>LX.HB</v>
      </c>
      <c r="CI11682" s="275" t="s">
        <v>15483</v>
      </c>
    </row>
    <row r="11683" spans="74:87" x14ac:dyDescent="0.3">
      <c r="BV11683" s="30"/>
      <c r="CH11683" s="139" t="str">
        <f t="shared" si="295"/>
        <v>LX.HG</v>
      </c>
      <c r="CI11683" s="275" t="s">
        <v>15484</v>
      </c>
    </row>
    <row r="11684" spans="74:87" x14ac:dyDescent="0.3">
      <c r="BV11684" s="30"/>
      <c r="CH11684" s="139" t="str">
        <f t="shared" si="295"/>
        <v>LX.S2</v>
      </c>
      <c r="CI11684" s="275" t="s">
        <v>13025</v>
      </c>
    </row>
    <row r="11685" spans="74:87" x14ac:dyDescent="0.3">
      <c r="BV11685" s="30"/>
      <c r="CH11685" s="139" t="str">
        <f t="shared" si="295"/>
        <v>LX.S1</v>
      </c>
      <c r="CI11685" s="275" t="s">
        <v>13026</v>
      </c>
    </row>
    <row r="11686" spans="74:87" x14ac:dyDescent="0.3">
      <c r="BV11686" s="30"/>
      <c r="CH11686" s="139" t="str">
        <f t="shared" si="295"/>
        <v>LX.L2</v>
      </c>
      <c r="CI11686" s="275" t="s">
        <v>13027</v>
      </c>
    </row>
    <row r="11687" spans="74:87" x14ac:dyDescent="0.3">
      <c r="BV11687" s="30"/>
      <c r="CH11687" s="139" t="str">
        <f t="shared" si="295"/>
        <v>LX.L1</v>
      </c>
      <c r="CI11687" s="275" t="s">
        <v>13028</v>
      </c>
    </row>
    <row r="11688" spans="74:87" x14ac:dyDescent="0.3">
      <c r="BV11688" s="30"/>
      <c r="CH11688" s="139" t="str">
        <f t="shared" si="295"/>
        <v>LX.0M</v>
      </c>
      <c r="CI11688" s="275" t="s">
        <v>13029</v>
      </c>
    </row>
    <row r="11689" spans="74:87" x14ac:dyDescent="0.3">
      <c r="BV11689" s="30"/>
      <c r="CH11689" s="139" t="str">
        <f t="shared" si="295"/>
        <v>LX.0N</v>
      </c>
      <c r="CI11689" s="275" t="s">
        <v>13030</v>
      </c>
    </row>
    <row r="11690" spans="74:87" x14ac:dyDescent="0.3">
      <c r="BV11690" s="30"/>
      <c r="CH11690" s="139" t="str">
        <f t="shared" si="295"/>
        <v>LX.68</v>
      </c>
      <c r="CI11690" s="275" t="s">
        <v>13031</v>
      </c>
    </row>
    <row r="11691" spans="74:87" x14ac:dyDescent="0.3">
      <c r="BV11691" s="30"/>
      <c r="CH11691" s="139" t="str">
        <f t="shared" si="295"/>
        <v>LX.0T</v>
      </c>
      <c r="CI11691" s="275" t="s">
        <v>13032</v>
      </c>
    </row>
    <row r="11692" spans="74:87" x14ac:dyDescent="0.3">
      <c r="BV11692" s="30"/>
      <c r="CH11692" s="139" t="str">
        <f t="shared" si="295"/>
        <v>LX.SY</v>
      </c>
      <c r="CI11692" s="275" t="s">
        <v>13033</v>
      </c>
    </row>
    <row r="11693" spans="74:87" x14ac:dyDescent="0.3">
      <c r="BV11693" s="30"/>
      <c r="CH11693" s="139" t="str">
        <f t="shared" si="295"/>
        <v>LX.SL</v>
      </c>
      <c r="CI11693" s="275" t="s">
        <v>13034</v>
      </c>
    </row>
    <row r="11694" spans="74:87" x14ac:dyDescent="0.3">
      <c r="BV11694" s="30"/>
      <c r="CH11694" s="139" t="str">
        <f t="shared" si="295"/>
        <v>LX.SM</v>
      </c>
      <c r="CI11694" s="275" t="s">
        <v>13035</v>
      </c>
    </row>
    <row r="11695" spans="74:87" x14ac:dyDescent="0.3">
      <c r="BV11695" s="30"/>
      <c r="CH11695" s="139" t="str">
        <f t="shared" si="295"/>
        <v>LX.SN</v>
      </c>
      <c r="CI11695" s="275" t="s">
        <v>13036</v>
      </c>
    </row>
    <row r="11696" spans="74:87" x14ac:dyDescent="0.3">
      <c r="BV11696" s="30"/>
      <c r="CH11696" s="139" t="str">
        <f t="shared" si="295"/>
        <v>LX.ZZ</v>
      </c>
      <c r="CI11696" s="275" t="s">
        <v>13037</v>
      </c>
    </row>
    <row r="11697" spans="74:87" x14ac:dyDescent="0.3">
      <c r="BV11697" s="30"/>
      <c r="CH11697" s="139" t="str">
        <f t="shared" si="295"/>
        <v>LX.53</v>
      </c>
      <c r="CI11697" s="275" t="s">
        <v>13038</v>
      </c>
    </row>
    <row r="11698" spans="74:87" x14ac:dyDescent="0.3">
      <c r="BV11698" s="30"/>
      <c r="CH11698" s="139" t="str">
        <f t="shared" si="295"/>
        <v>LX.AB</v>
      </c>
      <c r="CI11698" s="275" t="s">
        <v>13039</v>
      </c>
    </row>
    <row r="11699" spans="74:87" x14ac:dyDescent="0.3">
      <c r="BV11699" s="30"/>
      <c r="CH11699" s="139" t="str">
        <f t="shared" si="295"/>
        <v>LX.50</v>
      </c>
      <c r="CI11699" s="275" t="s">
        <v>13040</v>
      </c>
    </row>
    <row r="11700" spans="74:87" x14ac:dyDescent="0.3">
      <c r="BV11700" s="30"/>
      <c r="CH11700" s="139" t="str">
        <f t="shared" si="295"/>
        <v>LX.B1</v>
      </c>
      <c r="CI11700" s="275" t="s">
        <v>13041</v>
      </c>
    </row>
    <row r="11701" spans="74:87" x14ac:dyDescent="0.3">
      <c r="BV11701" s="30"/>
      <c r="CH11701" s="139" t="str">
        <f t="shared" si="295"/>
        <v>LX.BN</v>
      </c>
      <c r="CI11701" s="275" t="s">
        <v>13042</v>
      </c>
    </row>
    <row r="11702" spans="74:87" x14ac:dyDescent="0.3">
      <c r="BV11702" s="30"/>
      <c r="CH11702" s="139" t="str">
        <f t="shared" si="295"/>
        <v>LX.0Y</v>
      </c>
      <c r="CI11702" s="275" t="s">
        <v>13043</v>
      </c>
    </row>
    <row r="11703" spans="74:87" x14ac:dyDescent="0.3">
      <c r="BV11703" s="30"/>
      <c r="CH11703" s="139" t="str">
        <f t="shared" si="295"/>
        <v>LX.0L</v>
      </c>
      <c r="CI11703" s="275" t="s">
        <v>13044</v>
      </c>
    </row>
    <row r="11704" spans="74:87" x14ac:dyDescent="0.3">
      <c r="BV11704" s="30"/>
      <c r="CH11704" s="139" t="str">
        <f t="shared" si="295"/>
        <v>LX.LK</v>
      </c>
      <c r="CI11704" s="275" t="s">
        <v>13045</v>
      </c>
    </row>
    <row r="11705" spans="74:87" x14ac:dyDescent="0.3">
      <c r="BV11705" s="30"/>
      <c r="CH11705" s="139" t="str">
        <f t="shared" si="295"/>
        <v>LX.LB</v>
      </c>
      <c r="CI11705" s="275" t="s">
        <v>13046</v>
      </c>
    </row>
    <row r="11706" spans="74:87" x14ac:dyDescent="0.3">
      <c r="BV11706" s="30"/>
      <c r="CH11706" s="139" t="str">
        <f t="shared" si="295"/>
        <v>LX.LG</v>
      </c>
      <c r="CI11706" s="275" t="s">
        <v>13047</v>
      </c>
    </row>
    <row r="11707" spans="74:87" x14ac:dyDescent="0.3">
      <c r="BV11707" s="30"/>
      <c r="CH11707" s="139" t="str">
        <f t="shared" si="295"/>
        <v>LX.LO</v>
      </c>
      <c r="CI11707" s="275" t="s">
        <v>13048</v>
      </c>
    </row>
    <row r="11708" spans="74:87" x14ac:dyDescent="0.3">
      <c r="BV11708" s="30"/>
      <c r="CH11708" s="139" t="str">
        <f t="shared" si="295"/>
        <v>LX.LC</v>
      </c>
      <c r="CI11708" s="275" t="s">
        <v>13049</v>
      </c>
    </row>
    <row r="11709" spans="74:87" x14ac:dyDescent="0.3">
      <c r="BV11709" s="30"/>
      <c r="CH11709" s="139" t="str">
        <f t="shared" si="295"/>
        <v>LX.LY</v>
      </c>
      <c r="CI11709" s="275" t="s">
        <v>13050</v>
      </c>
    </row>
    <row r="11710" spans="74:87" x14ac:dyDescent="0.3">
      <c r="BV11710" s="30"/>
      <c r="CH11710" s="139" t="str">
        <f t="shared" si="295"/>
        <v>LX.FE</v>
      </c>
      <c r="CI11710" s="275" t="s">
        <v>13051</v>
      </c>
    </row>
    <row r="11711" spans="74:87" x14ac:dyDescent="0.3">
      <c r="BV11711" s="30"/>
      <c r="CH11711" s="139" t="str">
        <f t="shared" si="295"/>
        <v>LX.RN</v>
      </c>
      <c r="CI11711" s="275" t="s">
        <v>13052</v>
      </c>
    </row>
    <row r="11712" spans="74:87" x14ac:dyDescent="0.3">
      <c r="BV11712" s="30"/>
      <c r="CH11712" s="139" t="str">
        <f t="shared" si="295"/>
        <v>LX.HB</v>
      </c>
      <c r="CI11712" s="275" t="s">
        <v>15485</v>
      </c>
    </row>
    <row r="11713" spans="74:87" x14ac:dyDescent="0.3">
      <c r="BV11713" s="30"/>
      <c r="CH11713" s="139" t="str">
        <f t="shared" si="295"/>
        <v>LX.HG</v>
      </c>
      <c r="CI11713" s="275" t="s">
        <v>15486</v>
      </c>
    </row>
    <row r="11714" spans="74:87" x14ac:dyDescent="0.3">
      <c r="BV11714" s="30"/>
      <c r="CH11714" s="139" t="str">
        <f t="shared" si="295"/>
        <v>LX.S2</v>
      </c>
      <c r="CI11714" s="275" t="s">
        <v>13053</v>
      </c>
    </row>
    <row r="11715" spans="74:87" x14ac:dyDescent="0.3">
      <c r="BV11715" s="30"/>
      <c r="CH11715" s="139" t="str">
        <f t="shared" si="295"/>
        <v>LX.S1</v>
      </c>
      <c r="CI11715" s="275" t="s">
        <v>13054</v>
      </c>
    </row>
    <row r="11716" spans="74:87" x14ac:dyDescent="0.3">
      <c r="BV11716" s="30"/>
      <c r="CH11716" s="139" t="str">
        <f t="shared" si="295"/>
        <v>LX.L2</v>
      </c>
      <c r="CI11716" s="275" t="s">
        <v>13055</v>
      </c>
    </row>
    <row r="11717" spans="74:87" x14ac:dyDescent="0.3">
      <c r="BV11717" s="30"/>
      <c r="CH11717" s="139" t="str">
        <f t="shared" si="295"/>
        <v>LX.L1</v>
      </c>
      <c r="CI11717" s="275" t="s">
        <v>13056</v>
      </c>
    </row>
    <row r="11718" spans="74:87" x14ac:dyDescent="0.3">
      <c r="BV11718" s="30"/>
      <c r="CH11718" s="139" t="str">
        <f t="shared" si="295"/>
        <v>LX.0M</v>
      </c>
      <c r="CI11718" s="275" t="s">
        <v>13057</v>
      </c>
    </row>
    <row r="11719" spans="74:87" x14ac:dyDescent="0.3">
      <c r="BV11719" s="30"/>
      <c r="CH11719" s="139" t="str">
        <f t="shared" si="295"/>
        <v>LX.0N</v>
      </c>
      <c r="CI11719" s="275" t="s">
        <v>13058</v>
      </c>
    </row>
    <row r="11720" spans="74:87" x14ac:dyDescent="0.3">
      <c r="BV11720" s="30"/>
      <c r="CH11720" s="139" t="str">
        <f t="shared" si="295"/>
        <v>LX.68</v>
      </c>
      <c r="CI11720" s="275" t="s">
        <v>13059</v>
      </c>
    </row>
    <row r="11721" spans="74:87" x14ac:dyDescent="0.3">
      <c r="BV11721" s="30"/>
      <c r="CH11721" s="139" t="str">
        <f t="shared" si="295"/>
        <v>LX.0T</v>
      </c>
      <c r="CI11721" s="275" t="s">
        <v>13060</v>
      </c>
    </row>
    <row r="11722" spans="74:87" x14ac:dyDescent="0.3">
      <c r="BV11722" s="30"/>
      <c r="CH11722" s="139" t="str">
        <f t="shared" si="295"/>
        <v>LX.SY</v>
      </c>
      <c r="CI11722" s="275" t="s">
        <v>13061</v>
      </c>
    </row>
    <row r="11723" spans="74:87" x14ac:dyDescent="0.3">
      <c r="BV11723" s="30"/>
      <c r="CH11723" s="139" t="str">
        <f t="shared" si="295"/>
        <v>LX.SL</v>
      </c>
      <c r="CI11723" s="275" t="s">
        <v>13062</v>
      </c>
    </row>
    <row r="11724" spans="74:87" x14ac:dyDescent="0.3">
      <c r="BV11724" s="30"/>
      <c r="CH11724" s="139" t="str">
        <f t="shared" si="295"/>
        <v>LX.SM</v>
      </c>
      <c r="CI11724" s="275" t="s">
        <v>13063</v>
      </c>
    </row>
    <row r="11725" spans="74:87" x14ac:dyDescent="0.3">
      <c r="BV11725" s="30"/>
      <c r="CH11725" s="139" t="str">
        <f t="shared" si="295"/>
        <v>LX.SN</v>
      </c>
      <c r="CI11725" s="275" t="s">
        <v>13064</v>
      </c>
    </row>
    <row r="11726" spans="74:87" x14ac:dyDescent="0.3">
      <c r="BV11726" s="30"/>
      <c r="CH11726" s="139" t="str">
        <f t="shared" si="295"/>
        <v>LX.ZZ</v>
      </c>
      <c r="CI11726" s="275" t="s">
        <v>13065</v>
      </c>
    </row>
    <row r="11727" spans="74:87" x14ac:dyDescent="0.3">
      <c r="BV11727" s="30"/>
      <c r="CH11727" s="139" t="str">
        <f t="shared" si="295"/>
        <v>LX.53</v>
      </c>
      <c r="CI11727" s="275" t="s">
        <v>13066</v>
      </c>
    </row>
    <row r="11728" spans="74:87" x14ac:dyDescent="0.3">
      <c r="BV11728" s="30"/>
      <c r="CH11728" s="139" t="str">
        <f t="shared" si="295"/>
        <v>LX.AB</v>
      </c>
      <c r="CI11728" s="275" t="s">
        <v>13067</v>
      </c>
    </row>
    <row r="11729" spans="74:87" x14ac:dyDescent="0.3">
      <c r="BV11729" s="30"/>
      <c r="CH11729" s="139" t="str">
        <f t="shared" si="295"/>
        <v>LX.50</v>
      </c>
      <c r="CI11729" s="275" t="s">
        <v>13068</v>
      </c>
    </row>
    <row r="11730" spans="74:87" x14ac:dyDescent="0.3">
      <c r="BV11730" s="30"/>
      <c r="CH11730" s="139" t="str">
        <f t="shared" si="295"/>
        <v>LX.B1</v>
      </c>
      <c r="CI11730" s="275" t="s">
        <v>13069</v>
      </c>
    </row>
    <row r="11731" spans="74:87" x14ac:dyDescent="0.3">
      <c r="BV11731" s="30"/>
      <c r="CH11731" s="139" t="str">
        <f t="shared" si="295"/>
        <v>LX.BN</v>
      </c>
      <c r="CI11731" s="275" t="s">
        <v>13070</v>
      </c>
    </row>
    <row r="11732" spans="74:87" x14ac:dyDescent="0.3">
      <c r="BV11732" s="30"/>
      <c r="CH11732" s="139" t="str">
        <f t="shared" si="295"/>
        <v>LX.0Y</v>
      </c>
      <c r="CI11732" s="275" t="s">
        <v>13071</v>
      </c>
    </row>
    <row r="11733" spans="74:87" x14ac:dyDescent="0.3">
      <c r="BV11733" s="30"/>
      <c r="CH11733" s="139" t="str">
        <f t="shared" si="295"/>
        <v>LX.0L</v>
      </c>
      <c r="CI11733" s="275" t="s">
        <v>13072</v>
      </c>
    </row>
    <row r="11734" spans="74:87" x14ac:dyDescent="0.3">
      <c r="BV11734" s="30"/>
      <c r="CH11734" s="139" t="str">
        <f t="shared" si="295"/>
        <v>LX.LK</v>
      </c>
      <c r="CI11734" s="275" t="s">
        <v>13073</v>
      </c>
    </row>
    <row r="11735" spans="74:87" x14ac:dyDescent="0.3">
      <c r="BV11735" s="30"/>
      <c r="CH11735" s="139" t="str">
        <f t="shared" si="295"/>
        <v>LX.LB</v>
      </c>
      <c r="CI11735" s="275" t="s">
        <v>13074</v>
      </c>
    </row>
    <row r="11736" spans="74:87" x14ac:dyDescent="0.3">
      <c r="BV11736" s="30"/>
      <c r="CH11736" s="139" t="str">
        <f t="shared" si="295"/>
        <v>LX.LG</v>
      </c>
      <c r="CI11736" s="275" t="s">
        <v>13075</v>
      </c>
    </row>
    <row r="11737" spans="74:87" x14ac:dyDescent="0.3">
      <c r="BV11737" s="30"/>
      <c r="CH11737" s="139" t="str">
        <f t="shared" si="295"/>
        <v>LX.LO</v>
      </c>
      <c r="CI11737" s="275" t="s">
        <v>13076</v>
      </c>
    </row>
    <row r="11738" spans="74:87" x14ac:dyDescent="0.3">
      <c r="BV11738" s="30"/>
      <c r="CH11738" s="139" t="str">
        <f t="shared" si="295"/>
        <v>LX.LC</v>
      </c>
      <c r="CI11738" s="275" t="s">
        <v>13077</v>
      </c>
    </row>
    <row r="11739" spans="74:87" x14ac:dyDescent="0.3">
      <c r="BV11739" s="30"/>
      <c r="CH11739" s="139" t="str">
        <f t="shared" si="295"/>
        <v>LX.LY</v>
      </c>
      <c r="CI11739" s="275" t="s">
        <v>13078</v>
      </c>
    </row>
    <row r="11740" spans="74:87" x14ac:dyDescent="0.3">
      <c r="BV11740" s="30"/>
      <c r="CH11740" s="139" t="str">
        <f t="shared" si="295"/>
        <v>LX.FE</v>
      </c>
      <c r="CI11740" s="275" t="s">
        <v>13079</v>
      </c>
    </row>
    <row r="11741" spans="74:87" x14ac:dyDescent="0.3">
      <c r="BV11741" s="30"/>
      <c r="CH11741" s="139" t="str">
        <f t="shared" si="295"/>
        <v>LX.RN</v>
      </c>
      <c r="CI11741" s="275" t="s">
        <v>13080</v>
      </c>
    </row>
    <row r="11742" spans="74:87" x14ac:dyDescent="0.3">
      <c r="BV11742" s="30"/>
      <c r="CH11742" s="139" t="str">
        <f t="shared" si="295"/>
        <v>LX.HB</v>
      </c>
      <c r="CI11742" s="275" t="s">
        <v>15487</v>
      </c>
    </row>
    <row r="11743" spans="74:87" x14ac:dyDescent="0.3">
      <c r="BV11743" s="30"/>
      <c r="CH11743" s="139" t="str">
        <f t="shared" si="295"/>
        <v>LX.HG</v>
      </c>
      <c r="CI11743" s="275" t="s">
        <v>15488</v>
      </c>
    </row>
    <row r="11744" spans="74:87" x14ac:dyDescent="0.3">
      <c r="BV11744" s="30"/>
      <c r="CH11744" s="139" t="str">
        <f t="shared" ref="CH11744:CH11807" si="296">CONCATENATE(LEFT(CI11744,2),".",RIGHT(CI11744,2))</f>
        <v>LX.S2</v>
      </c>
      <c r="CI11744" s="275" t="s">
        <v>13081</v>
      </c>
    </row>
    <row r="11745" spans="74:87" x14ac:dyDescent="0.3">
      <c r="BV11745" s="30"/>
      <c r="CH11745" s="139" t="str">
        <f t="shared" si="296"/>
        <v>LX.S1</v>
      </c>
      <c r="CI11745" s="275" t="s">
        <v>13082</v>
      </c>
    </row>
    <row r="11746" spans="74:87" x14ac:dyDescent="0.3">
      <c r="BV11746" s="30"/>
      <c r="CH11746" s="139" t="str">
        <f t="shared" si="296"/>
        <v>LX.L2</v>
      </c>
      <c r="CI11746" s="275" t="s">
        <v>13083</v>
      </c>
    </row>
    <row r="11747" spans="74:87" x14ac:dyDescent="0.3">
      <c r="BV11747" s="30"/>
      <c r="CH11747" s="139" t="str">
        <f t="shared" si="296"/>
        <v>LX.L1</v>
      </c>
      <c r="CI11747" s="275" t="s">
        <v>13084</v>
      </c>
    </row>
    <row r="11748" spans="74:87" x14ac:dyDescent="0.3">
      <c r="BV11748" s="30"/>
      <c r="CH11748" s="139" t="str">
        <f t="shared" si="296"/>
        <v>LX.0M</v>
      </c>
      <c r="CI11748" s="275" t="s">
        <v>13085</v>
      </c>
    </row>
    <row r="11749" spans="74:87" x14ac:dyDescent="0.3">
      <c r="BV11749" s="30"/>
      <c r="CH11749" s="139" t="str">
        <f t="shared" si="296"/>
        <v>LX.0N</v>
      </c>
      <c r="CI11749" s="275" t="s">
        <v>13086</v>
      </c>
    </row>
    <row r="11750" spans="74:87" x14ac:dyDescent="0.3">
      <c r="BV11750" s="30"/>
      <c r="CH11750" s="139" t="str">
        <f t="shared" si="296"/>
        <v>LX.68</v>
      </c>
      <c r="CI11750" s="275" t="s">
        <v>13087</v>
      </c>
    </row>
    <row r="11751" spans="74:87" x14ac:dyDescent="0.3">
      <c r="BV11751" s="30"/>
      <c r="CH11751" s="139" t="str">
        <f t="shared" si="296"/>
        <v>LX.0T</v>
      </c>
      <c r="CI11751" s="275" t="s">
        <v>13088</v>
      </c>
    </row>
    <row r="11752" spans="74:87" x14ac:dyDescent="0.3">
      <c r="BV11752" s="30"/>
      <c r="CH11752" s="139" t="str">
        <f t="shared" si="296"/>
        <v>LX.SY</v>
      </c>
      <c r="CI11752" s="275" t="s">
        <v>13089</v>
      </c>
    </row>
    <row r="11753" spans="74:87" x14ac:dyDescent="0.3">
      <c r="BV11753" s="30"/>
      <c r="CH11753" s="139" t="str">
        <f t="shared" si="296"/>
        <v>LX.SL</v>
      </c>
      <c r="CI11753" s="275" t="s">
        <v>13090</v>
      </c>
    </row>
    <row r="11754" spans="74:87" x14ac:dyDescent="0.3">
      <c r="BV11754" s="30"/>
      <c r="CH11754" s="139" t="str">
        <f t="shared" si="296"/>
        <v>LX.SM</v>
      </c>
      <c r="CI11754" s="275" t="s">
        <v>13091</v>
      </c>
    </row>
    <row r="11755" spans="74:87" x14ac:dyDescent="0.3">
      <c r="BV11755" s="30"/>
      <c r="CH11755" s="139" t="str">
        <f t="shared" si="296"/>
        <v>LX.SN</v>
      </c>
      <c r="CI11755" s="275" t="s">
        <v>13092</v>
      </c>
    </row>
    <row r="11756" spans="74:87" x14ac:dyDescent="0.3">
      <c r="BV11756" s="30"/>
      <c r="CH11756" s="139" t="str">
        <f t="shared" si="296"/>
        <v>LX.ZZ</v>
      </c>
      <c r="CI11756" s="275" t="s">
        <v>13093</v>
      </c>
    </row>
    <row r="11757" spans="74:87" x14ac:dyDescent="0.3">
      <c r="BV11757" s="30"/>
      <c r="CH11757" s="139" t="str">
        <f t="shared" si="296"/>
        <v>LX.53</v>
      </c>
      <c r="CI11757" s="275" t="s">
        <v>13094</v>
      </c>
    </row>
    <row r="11758" spans="74:87" x14ac:dyDescent="0.3">
      <c r="BV11758" s="30"/>
      <c r="CH11758" s="139" t="str">
        <f t="shared" si="296"/>
        <v>LX.AB</v>
      </c>
      <c r="CI11758" s="275" t="s">
        <v>13095</v>
      </c>
    </row>
    <row r="11759" spans="74:87" x14ac:dyDescent="0.3">
      <c r="BV11759" s="30"/>
      <c r="CH11759" s="139" t="str">
        <f t="shared" si="296"/>
        <v>LX.50</v>
      </c>
      <c r="CI11759" s="275" t="s">
        <v>13096</v>
      </c>
    </row>
    <row r="11760" spans="74:87" x14ac:dyDescent="0.3">
      <c r="BV11760" s="30"/>
      <c r="CH11760" s="139" t="str">
        <f t="shared" si="296"/>
        <v>LX.B1</v>
      </c>
      <c r="CI11760" s="275" t="s">
        <v>13097</v>
      </c>
    </row>
    <row r="11761" spans="74:87" x14ac:dyDescent="0.3">
      <c r="BV11761" s="30"/>
      <c r="CH11761" s="139" t="str">
        <f t="shared" si="296"/>
        <v>LX.BN</v>
      </c>
      <c r="CI11761" s="275" t="s">
        <v>13098</v>
      </c>
    </row>
    <row r="11762" spans="74:87" x14ac:dyDescent="0.3">
      <c r="BV11762" s="30"/>
      <c r="CH11762" s="139" t="str">
        <f t="shared" si="296"/>
        <v>LX.0Y</v>
      </c>
      <c r="CI11762" s="275" t="s">
        <v>13099</v>
      </c>
    </row>
    <row r="11763" spans="74:87" x14ac:dyDescent="0.3">
      <c r="BV11763" s="30"/>
      <c r="CH11763" s="139" t="str">
        <f t="shared" si="296"/>
        <v>LX.0L</v>
      </c>
      <c r="CI11763" s="275" t="s">
        <v>13100</v>
      </c>
    </row>
    <row r="11764" spans="74:87" x14ac:dyDescent="0.3">
      <c r="BV11764" s="30"/>
      <c r="CH11764" s="139" t="str">
        <f t="shared" si="296"/>
        <v>LX.LK</v>
      </c>
      <c r="CI11764" s="275" t="s">
        <v>13101</v>
      </c>
    </row>
    <row r="11765" spans="74:87" x14ac:dyDescent="0.3">
      <c r="BV11765" s="30"/>
      <c r="CH11765" s="139" t="str">
        <f t="shared" si="296"/>
        <v>LX.LB</v>
      </c>
      <c r="CI11765" s="275" t="s">
        <v>13102</v>
      </c>
    </row>
    <row r="11766" spans="74:87" x14ac:dyDescent="0.3">
      <c r="BV11766" s="30"/>
      <c r="CH11766" s="139" t="str">
        <f t="shared" si="296"/>
        <v>LX.LG</v>
      </c>
      <c r="CI11766" s="275" t="s">
        <v>13103</v>
      </c>
    </row>
    <row r="11767" spans="74:87" x14ac:dyDescent="0.3">
      <c r="BV11767" s="30"/>
      <c r="CH11767" s="139" t="str">
        <f t="shared" si="296"/>
        <v>LX.LO</v>
      </c>
      <c r="CI11767" s="275" t="s">
        <v>13104</v>
      </c>
    </row>
    <row r="11768" spans="74:87" x14ac:dyDescent="0.3">
      <c r="BV11768" s="30"/>
      <c r="CH11768" s="139" t="str">
        <f t="shared" si="296"/>
        <v>LX.LC</v>
      </c>
      <c r="CI11768" s="275" t="s">
        <v>13105</v>
      </c>
    </row>
    <row r="11769" spans="74:87" x14ac:dyDescent="0.3">
      <c r="BV11769" s="30"/>
      <c r="CH11769" s="139" t="str">
        <f t="shared" si="296"/>
        <v>LX.LY</v>
      </c>
      <c r="CI11769" s="275" t="s">
        <v>13106</v>
      </c>
    </row>
    <row r="11770" spans="74:87" x14ac:dyDescent="0.3">
      <c r="BV11770" s="30"/>
      <c r="CH11770" s="139" t="str">
        <f t="shared" si="296"/>
        <v>LX.FE</v>
      </c>
      <c r="CI11770" s="275" t="s">
        <v>13107</v>
      </c>
    </row>
    <row r="11771" spans="74:87" x14ac:dyDescent="0.3">
      <c r="BV11771" s="30"/>
      <c r="CH11771" s="139" t="str">
        <f t="shared" si="296"/>
        <v>LX.RN</v>
      </c>
      <c r="CI11771" s="275" t="s">
        <v>13108</v>
      </c>
    </row>
    <row r="11772" spans="74:87" x14ac:dyDescent="0.3">
      <c r="BV11772" s="30"/>
      <c r="CH11772" s="139" t="str">
        <f t="shared" si="296"/>
        <v>LX.HB</v>
      </c>
      <c r="CI11772" s="275" t="s">
        <v>15489</v>
      </c>
    </row>
    <row r="11773" spans="74:87" x14ac:dyDescent="0.3">
      <c r="BV11773" s="30"/>
      <c r="CH11773" s="139" t="str">
        <f t="shared" si="296"/>
        <v>LX.HG</v>
      </c>
      <c r="CI11773" s="275" t="s">
        <v>15490</v>
      </c>
    </row>
    <row r="11774" spans="74:87" x14ac:dyDescent="0.3">
      <c r="BV11774" s="30"/>
      <c r="CH11774" s="139" t="str">
        <f t="shared" si="296"/>
        <v>LX.S2</v>
      </c>
      <c r="CI11774" s="275" t="s">
        <v>13109</v>
      </c>
    </row>
    <row r="11775" spans="74:87" x14ac:dyDescent="0.3">
      <c r="BV11775" s="30"/>
      <c r="CH11775" s="139" t="str">
        <f t="shared" si="296"/>
        <v>LX.S1</v>
      </c>
      <c r="CI11775" s="275" t="s">
        <v>13110</v>
      </c>
    </row>
    <row r="11776" spans="74:87" x14ac:dyDescent="0.3">
      <c r="BV11776" s="30"/>
      <c r="CH11776" s="139" t="str">
        <f t="shared" si="296"/>
        <v>LX.L2</v>
      </c>
      <c r="CI11776" s="275" t="s">
        <v>13111</v>
      </c>
    </row>
    <row r="11777" spans="74:87" x14ac:dyDescent="0.3">
      <c r="BV11777" s="30"/>
      <c r="CH11777" s="139" t="str">
        <f t="shared" si="296"/>
        <v>LX.L1</v>
      </c>
      <c r="CI11777" s="275" t="s">
        <v>13112</v>
      </c>
    </row>
    <row r="11778" spans="74:87" x14ac:dyDescent="0.3">
      <c r="BV11778" s="30"/>
      <c r="CH11778" s="139" t="str">
        <f t="shared" si="296"/>
        <v>LX.0M</v>
      </c>
      <c r="CI11778" s="275" t="s">
        <v>13113</v>
      </c>
    </row>
    <row r="11779" spans="74:87" x14ac:dyDescent="0.3">
      <c r="BV11779" s="30"/>
      <c r="CH11779" s="139" t="str">
        <f t="shared" si="296"/>
        <v>LX.0N</v>
      </c>
      <c r="CI11779" s="275" t="s">
        <v>13114</v>
      </c>
    </row>
    <row r="11780" spans="74:87" x14ac:dyDescent="0.3">
      <c r="BV11780" s="30"/>
      <c r="CH11780" s="139" t="str">
        <f t="shared" si="296"/>
        <v>LX.68</v>
      </c>
      <c r="CI11780" s="275" t="s">
        <v>13115</v>
      </c>
    </row>
    <row r="11781" spans="74:87" x14ac:dyDescent="0.3">
      <c r="BV11781" s="30"/>
      <c r="CH11781" s="139" t="str">
        <f t="shared" si="296"/>
        <v>LX.0T</v>
      </c>
      <c r="CI11781" s="275" t="s">
        <v>13116</v>
      </c>
    </row>
    <row r="11782" spans="74:87" x14ac:dyDescent="0.3">
      <c r="BV11782" s="30"/>
      <c r="CH11782" s="139" t="str">
        <f t="shared" si="296"/>
        <v>LX.SY</v>
      </c>
      <c r="CI11782" s="275" t="s">
        <v>13117</v>
      </c>
    </row>
    <row r="11783" spans="74:87" x14ac:dyDescent="0.3">
      <c r="BV11783" s="30"/>
      <c r="CH11783" s="139" t="str">
        <f t="shared" si="296"/>
        <v>LX.SL</v>
      </c>
      <c r="CI11783" s="275" t="s">
        <v>13118</v>
      </c>
    </row>
    <row r="11784" spans="74:87" x14ac:dyDescent="0.3">
      <c r="BV11784" s="30"/>
      <c r="CH11784" s="139" t="str">
        <f t="shared" si="296"/>
        <v>LX.SM</v>
      </c>
      <c r="CI11784" s="275" t="s">
        <v>13119</v>
      </c>
    </row>
    <row r="11785" spans="74:87" x14ac:dyDescent="0.3">
      <c r="BV11785" s="30"/>
      <c r="CH11785" s="139" t="str">
        <f t="shared" si="296"/>
        <v>LX.SN</v>
      </c>
      <c r="CI11785" s="275" t="s">
        <v>13120</v>
      </c>
    </row>
    <row r="11786" spans="74:87" x14ac:dyDescent="0.3">
      <c r="BV11786" s="30"/>
      <c r="CH11786" s="139" t="str">
        <f t="shared" si="296"/>
        <v>LX.ZZ</v>
      </c>
      <c r="CI11786" s="275" t="s">
        <v>13121</v>
      </c>
    </row>
    <row r="11787" spans="74:87" x14ac:dyDescent="0.3">
      <c r="BV11787" s="30"/>
      <c r="CH11787" s="139" t="str">
        <f t="shared" si="296"/>
        <v>LX.53</v>
      </c>
      <c r="CI11787" s="275" t="s">
        <v>13122</v>
      </c>
    </row>
    <row r="11788" spans="74:87" x14ac:dyDescent="0.3">
      <c r="BV11788" s="30"/>
      <c r="CH11788" s="139" t="str">
        <f t="shared" si="296"/>
        <v>LX.AB</v>
      </c>
      <c r="CI11788" s="275" t="s">
        <v>13123</v>
      </c>
    </row>
    <row r="11789" spans="74:87" x14ac:dyDescent="0.3">
      <c r="BV11789" s="30"/>
      <c r="CH11789" s="139" t="str">
        <f t="shared" si="296"/>
        <v>LX.50</v>
      </c>
      <c r="CI11789" s="275" t="s">
        <v>13124</v>
      </c>
    </row>
    <row r="11790" spans="74:87" x14ac:dyDescent="0.3">
      <c r="BV11790" s="30"/>
      <c r="CH11790" s="139" t="str">
        <f t="shared" si="296"/>
        <v>LX.B1</v>
      </c>
      <c r="CI11790" s="275" t="s">
        <v>13125</v>
      </c>
    </row>
    <row r="11791" spans="74:87" x14ac:dyDescent="0.3">
      <c r="BV11791" s="30"/>
      <c r="CH11791" s="139" t="str">
        <f t="shared" si="296"/>
        <v>LX.BN</v>
      </c>
      <c r="CI11791" s="275" t="s">
        <v>13126</v>
      </c>
    </row>
    <row r="11792" spans="74:87" x14ac:dyDescent="0.3">
      <c r="BV11792" s="30"/>
      <c r="CH11792" s="139" t="str">
        <f t="shared" si="296"/>
        <v>LX.0Y</v>
      </c>
      <c r="CI11792" s="275" t="s">
        <v>13127</v>
      </c>
    </row>
    <row r="11793" spans="74:87" x14ac:dyDescent="0.3">
      <c r="BV11793" s="30"/>
      <c r="CH11793" s="139" t="str">
        <f t="shared" si="296"/>
        <v>LX.0L</v>
      </c>
      <c r="CI11793" s="275" t="s">
        <v>13128</v>
      </c>
    </row>
    <row r="11794" spans="74:87" x14ac:dyDescent="0.3">
      <c r="BV11794" s="30"/>
      <c r="CH11794" s="139" t="str">
        <f t="shared" si="296"/>
        <v>LX.LK</v>
      </c>
      <c r="CI11794" s="275" t="s">
        <v>13129</v>
      </c>
    </row>
    <row r="11795" spans="74:87" x14ac:dyDescent="0.3">
      <c r="BV11795" s="30"/>
      <c r="CH11795" s="139" t="str">
        <f t="shared" si="296"/>
        <v>LX.LB</v>
      </c>
      <c r="CI11795" s="275" t="s">
        <v>13130</v>
      </c>
    </row>
    <row r="11796" spans="74:87" x14ac:dyDescent="0.3">
      <c r="BV11796" s="30"/>
      <c r="CH11796" s="139" t="str">
        <f t="shared" si="296"/>
        <v>LX.LG</v>
      </c>
      <c r="CI11796" s="275" t="s">
        <v>13131</v>
      </c>
    </row>
    <row r="11797" spans="74:87" x14ac:dyDescent="0.3">
      <c r="BV11797" s="30"/>
      <c r="CH11797" s="139" t="str">
        <f t="shared" si="296"/>
        <v>LX.LO</v>
      </c>
      <c r="CI11797" s="275" t="s">
        <v>13132</v>
      </c>
    </row>
    <row r="11798" spans="74:87" x14ac:dyDescent="0.3">
      <c r="BV11798" s="30"/>
      <c r="CH11798" s="139" t="str">
        <f t="shared" si="296"/>
        <v>LX.LC</v>
      </c>
      <c r="CI11798" s="275" t="s">
        <v>13133</v>
      </c>
    </row>
    <row r="11799" spans="74:87" x14ac:dyDescent="0.3">
      <c r="BV11799" s="30"/>
      <c r="CH11799" s="139" t="str">
        <f t="shared" si="296"/>
        <v>LX.LY</v>
      </c>
      <c r="CI11799" s="275" t="s">
        <v>13134</v>
      </c>
    </row>
    <row r="11800" spans="74:87" x14ac:dyDescent="0.3">
      <c r="BV11800" s="30"/>
      <c r="CH11800" s="139" t="str">
        <f t="shared" si="296"/>
        <v>LX.FE</v>
      </c>
      <c r="CI11800" s="275" t="s">
        <v>13135</v>
      </c>
    </row>
    <row r="11801" spans="74:87" x14ac:dyDescent="0.3">
      <c r="BV11801" s="30"/>
      <c r="CH11801" s="139" t="str">
        <f t="shared" si="296"/>
        <v>LX.RN</v>
      </c>
      <c r="CI11801" s="275" t="s">
        <v>13136</v>
      </c>
    </row>
    <row r="11802" spans="74:87" x14ac:dyDescent="0.3">
      <c r="BV11802" s="30"/>
      <c r="CH11802" s="139" t="str">
        <f t="shared" si="296"/>
        <v>LX.HB</v>
      </c>
      <c r="CI11802" s="275" t="s">
        <v>15491</v>
      </c>
    </row>
    <row r="11803" spans="74:87" x14ac:dyDescent="0.3">
      <c r="BV11803" s="30"/>
      <c r="CH11803" s="139" t="str">
        <f t="shared" si="296"/>
        <v>LX.HG</v>
      </c>
      <c r="CI11803" s="275" t="s">
        <v>15492</v>
      </c>
    </row>
    <row r="11804" spans="74:87" x14ac:dyDescent="0.3">
      <c r="BV11804" s="30"/>
      <c r="CH11804" s="139" t="str">
        <f t="shared" si="296"/>
        <v>LX.S2</v>
      </c>
      <c r="CI11804" s="275" t="s">
        <v>13137</v>
      </c>
    </row>
    <row r="11805" spans="74:87" x14ac:dyDescent="0.3">
      <c r="BV11805" s="30"/>
      <c r="CH11805" s="139" t="str">
        <f t="shared" si="296"/>
        <v>LX.S1</v>
      </c>
      <c r="CI11805" s="275" t="s">
        <v>13138</v>
      </c>
    </row>
    <row r="11806" spans="74:87" x14ac:dyDescent="0.3">
      <c r="BV11806" s="30"/>
      <c r="CH11806" s="139" t="str">
        <f t="shared" si="296"/>
        <v>LX.L2</v>
      </c>
      <c r="CI11806" s="275" t="s">
        <v>13139</v>
      </c>
    </row>
    <row r="11807" spans="74:87" x14ac:dyDescent="0.3">
      <c r="BV11807" s="30"/>
      <c r="CH11807" s="139" t="str">
        <f t="shared" si="296"/>
        <v>LX.L1</v>
      </c>
      <c r="CI11807" s="275" t="s">
        <v>13140</v>
      </c>
    </row>
    <row r="11808" spans="74:87" x14ac:dyDescent="0.3">
      <c r="BV11808" s="30"/>
      <c r="CH11808" s="139" t="str">
        <f t="shared" ref="CH11808:CH11871" si="297">CONCATENATE(LEFT(CI11808,2),".",RIGHT(CI11808,2))</f>
        <v>LX.0M</v>
      </c>
      <c r="CI11808" s="275" t="s">
        <v>13141</v>
      </c>
    </row>
    <row r="11809" spans="74:87" x14ac:dyDescent="0.3">
      <c r="BV11809" s="30"/>
      <c r="CH11809" s="139" t="str">
        <f t="shared" si="297"/>
        <v>LX.0N</v>
      </c>
      <c r="CI11809" s="275" t="s">
        <v>13142</v>
      </c>
    </row>
    <row r="11810" spans="74:87" x14ac:dyDescent="0.3">
      <c r="BV11810" s="30"/>
      <c r="CH11810" s="139" t="str">
        <f t="shared" si="297"/>
        <v>LX.68</v>
      </c>
      <c r="CI11810" s="275" t="s">
        <v>13143</v>
      </c>
    </row>
    <row r="11811" spans="74:87" x14ac:dyDescent="0.3">
      <c r="BV11811" s="30"/>
      <c r="CH11811" s="139" t="str">
        <f t="shared" si="297"/>
        <v>LX.0T</v>
      </c>
      <c r="CI11811" s="275" t="s">
        <v>13144</v>
      </c>
    </row>
    <row r="11812" spans="74:87" x14ac:dyDescent="0.3">
      <c r="BV11812" s="30"/>
      <c r="CH11812" s="139" t="str">
        <f t="shared" si="297"/>
        <v>LX.SY</v>
      </c>
      <c r="CI11812" s="275" t="s">
        <v>13145</v>
      </c>
    </row>
    <row r="11813" spans="74:87" x14ac:dyDescent="0.3">
      <c r="BV11813" s="30"/>
      <c r="CH11813" s="139" t="str">
        <f t="shared" si="297"/>
        <v>LX.SL</v>
      </c>
      <c r="CI11813" s="275" t="s">
        <v>13146</v>
      </c>
    </row>
    <row r="11814" spans="74:87" x14ac:dyDescent="0.3">
      <c r="BV11814" s="30"/>
      <c r="CH11814" s="139" t="str">
        <f t="shared" si="297"/>
        <v>LX.SM</v>
      </c>
      <c r="CI11814" s="275" t="s">
        <v>13147</v>
      </c>
    </row>
    <row r="11815" spans="74:87" x14ac:dyDescent="0.3">
      <c r="BV11815" s="30"/>
      <c r="CH11815" s="139" t="str">
        <f t="shared" si="297"/>
        <v>LX.SN</v>
      </c>
      <c r="CI11815" s="275" t="s">
        <v>13148</v>
      </c>
    </row>
    <row r="11816" spans="74:87" x14ac:dyDescent="0.3">
      <c r="BV11816" s="30"/>
      <c r="CH11816" s="139" t="str">
        <f t="shared" si="297"/>
        <v>LX.ZZ</v>
      </c>
      <c r="CI11816" s="275" t="s">
        <v>13149</v>
      </c>
    </row>
    <row r="11817" spans="74:87" x14ac:dyDescent="0.3">
      <c r="BV11817" s="30"/>
      <c r="CH11817" s="139" t="str">
        <f t="shared" si="297"/>
        <v>LX.53</v>
      </c>
      <c r="CI11817" s="275" t="s">
        <v>13150</v>
      </c>
    </row>
    <row r="11818" spans="74:87" x14ac:dyDescent="0.3">
      <c r="BV11818" s="30"/>
      <c r="CH11818" s="139" t="str">
        <f t="shared" si="297"/>
        <v>LX.AB</v>
      </c>
      <c r="CI11818" s="275" t="s">
        <v>13151</v>
      </c>
    </row>
    <row r="11819" spans="74:87" x14ac:dyDescent="0.3">
      <c r="BV11819" s="30"/>
      <c r="CH11819" s="139" t="str">
        <f t="shared" si="297"/>
        <v>LX.50</v>
      </c>
      <c r="CI11819" s="275" t="s">
        <v>13152</v>
      </c>
    </row>
    <row r="11820" spans="74:87" x14ac:dyDescent="0.3">
      <c r="BV11820" s="30"/>
      <c r="CH11820" s="139" t="str">
        <f t="shared" si="297"/>
        <v>LX.B1</v>
      </c>
      <c r="CI11820" s="275" t="s">
        <v>13153</v>
      </c>
    </row>
    <row r="11821" spans="74:87" x14ac:dyDescent="0.3">
      <c r="BV11821" s="30"/>
      <c r="CH11821" s="139" t="str">
        <f t="shared" si="297"/>
        <v>LX.BN</v>
      </c>
      <c r="CI11821" s="275" t="s">
        <v>13154</v>
      </c>
    </row>
    <row r="11822" spans="74:87" x14ac:dyDescent="0.3">
      <c r="BV11822" s="30"/>
      <c r="CH11822" s="139" t="str">
        <f t="shared" si="297"/>
        <v>LX.0Y</v>
      </c>
      <c r="CI11822" s="275" t="s">
        <v>13155</v>
      </c>
    </row>
    <row r="11823" spans="74:87" x14ac:dyDescent="0.3">
      <c r="BV11823" s="30"/>
      <c r="CH11823" s="139" t="str">
        <f t="shared" si="297"/>
        <v>LX.0L</v>
      </c>
      <c r="CI11823" s="275" t="s">
        <v>13156</v>
      </c>
    </row>
    <row r="11824" spans="74:87" x14ac:dyDescent="0.3">
      <c r="BV11824" s="30"/>
      <c r="CH11824" s="139" t="str">
        <f t="shared" si="297"/>
        <v>LX.LK</v>
      </c>
      <c r="CI11824" s="275" t="s">
        <v>13157</v>
      </c>
    </row>
    <row r="11825" spans="74:87" x14ac:dyDescent="0.3">
      <c r="BV11825" s="30"/>
      <c r="CH11825" s="139" t="str">
        <f t="shared" si="297"/>
        <v>LX.LB</v>
      </c>
      <c r="CI11825" s="275" t="s">
        <v>13158</v>
      </c>
    </row>
    <row r="11826" spans="74:87" x14ac:dyDescent="0.3">
      <c r="BV11826" s="30"/>
      <c r="CH11826" s="139" t="str">
        <f t="shared" si="297"/>
        <v>LX.LG</v>
      </c>
      <c r="CI11826" s="275" t="s">
        <v>13159</v>
      </c>
    </row>
    <row r="11827" spans="74:87" x14ac:dyDescent="0.3">
      <c r="BV11827" s="30"/>
      <c r="CH11827" s="139" t="str">
        <f t="shared" si="297"/>
        <v>LX.LO</v>
      </c>
      <c r="CI11827" s="275" t="s">
        <v>13160</v>
      </c>
    </row>
    <row r="11828" spans="74:87" x14ac:dyDescent="0.3">
      <c r="BV11828" s="30"/>
      <c r="CH11828" s="139" t="str">
        <f t="shared" si="297"/>
        <v>LX.LC</v>
      </c>
      <c r="CI11828" s="275" t="s">
        <v>13161</v>
      </c>
    </row>
    <row r="11829" spans="74:87" x14ac:dyDescent="0.3">
      <c r="BV11829" s="30"/>
      <c r="CH11829" s="139" t="str">
        <f t="shared" si="297"/>
        <v>LX.LY</v>
      </c>
      <c r="CI11829" s="275" t="s">
        <v>13162</v>
      </c>
    </row>
    <row r="11830" spans="74:87" x14ac:dyDescent="0.3">
      <c r="BV11830" s="30"/>
      <c r="CH11830" s="139" t="str">
        <f t="shared" si="297"/>
        <v>LX.FE</v>
      </c>
      <c r="CI11830" s="275" t="s">
        <v>13163</v>
      </c>
    </row>
    <row r="11831" spans="74:87" x14ac:dyDescent="0.3">
      <c r="BV11831" s="30"/>
      <c r="CH11831" s="139" t="str">
        <f t="shared" si="297"/>
        <v>LX.RN</v>
      </c>
      <c r="CI11831" s="275" t="s">
        <v>13164</v>
      </c>
    </row>
    <row r="11832" spans="74:87" x14ac:dyDescent="0.3">
      <c r="BV11832" s="30"/>
      <c r="CH11832" s="139" t="str">
        <f t="shared" si="297"/>
        <v>LX.HB</v>
      </c>
      <c r="CI11832" s="275" t="s">
        <v>15493</v>
      </c>
    </row>
    <row r="11833" spans="74:87" x14ac:dyDescent="0.3">
      <c r="BV11833" s="30"/>
      <c r="CH11833" s="139" t="str">
        <f t="shared" si="297"/>
        <v>LX.HG</v>
      </c>
      <c r="CI11833" s="275" t="s">
        <v>15494</v>
      </c>
    </row>
    <row r="11834" spans="74:87" x14ac:dyDescent="0.3">
      <c r="BV11834" s="30"/>
      <c r="CH11834" s="139" t="str">
        <f t="shared" si="297"/>
        <v>LX.S2</v>
      </c>
      <c r="CI11834" s="275" t="s">
        <v>13165</v>
      </c>
    </row>
    <row r="11835" spans="74:87" x14ac:dyDescent="0.3">
      <c r="BV11835" s="30"/>
      <c r="CH11835" s="139" t="str">
        <f t="shared" si="297"/>
        <v>LX.S1</v>
      </c>
      <c r="CI11835" s="275" t="s">
        <v>13166</v>
      </c>
    </row>
    <row r="11836" spans="74:87" x14ac:dyDescent="0.3">
      <c r="BV11836" s="30"/>
      <c r="CH11836" s="139" t="str">
        <f t="shared" si="297"/>
        <v>LX.L2</v>
      </c>
      <c r="CI11836" s="275" t="s">
        <v>13167</v>
      </c>
    </row>
    <row r="11837" spans="74:87" x14ac:dyDescent="0.3">
      <c r="BV11837" s="30"/>
      <c r="CH11837" s="139" t="str">
        <f t="shared" si="297"/>
        <v>LX.L1</v>
      </c>
      <c r="CI11837" s="275" t="s">
        <v>13168</v>
      </c>
    </row>
    <row r="11838" spans="74:87" x14ac:dyDescent="0.3">
      <c r="BV11838" s="30"/>
      <c r="CH11838" s="139" t="str">
        <f t="shared" si="297"/>
        <v>LX.0M</v>
      </c>
      <c r="CI11838" s="275" t="s">
        <v>13169</v>
      </c>
    </row>
    <row r="11839" spans="74:87" x14ac:dyDescent="0.3">
      <c r="BV11839" s="30"/>
      <c r="CH11839" s="139" t="str">
        <f t="shared" si="297"/>
        <v>LX.0N</v>
      </c>
      <c r="CI11839" s="275" t="s">
        <v>13170</v>
      </c>
    </row>
    <row r="11840" spans="74:87" x14ac:dyDescent="0.3">
      <c r="BV11840" s="30"/>
      <c r="CH11840" s="139" t="str">
        <f t="shared" si="297"/>
        <v>LX.68</v>
      </c>
      <c r="CI11840" s="275" t="s">
        <v>13171</v>
      </c>
    </row>
    <row r="11841" spans="74:87" x14ac:dyDescent="0.3">
      <c r="BV11841" s="30"/>
      <c r="CH11841" s="139" t="str">
        <f t="shared" si="297"/>
        <v>LX.0T</v>
      </c>
      <c r="CI11841" s="275" t="s">
        <v>13172</v>
      </c>
    </row>
    <row r="11842" spans="74:87" x14ac:dyDescent="0.3">
      <c r="BV11842" s="30"/>
      <c r="CH11842" s="139" t="str">
        <f t="shared" si="297"/>
        <v>LX.SY</v>
      </c>
      <c r="CI11842" s="275" t="s">
        <v>13173</v>
      </c>
    </row>
    <row r="11843" spans="74:87" x14ac:dyDescent="0.3">
      <c r="BV11843" s="30"/>
      <c r="CH11843" s="139" t="str">
        <f t="shared" si="297"/>
        <v>LX.SL</v>
      </c>
      <c r="CI11843" s="275" t="s">
        <v>13174</v>
      </c>
    </row>
    <row r="11844" spans="74:87" x14ac:dyDescent="0.3">
      <c r="BV11844" s="30"/>
      <c r="CH11844" s="139" t="str">
        <f t="shared" si="297"/>
        <v>LX.SM</v>
      </c>
      <c r="CI11844" s="275" t="s">
        <v>13175</v>
      </c>
    </row>
    <row r="11845" spans="74:87" x14ac:dyDescent="0.3">
      <c r="BV11845" s="30"/>
      <c r="CH11845" s="139" t="str">
        <f t="shared" si="297"/>
        <v>LX.SN</v>
      </c>
      <c r="CI11845" s="275" t="s">
        <v>13176</v>
      </c>
    </row>
    <row r="11846" spans="74:87" x14ac:dyDescent="0.3">
      <c r="BV11846" s="30"/>
      <c r="CH11846" s="139" t="str">
        <f t="shared" si="297"/>
        <v>LX.ZZ</v>
      </c>
      <c r="CI11846" s="275" t="s">
        <v>13177</v>
      </c>
    </row>
    <row r="11847" spans="74:87" x14ac:dyDescent="0.3">
      <c r="BV11847" s="30"/>
      <c r="CH11847" s="139" t="str">
        <f t="shared" si="297"/>
        <v>LX.53</v>
      </c>
      <c r="CI11847" s="275" t="s">
        <v>13178</v>
      </c>
    </row>
    <row r="11848" spans="74:87" x14ac:dyDescent="0.3">
      <c r="BV11848" s="30"/>
      <c r="CH11848" s="139" t="str">
        <f t="shared" si="297"/>
        <v>LX.AB</v>
      </c>
      <c r="CI11848" s="275" t="s">
        <v>13179</v>
      </c>
    </row>
    <row r="11849" spans="74:87" x14ac:dyDescent="0.3">
      <c r="BV11849" s="30"/>
      <c r="CH11849" s="139" t="str">
        <f t="shared" si="297"/>
        <v>LX.50</v>
      </c>
      <c r="CI11849" s="275" t="s">
        <v>13180</v>
      </c>
    </row>
    <row r="11850" spans="74:87" x14ac:dyDescent="0.3">
      <c r="BV11850" s="30"/>
      <c r="CH11850" s="139" t="str">
        <f t="shared" si="297"/>
        <v>LX.B1</v>
      </c>
      <c r="CI11850" s="275" t="s">
        <v>13181</v>
      </c>
    </row>
    <row r="11851" spans="74:87" x14ac:dyDescent="0.3">
      <c r="BV11851" s="30"/>
      <c r="CH11851" s="139" t="str">
        <f t="shared" si="297"/>
        <v>LX.BN</v>
      </c>
      <c r="CI11851" s="275" t="s">
        <v>13182</v>
      </c>
    </row>
    <row r="11852" spans="74:87" x14ac:dyDescent="0.3">
      <c r="BV11852" s="30"/>
      <c r="CH11852" s="139" t="str">
        <f t="shared" si="297"/>
        <v>LX.0Y</v>
      </c>
      <c r="CI11852" s="275" t="s">
        <v>13183</v>
      </c>
    </row>
    <row r="11853" spans="74:87" x14ac:dyDescent="0.3">
      <c r="BV11853" s="30"/>
      <c r="CH11853" s="139" t="str">
        <f t="shared" si="297"/>
        <v>LX.0L</v>
      </c>
      <c r="CI11853" s="275" t="s">
        <v>13184</v>
      </c>
    </row>
    <row r="11854" spans="74:87" x14ac:dyDescent="0.3">
      <c r="BV11854" s="30"/>
      <c r="CH11854" s="139" t="str">
        <f t="shared" si="297"/>
        <v>LX.LK</v>
      </c>
      <c r="CI11854" s="275" t="s">
        <v>13185</v>
      </c>
    </row>
    <row r="11855" spans="74:87" x14ac:dyDescent="0.3">
      <c r="BV11855" s="30"/>
      <c r="CH11855" s="139" t="str">
        <f t="shared" si="297"/>
        <v>LX.LB</v>
      </c>
      <c r="CI11855" s="275" t="s">
        <v>13186</v>
      </c>
    </row>
    <row r="11856" spans="74:87" x14ac:dyDescent="0.3">
      <c r="BV11856" s="30"/>
      <c r="CH11856" s="139" t="str">
        <f t="shared" si="297"/>
        <v>LX.LG</v>
      </c>
      <c r="CI11856" s="275" t="s">
        <v>13187</v>
      </c>
    </row>
    <row r="11857" spans="74:87" x14ac:dyDescent="0.3">
      <c r="BV11857" s="30"/>
      <c r="CH11857" s="139" t="str">
        <f t="shared" si="297"/>
        <v>LX.LO</v>
      </c>
      <c r="CI11857" s="275" t="s">
        <v>13188</v>
      </c>
    </row>
    <row r="11858" spans="74:87" x14ac:dyDescent="0.3">
      <c r="BV11858" s="30"/>
      <c r="CH11858" s="139" t="str">
        <f t="shared" si="297"/>
        <v>LX.LC</v>
      </c>
      <c r="CI11858" s="275" t="s">
        <v>13189</v>
      </c>
    </row>
    <row r="11859" spans="74:87" x14ac:dyDescent="0.3">
      <c r="BV11859" s="30"/>
      <c r="CH11859" s="139" t="str">
        <f t="shared" si="297"/>
        <v>LX.LY</v>
      </c>
      <c r="CI11859" s="275" t="s">
        <v>13190</v>
      </c>
    </row>
    <row r="11860" spans="74:87" x14ac:dyDescent="0.3">
      <c r="BV11860" s="30"/>
      <c r="CH11860" s="139" t="str">
        <f t="shared" si="297"/>
        <v>LX.FE</v>
      </c>
      <c r="CI11860" s="275" t="s">
        <v>13191</v>
      </c>
    </row>
    <row r="11861" spans="74:87" x14ac:dyDescent="0.3">
      <c r="BV11861" s="30"/>
      <c r="CH11861" s="139" t="str">
        <f t="shared" si="297"/>
        <v>LX.RN</v>
      </c>
      <c r="CI11861" s="275" t="s">
        <v>13192</v>
      </c>
    </row>
    <row r="11862" spans="74:87" x14ac:dyDescent="0.3">
      <c r="BV11862" s="30"/>
      <c r="CH11862" s="139" t="str">
        <f t="shared" si="297"/>
        <v>LX.HB</v>
      </c>
      <c r="CI11862" s="275" t="s">
        <v>15495</v>
      </c>
    </row>
    <row r="11863" spans="74:87" x14ac:dyDescent="0.3">
      <c r="BV11863" s="30"/>
      <c r="CH11863" s="139" t="str">
        <f t="shared" si="297"/>
        <v>LX.HG</v>
      </c>
      <c r="CI11863" s="275" t="s">
        <v>15496</v>
      </c>
    </row>
    <row r="11864" spans="74:87" x14ac:dyDescent="0.3">
      <c r="BV11864" s="30"/>
      <c r="CH11864" s="139" t="str">
        <f t="shared" si="297"/>
        <v>LX.S2</v>
      </c>
      <c r="CI11864" s="275" t="s">
        <v>13193</v>
      </c>
    </row>
    <row r="11865" spans="74:87" x14ac:dyDescent="0.3">
      <c r="BV11865" s="30"/>
      <c r="CH11865" s="139" t="str">
        <f t="shared" si="297"/>
        <v>LX.S1</v>
      </c>
      <c r="CI11865" s="275" t="s">
        <v>13194</v>
      </c>
    </row>
    <row r="11866" spans="74:87" x14ac:dyDescent="0.3">
      <c r="BV11866" s="30"/>
      <c r="CH11866" s="139" t="str">
        <f t="shared" si="297"/>
        <v>LX.L2</v>
      </c>
      <c r="CI11866" s="275" t="s">
        <v>13195</v>
      </c>
    </row>
    <row r="11867" spans="74:87" x14ac:dyDescent="0.3">
      <c r="BV11867" s="30"/>
      <c r="CH11867" s="139" t="str">
        <f t="shared" si="297"/>
        <v>LX.L1</v>
      </c>
      <c r="CI11867" s="275" t="s">
        <v>13196</v>
      </c>
    </row>
    <row r="11868" spans="74:87" x14ac:dyDescent="0.3">
      <c r="BV11868" s="30"/>
      <c r="CH11868" s="139" t="str">
        <f t="shared" si="297"/>
        <v>LX.0M</v>
      </c>
      <c r="CI11868" s="275" t="s">
        <v>13197</v>
      </c>
    </row>
    <row r="11869" spans="74:87" x14ac:dyDescent="0.3">
      <c r="BV11869" s="30"/>
      <c r="CH11869" s="139" t="str">
        <f t="shared" si="297"/>
        <v>LX.0N</v>
      </c>
      <c r="CI11869" s="275" t="s">
        <v>13198</v>
      </c>
    </row>
    <row r="11870" spans="74:87" x14ac:dyDescent="0.3">
      <c r="BV11870" s="30"/>
      <c r="CH11870" s="139" t="str">
        <f t="shared" si="297"/>
        <v>LX.68</v>
      </c>
      <c r="CI11870" s="275" t="s">
        <v>13199</v>
      </c>
    </row>
    <row r="11871" spans="74:87" x14ac:dyDescent="0.3">
      <c r="BV11871" s="30"/>
      <c r="CH11871" s="139" t="str">
        <f t="shared" si="297"/>
        <v>LX.0T</v>
      </c>
      <c r="CI11871" s="275" t="s">
        <v>13200</v>
      </c>
    </row>
    <row r="11872" spans="74:87" x14ac:dyDescent="0.3">
      <c r="BV11872" s="30"/>
      <c r="CH11872" s="139" t="str">
        <f t="shared" ref="CH11872:CH11935" si="298">CONCATENATE(LEFT(CI11872,2),".",RIGHT(CI11872,2))</f>
        <v>LX.SY</v>
      </c>
      <c r="CI11872" s="275" t="s">
        <v>13201</v>
      </c>
    </row>
    <row r="11873" spans="74:87" x14ac:dyDescent="0.3">
      <c r="BV11873" s="30"/>
      <c r="CH11873" s="139" t="str">
        <f t="shared" si="298"/>
        <v>LX.SL</v>
      </c>
      <c r="CI11873" s="275" t="s">
        <v>13202</v>
      </c>
    </row>
    <row r="11874" spans="74:87" x14ac:dyDescent="0.3">
      <c r="BV11874" s="30"/>
      <c r="CH11874" s="139" t="str">
        <f t="shared" si="298"/>
        <v>LX.SM</v>
      </c>
      <c r="CI11874" s="275" t="s">
        <v>13203</v>
      </c>
    </row>
    <row r="11875" spans="74:87" x14ac:dyDescent="0.3">
      <c r="BV11875" s="30"/>
      <c r="CH11875" s="139" t="str">
        <f t="shared" si="298"/>
        <v>LX.SN</v>
      </c>
      <c r="CI11875" s="275" t="s">
        <v>13204</v>
      </c>
    </row>
    <row r="11876" spans="74:87" x14ac:dyDescent="0.3">
      <c r="BV11876" s="30"/>
      <c r="CH11876" s="139" t="str">
        <f t="shared" si="298"/>
        <v>LX.ZZ</v>
      </c>
      <c r="CI11876" s="275" t="s">
        <v>13205</v>
      </c>
    </row>
    <row r="11877" spans="74:87" x14ac:dyDescent="0.3">
      <c r="BV11877" s="30"/>
      <c r="CH11877" s="139" t="str">
        <f t="shared" si="298"/>
        <v>LX.53</v>
      </c>
      <c r="CI11877" s="275" t="s">
        <v>13206</v>
      </c>
    </row>
    <row r="11878" spans="74:87" x14ac:dyDescent="0.3">
      <c r="BV11878" s="30"/>
      <c r="CH11878" s="139" t="str">
        <f t="shared" si="298"/>
        <v>LX.AB</v>
      </c>
      <c r="CI11878" s="275" t="s">
        <v>13207</v>
      </c>
    </row>
    <row r="11879" spans="74:87" x14ac:dyDescent="0.3">
      <c r="BV11879" s="30"/>
      <c r="CH11879" s="139" t="str">
        <f t="shared" si="298"/>
        <v>LX.50</v>
      </c>
      <c r="CI11879" s="275" t="s">
        <v>13208</v>
      </c>
    </row>
    <row r="11880" spans="74:87" x14ac:dyDescent="0.3">
      <c r="BV11880" s="30"/>
      <c r="CH11880" s="139" t="str">
        <f t="shared" si="298"/>
        <v>LX.B1</v>
      </c>
      <c r="CI11880" s="275" t="s">
        <v>13209</v>
      </c>
    </row>
    <row r="11881" spans="74:87" x14ac:dyDescent="0.3">
      <c r="BV11881" s="30"/>
      <c r="CH11881" s="139" t="str">
        <f t="shared" si="298"/>
        <v>LX.BN</v>
      </c>
      <c r="CI11881" s="275" t="s">
        <v>13210</v>
      </c>
    </row>
    <row r="11882" spans="74:87" x14ac:dyDescent="0.3">
      <c r="BV11882" s="30"/>
      <c r="CH11882" s="139" t="str">
        <f t="shared" si="298"/>
        <v>LX.0Y</v>
      </c>
      <c r="CI11882" s="275" t="s">
        <v>13211</v>
      </c>
    </row>
    <row r="11883" spans="74:87" x14ac:dyDescent="0.3">
      <c r="BV11883" s="30"/>
      <c r="CH11883" s="139" t="str">
        <f t="shared" si="298"/>
        <v>LX.0L</v>
      </c>
      <c r="CI11883" s="275" t="s">
        <v>13212</v>
      </c>
    </row>
    <row r="11884" spans="74:87" x14ac:dyDescent="0.3">
      <c r="BV11884" s="30"/>
      <c r="CH11884" s="139" t="str">
        <f t="shared" si="298"/>
        <v>LX.LK</v>
      </c>
      <c r="CI11884" s="275" t="s">
        <v>13213</v>
      </c>
    </row>
    <row r="11885" spans="74:87" x14ac:dyDescent="0.3">
      <c r="BV11885" s="30"/>
      <c r="CH11885" s="139" t="str">
        <f t="shared" si="298"/>
        <v>LX.LB</v>
      </c>
      <c r="CI11885" s="275" t="s">
        <v>13214</v>
      </c>
    </row>
    <row r="11886" spans="74:87" x14ac:dyDescent="0.3">
      <c r="BV11886" s="30"/>
      <c r="CH11886" s="139" t="str">
        <f t="shared" si="298"/>
        <v>LX.LG</v>
      </c>
      <c r="CI11886" s="275" t="s">
        <v>13215</v>
      </c>
    </row>
    <row r="11887" spans="74:87" x14ac:dyDescent="0.3">
      <c r="BV11887" s="30"/>
      <c r="CH11887" s="139" t="str">
        <f t="shared" si="298"/>
        <v>LX.LO</v>
      </c>
      <c r="CI11887" s="275" t="s">
        <v>13216</v>
      </c>
    </row>
    <row r="11888" spans="74:87" x14ac:dyDescent="0.3">
      <c r="BV11888" s="30"/>
      <c r="CH11888" s="139" t="str">
        <f t="shared" si="298"/>
        <v>LX.LC</v>
      </c>
      <c r="CI11888" s="275" t="s">
        <v>13217</v>
      </c>
    </row>
    <row r="11889" spans="74:87" x14ac:dyDescent="0.3">
      <c r="BV11889" s="30"/>
      <c r="CH11889" s="139" t="str">
        <f t="shared" si="298"/>
        <v>LX.LY</v>
      </c>
      <c r="CI11889" s="275" t="s">
        <v>13218</v>
      </c>
    </row>
    <row r="11890" spans="74:87" x14ac:dyDescent="0.3">
      <c r="BV11890" s="30"/>
      <c r="CH11890" s="139" t="str">
        <f t="shared" si="298"/>
        <v>LX.FE</v>
      </c>
      <c r="CI11890" s="275" t="s">
        <v>13219</v>
      </c>
    </row>
    <row r="11891" spans="74:87" x14ac:dyDescent="0.3">
      <c r="BV11891" s="30"/>
      <c r="CH11891" s="139" t="str">
        <f t="shared" si="298"/>
        <v>LX.RN</v>
      </c>
      <c r="CI11891" s="275" t="s">
        <v>13220</v>
      </c>
    </row>
    <row r="11892" spans="74:87" x14ac:dyDescent="0.3">
      <c r="BV11892" s="30"/>
      <c r="CH11892" s="139" t="str">
        <f t="shared" si="298"/>
        <v>LX.HB</v>
      </c>
      <c r="CI11892" s="275" t="s">
        <v>15497</v>
      </c>
    </row>
    <row r="11893" spans="74:87" x14ac:dyDescent="0.3">
      <c r="BV11893" s="30"/>
      <c r="CH11893" s="139" t="str">
        <f t="shared" si="298"/>
        <v>LX.HG</v>
      </c>
      <c r="CI11893" s="275" t="s">
        <v>15498</v>
      </c>
    </row>
    <row r="11894" spans="74:87" x14ac:dyDescent="0.3">
      <c r="BV11894" s="30"/>
      <c r="CH11894" s="139" t="str">
        <f t="shared" si="298"/>
        <v>LX.S2</v>
      </c>
      <c r="CI11894" s="275" t="s">
        <v>13221</v>
      </c>
    </row>
    <row r="11895" spans="74:87" x14ac:dyDescent="0.3">
      <c r="BV11895" s="30"/>
      <c r="CH11895" s="139" t="str">
        <f t="shared" si="298"/>
        <v>LX.S1</v>
      </c>
      <c r="CI11895" s="275" t="s">
        <v>13222</v>
      </c>
    </row>
    <row r="11896" spans="74:87" x14ac:dyDescent="0.3">
      <c r="BV11896" s="30"/>
      <c r="CH11896" s="139" t="str">
        <f t="shared" si="298"/>
        <v>LX.L2</v>
      </c>
      <c r="CI11896" s="275" t="s">
        <v>13223</v>
      </c>
    </row>
    <row r="11897" spans="74:87" x14ac:dyDescent="0.3">
      <c r="BV11897" s="30"/>
      <c r="CH11897" s="139" t="str">
        <f t="shared" si="298"/>
        <v>LX.L1</v>
      </c>
      <c r="CI11897" s="275" t="s">
        <v>13224</v>
      </c>
    </row>
    <row r="11898" spans="74:87" x14ac:dyDescent="0.3">
      <c r="BV11898" s="30"/>
      <c r="CH11898" s="139" t="str">
        <f t="shared" si="298"/>
        <v>LX.0M</v>
      </c>
      <c r="CI11898" s="275" t="s">
        <v>13225</v>
      </c>
    </row>
    <row r="11899" spans="74:87" x14ac:dyDescent="0.3">
      <c r="BV11899" s="30"/>
      <c r="CH11899" s="139" t="str">
        <f t="shared" si="298"/>
        <v>LX.0N</v>
      </c>
      <c r="CI11899" s="275" t="s">
        <v>13226</v>
      </c>
    </row>
    <row r="11900" spans="74:87" x14ac:dyDescent="0.3">
      <c r="BV11900" s="30"/>
      <c r="CH11900" s="139" t="str">
        <f t="shared" si="298"/>
        <v>LX.68</v>
      </c>
      <c r="CI11900" s="275" t="s">
        <v>13227</v>
      </c>
    </row>
    <row r="11901" spans="74:87" x14ac:dyDescent="0.3">
      <c r="BV11901" s="30"/>
      <c r="CH11901" s="139" t="str">
        <f t="shared" si="298"/>
        <v>LX.0T</v>
      </c>
      <c r="CI11901" s="275" t="s">
        <v>13228</v>
      </c>
    </row>
    <row r="11902" spans="74:87" x14ac:dyDescent="0.3">
      <c r="BV11902" s="30"/>
      <c r="CH11902" s="139" t="str">
        <f t="shared" si="298"/>
        <v>LX.SY</v>
      </c>
      <c r="CI11902" s="275" t="s">
        <v>13229</v>
      </c>
    </row>
    <row r="11903" spans="74:87" x14ac:dyDescent="0.3">
      <c r="BV11903" s="30"/>
      <c r="CH11903" s="139" t="str">
        <f t="shared" si="298"/>
        <v>LX.SL</v>
      </c>
      <c r="CI11903" s="275" t="s">
        <v>13230</v>
      </c>
    </row>
    <row r="11904" spans="74:87" x14ac:dyDescent="0.3">
      <c r="BV11904" s="30"/>
      <c r="CH11904" s="139" t="str">
        <f t="shared" si="298"/>
        <v>LX.SM</v>
      </c>
      <c r="CI11904" s="275" t="s">
        <v>13231</v>
      </c>
    </row>
    <row r="11905" spans="74:87" x14ac:dyDescent="0.3">
      <c r="BV11905" s="30"/>
      <c r="CH11905" s="139" t="str">
        <f t="shared" si="298"/>
        <v>LX.SN</v>
      </c>
      <c r="CI11905" s="275" t="s">
        <v>13232</v>
      </c>
    </row>
    <row r="11906" spans="74:87" x14ac:dyDescent="0.3">
      <c r="BV11906" s="30"/>
      <c r="CH11906" s="139" t="str">
        <f t="shared" si="298"/>
        <v>LX.ZZ</v>
      </c>
      <c r="CI11906" s="275" t="s">
        <v>13233</v>
      </c>
    </row>
    <row r="11907" spans="74:87" x14ac:dyDescent="0.3">
      <c r="BV11907" s="30"/>
      <c r="CH11907" s="139" t="str">
        <f t="shared" si="298"/>
        <v>LX.53</v>
      </c>
      <c r="CI11907" s="275" t="s">
        <v>13234</v>
      </c>
    </row>
    <row r="11908" spans="74:87" x14ac:dyDescent="0.3">
      <c r="BV11908" s="30"/>
      <c r="CH11908" s="139" t="str">
        <f t="shared" si="298"/>
        <v>LX.AB</v>
      </c>
      <c r="CI11908" s="275" t="s">
        <v>13235</v>
      </c>
    </row>
    <row r="11909" spans="74:87" x14ac:dyDescent="0.3">
      <c r="BV11909" s="30"/>
      <c r="CH11909" s="139" t="str">
        <f t="shared" si="298"/>
        <v>LX.50</v>
      </c>
      <c r="CI11909" s="275" t="s">
        <v>13236</v>
      </c>
    </row>
    <row r="11910" spans="74:87" x14ac:dyDescent="0.3">
      <c r="BV11910" s="30"/>
      <c r="CH11910" s="139" t="str">
        <f t="shared" si="298"/>
        <v>LX.B1</v>
      </c>
      <c r="CI11910" s="275" t="s">
        <v>13237</v>
      </c>
    </row>
    <row r="11911" spans="74:87" x14ac:dyDescent="0.3">
      <c r="BV11911" s="30"/>
      <c r="CH11911" s="139" t="str">
        <f t="shared" si="298"/>
        <v>LX.BN</v>
      </c>
      <c r="CI11911" s="275" t="s">
        <v>13238</v>
      </c>
    </row>
    <row r="11912" spans="74:87" x14ac:dyDescent="0.3">
      <c r="BV11912" s="30"/>
      <c r="CH11912" s="139" t="str">
        <f t="shared" si="298"/>
        <v>LX.0Y</v>
      </c>
      <c r="CI11912" s="275" t="s">
        <v>13239</v>
      </c>
    </row>
    <row r="11913" spans="74:87" x14ac:dyDescent="0.3">
      <c r="BV11913" s="30"/>
      <c r="CH11913" s="139" t="str">
        <f t="shared" si="298"/>
        <v>LX.0L</v>
      </c>
      <c r="CI11913" s="275" t="s">
        <v>13240</v>
      </c>
    </row>
    <row r="11914" spans="74:87" x14ac:dyDescent="0.3">
      <c r="BV11914" s="30"/>
      <c r="CH11914" s="139" t="str">
        <f t="shared" si="298"/>
        <v>LX.LK</v>
      </c>
      <c r="CI11914" s="275" t="s">
        <v>13241</v>
      </c>
    </row>
    <row r="11915" spans="74:87" x14ac:dyDescent="0.3">
      <c r="BV11915" s="30"/>
      <c r="CH11915" s="139" t="str">
        <f t="shared" si="298"/>
        <v>LX.LB</v>
      </c>
      <c r="CI11915" s="275" t="s">
        <v>13242</v>
      </c>
    </row>
    <row r="11916" spans="74:87" x14ac:dyDescent="0.3">
      <c r="BV11916" s="30"/>
      <c r="CH11916" s="139" t="str">
        <f t="shared" si="298"/>
        <v>LX.LG</v>
      </c>
      <c r="CI11916" s="275" t="s">
        <v>13243</v>
      </c>
    </row>
    <row r="11917" spans="74:87" x14ac:dyDescent="0.3">
      <c r="BV11917" s="30"/>
      <c r="CH11917" s="139" t="str">
        <f t="shared" si="298"/>
        <v>LX.LO</v>
      </c>
      <c r="CI11917" s="275" t="s">
        <v>13244</v>
      </c>
    </row>
    <row r="11918" spans="74:87" x14ac:dyDescent="0.3">
      <c r="BV11918" s="30"/>
      <c r="CH11918" s="139" t="str">
        <f t="shared" si="298"/>
        <v>LX.LC</v>
      </c>
      <c r="CI11918" s="275" t="s">
        <v>13245</v>
      </c>
    </row>
    <row r="11919" spans="74:87" x14ac:dyDescent="0.3">
      <c r="BV11919" s="30"/>
      <c r="CH11919" s="139" t="str">
        <f t="shared" si="298"/>
        <v>LX.LY</v>
      </c>
      <c r="CI11919" s="275" t="s">
        <v>13246</v>
      </c>
    </row>
    <row r="11920" spans="74:87" x14ac:dyDescent="0.3">
      <c r="BV11920" s="30"/>
      <c r="CH11920" s="139" t="str">
        <f t="shared" si="298"/>
        <v>LX.FE</v>
      </c>
      <c r="CI11920" s="275" t="s">
        <v>13247</v>
      </c>
    </row>
    <row r="11921" spans="74:87" x14ac:dyDescent="0.3">
      <c r="BV11921" s="30"/>
      <c r="CH11921" s="139" t="str">
        <f t="shared" si="298"/>
        <v>LX.RN</v>
      </c>
      <c r="CI11921" s="275" t="s">
        <v>13248</v>
      </c>
    </row>
    <row r="11922" spans="74:87" x14ac:dyDescent="0.3">
      <c r="BV11922" s="30"/>
      <c r="CH11922" s="139" t="str">
        <f t="shared" si="298"/>
        <v>LX.HB</v>
      </c>
      <c r="CI11922" s="275" t="s">
        <v>15499</v>
      </c>
    </row>
    <row r="11923" spans="74:87" x14ac:dyDescent="0.3">
      <c r="BV11923" s="30"/>
      <c r="CH11923" s="139" t="str">
        <f t="shared" si="298"/>
        <v>LX.HG</v>
      </c>
      <c r="CI11923" s="275" t="s">
        <v>15500</v>
      </c>
    </row>
    <row r="11924" spans="74:87" x14ac:dyDescent="0.3">
      <c r="BV11924" s="30"/>
      <c r="CH11924" s="139" t="str">
        <f t="shared" si="298"/>
        <v>LX.S2</v>
      </c>
      <c r="CI11924" s="275" t="s">
        <v>13249</v>
      </c>
    </row>
    <row r="11925" spans="74:87" x14ac:dyDescent="0.3">
      <c r="BV11925" s="30"/>
      <c r="CH11925" s="139" t="str">
        <f t="shared" si="298"/>
        <v>LX.S1</v>
      </c>
      <c r="CI11925" s="275" t="s">
        <v>13250</v>
      </c>
    </row>
    <row r="11926" spans="74:87" x14ac:dyDescent="0.3">
      <c r="BV11926" s="30"/>
      <c r="CH11926" s="139" t="str">
        <f t="shared" si="298"/>
        <v>LX.L2</v>
      </c>
      <c r="CI11926" s="275" t="s">
        <v>13251</v>
      </c>
    </row>
    <row r="11927" spans="74:87" x14ac:dyDescent="0.3">
      <c r="BV11927" s="30"/>
      <c r="CH11927" s="139" t="str">
        <f t="shared" si="298"/>
        <v>LX.L1</v>
      </c>
      <c r="CI11927" s="275" t="s">
        <v>13252</v>
      </c>
    </row>
    <row r="11928" spans="74:87" x14ac:dyDescent="0.3">
      <c r="BV11928" s="30"/>
      <c r="CH11928" s="139" t="str">
        <f t="shared" si="298"/>
        <v>LX.0M</v>
      </c>
      <c r="CI11928" s="275" t="s">
        <v>13253</v>
      </c>
    </row>
    <row r="11929" spans="74:87" x14ac:dyDescent="0.3">
      <c r="BV11929" s="30"/>
      <c r="CH11929" s="139" t="str">
        <f t="shared" si="298"/>
        <v>LX.0N</v>
      </c>
      <c r="CI11929" s="275" t="s">
        <v>13254</v>
      </c>
    </row>
    <row r="11930" spans="74:87" x14ac:dyDescent="0.3">
      <c r="BV11930" s="30"/>
      <c r="CH11930" s="139" t="str">
        <f t="shared" si="298"/>
        <v>LX.68</v>
      </c>
      <c r="CI11930" s="275" t="s">
        <v>13255</v>
      </c>
    </row>
    <row r="11931" spans="74:87" x14ac:dyDescent="0.3">
      <c r="BV11931" s="30"/>
      <c r="CH11931" s="139" t="str">
        <f t="shared" si="298"/>
        <v>LX.0T</v>
      </c>
      <c r="CI11931" s="275" t="s">
        <v>13256</v>
      </c>
    </row>
    <row r="11932" spans="74:87" x14ac:dyDescent="0.3">
      <c r="BV11932" s="30"/>
      <c r="CH11932" s="139" t="str">
        <f t="shared" si="298"/>
        <v>LX.SY</v>
      </c>
      <c r="CI11932" s="275" t="s">
        <v>13257</v>
      </c>
    </row>
    <row r="11933" spans="74:87" x14ac:dyDescent="0.3">
      <c r="BV11933" s="30"/>
      <c r="CH11933" s="139" t="str">
        <f t="shared" si="298"/>
        <v>LX.SL</v>
      </c>
      <c r="CI11933" s="275" t="s">
        <v>13258</v>
      </c>
    </row>
    <row r="11934" spans="74:87" x14ac:dyDescent="0.3">
      <c r="BV11934" s="30"/>
      <c r="CH11934" s="139" t="str">
        <f t="shared" si="298"/>
        <v>LX.SM</v>
      </c>
      <c r="CI11934" s="275" t="s">
        <v>13259</v>
      </c>
    </row>
    <row r="11935" spans="74:87" x14ac:dyDescent="0.3">
      <c r="BV11935" s="30"/>
      <c r="CH11935" s="139" t="str">
        <f t="shared" si="298"/>
        <v>LX.SN</v>
      </c>
      <c r="CI11935" s="275" t="s">
        <v>13260</v>
      </c>
    </row>
    <row r="11936" spans="74:87" x14ac:dyDescent="0.3">
      <c r="BV11936" s="30"/>
      <c r="CH11936" s="139" t="str">
        <f t="shared" ref="CH11936:CH11999" si="299">CONCATENATE(LEFT(CI11936,2),".",RIGHT(CI11936,2))</f>
        <v>LX.ZZ</v>
      </c>
      <c r="CI11936" s="275" t="s">
        <v>13261</v>
      </c>
    </row>
    <row r="11937" spans="74:87" x14ac:dyDescent="0.3">
      <c r="BV11937" s="30"/>
      <c r="CH11937" s="139" t="str">
        <f t="shared" si="299"/>
        <v>LX.53</v>
      </c>
      <c r="CI11937" s="275" t="s">
        <v>13262</v>
      </c>
    </row>
    <row r="11938" spans="74:87" x14ac:dyDescent="0.3">
      <c r="BV11938" s="30"/>
      <c r="CH11938" s="139" t="str">
        <f t="shared" si="299"/>
        <v>LX.AB</v>
      </c>
      <c r="CI11938" s="275" t="s">
        <v>13263</v>
      </c>
    </row>
    <row r="11939" spans="74:87" x14ac:dyDescent="0.3">
      <c r="BV11939" s="30"/>
      <c r="CH11939" s="139" t="str">
        <f t="shared" si="299"/>
        <v>LX.50</v>
      </c>
      <c r="CI11939" s="275" t="s">
        <v>13264</v>
      </c>
    </row>
    <row r="11940" spans="74:87" x14ac:dyDescent="0.3">
      <c r="BV11940" s="30"/>
      <c r="CH11940" s="139" t="str">
        <f t="shared" si="299"/>
        <v>LX.B1</v>
      </c>
      <c r="CI11940" s="275" t="s">
        <v>13265</v>
      </c>
    </row>
    <row r="11941" spans="74:87" x14ac:dyDescent="0.3">
      <c r="BV11941" s="30"/>
      <c r="CH11941" s="139" t="str">
        <f t="shared" si="299"/>
        <v>LX.BN</v>
      </c>
      <c r="CI11941" s="275" t="s">
        <v>13266</v>
      </c>
    </row>
    <row r="11942" spans="74:87" x14ac:dyDescent="0.3">
      <c r="BV11942" s="30"/>
      <c r="CH11942" s="139" t="str">
        <f t="shared" si="299"/>
        <v>LX.0Y</v>
      </c>
      <c r="CI11942" s="275" t="s">
        <v>13267</v>
      </c>
    </row>
    <row r="11943" spans="74:87" x14ac:dyDescent="0.3">
      <c r="BV11943" s="30"/>
      <c r="CH11943" s="139" t="str">
        <f t="shared" si="299"/>
        <v>LX.0L</v>
      </c>
      <c r="CI11943" s="275" t="s">
        <v>13268</v>
      </c>
    </row>
    <row r="11944" spans="74:87" x14ac:dyDescent="0.3">
      <c r="BV11944" s="30"/>
      <c r="CH11944" s="139" t="str">
        <f t="shared" si="299"/>
        <v>LX.LK</v>
      </c>
      <c r="CI11944" s="275" t="s">
        <v>13269</v>
      </c>
    </row>
    <row r="11945" spans="74:87" x14ac:dyDescent="0.3">
      <c r="BV11945" s="30"/>
      <c r="CH11945" s="139" t="str">
        <f t="shared" si="299"/>
        <v>LX.LB</v>
      </c>
      <c r="CI11945" s="275" t="s">
        <v>13270</v>
      </c>
    </row>
    <row r="11946" spans="74:87" x14ac:dyDescent="0.3">
      <c r="BV11946" s="30"/>
      <c r="CH11946" s="139" t="str">
        <f t="shared" si="299"/>
        <v>LX.LG</v>
      </c>
      <c r="CI11946" s="275" t="s">
        <v>13271</v>
      </c>
    </row>
    <row r="11947" spans="74:87" x14ac:dyDescent="0.3">
      <c r="BV11947" s="30"/>
      <c r="CH11947" s="139" t="str">
        <f t="shared" si="299"/>
        <v>LX.LO</v>
      </c>
      <c r="CI11947" s="275" t="s">
        <v>13272</v>
      </c>
    </row>
    <row r="11948" spans="74:87" x14ac:dyDescent="0.3">
      <c r="BV11948" s="30"/>
      <c r="CH11948" s="139" t="str">
        <f t="shared" si="299"/>
        <v>LX.LC</v>
      </c>
      <c r="CI11948" s="275" t="s">
        <v>13273</v>
      </c>
    </row>
    <row r="11949" spans="74:87" x14ac:dyDescent="0.3">
      <c r="BV11949" s="30"/>
      <c r="CH11949" s="139" t="str">
        <f t="shared" si="299"/>
        <v>LX.LY</v>
      </c>
      <c r="CI11949" s="275" t="s">
        <v>13274</v>
      </c>
    </row>
    <row r="11950" spans="74:87" x14ac:dyDescent="0.3">
      <c r="BV11950" s="30"/>
      <c r="CH11950" s="139" t="str">
        <f t="shared" si="299"/>
        <v>LX.FE</v>
      </c>
      <c r="CI11950" s="275" t="s">
        <v>13275</v>
      </c>
    </row>
    <row r="11951" spans="74:87" x14ac:dyDescent="0.3">
      <c r="BV11951" s="30"/>
      <c r="CH11951" s="139" t="str">
        <f t="shared" si="299"/>
        <v>LX.RN</v>
      </c>
      <c r="CI11951" s="275" t="s">
        <v>13276</v>
      </c>
    </row>
    <row r="11952" spans="74:87" x14ac:dyDescent="0.3">
      <c r="BV11952" s="30"/>
      <c r="CH11952" s="139" t="str">
        <f t="shared" si="299"/>
        <v>LX.HB</v>
      </c>
      <c r="CI11952" s="275" t="s">
        <v>15501</v>
      </c>
    </row>
    <row r="11953" spans="74:87" x14ac:dyDescent="0.3">
      <c r="BV11953" s="30"/>
      <c r="CH11953" s="139" t="str">
        <f t="shared" si="299"/>
        <v>LX.HG</v>
      </c>
      <c r="CI11953" s="275" t="s">
        <v>15502</v>
      </c>
    </row>
    <row r="11954" spans="74:87" x14ac:dyDescent="0.3">
      <c r="BV11954" s="30"/>
      <c r="CH11954" s="139" t="str">
        <f t="shared" si="299"/>
        <v>LX.S2</v>
      </c>
      <c r="CI11954" s="275" t="s">
        <v>13277</v>
      </c>
    </row>
    <row r="11955" spans="74:87" x14ac:dyDescent="0.3">
      <c r="BV11955" s="30"/>
      <c r="CH11955" s="139" t="str">
        <f t="shared" si="299"/>
        <v>LX.S1</v>
      </c>
      <c r="CI11955" s="275" t="s">
        <v>13278</v>
      </c>
    </row>
    <row r="11956" spans="74:87" x14ac:dyDescent="0.3">
      <c r="BV11956" s="30"/>
      <c r="CH11956" s="139" t="str">
        <f t="shared" si="299"/>
        <v>LX.L2</v>
      </c>
      <c r="CI11956" s="275" t="s">
        <v>13279</v>
      </c>
    </row>
    <row r="11957" spans="74:87" x14ac:dyDescent="0.3">
      <c r="BV11957" s="30"/>
      <c r="CH11957" s="139" t="str">
        <f t="shared" si="299"/>
        <v>LX.L1</v>
      </c>
      <c r="CI11957" s="275" t="s">
        <v>13280</v>
      </c>
    </row>
    <row r="11958" spans="74:87" x14ac:dyDescent="0.3">
      <c r="BV11958" s="30"/>
      <c r="CH11958" s="139" t="str">
        <f t="shared" si="299"/>
        <v>LX.0M</v>
      </c>
      <c r="CI11958" s="275" t="s">
        <v>13281</v>
      </c>
    </row>
    <row r="11959" spans="74:87" x14ac:dyDescent="0.3">
      <c r="BV11959" s="30"/>
      <c r="CH11959" s="139" t="str">
        <f t="shared" si="299"/>
        <v>LX.0N</v>
      </c>
      <c r="CI11959" s="275" t="s">
        <v>13282</v>
      </c>
    </row>
    <row r="11960" spans="74:87" x14ac:dyDescent="0.3">
      <c r="BV11960" s="30"/>
      <c r="CH11960" s="139" t="str">
        <f t="shared" si="299"/>
        <v>LX.68</v>
      </c>
      <c r="CI11960" s="275" t="s">
        <v>13283</v>
      </c>
    </row>
    <row r="11961" spans="74:87" x14ac:dyDescent="0.3">
      <c r="BV11961" s="30"/>
      <c r="CH11961" s="139" t="str">
        <f t="shared" si="299"/>
        <v>LX.0T</v>
      </c>
      <c r="CI11961" s="275" t="s">
        <v>13284</v>
      </c>
    </row>
    <row r="11962" spans="74:87" x14ac:dyDescent="0.3">
      <c r="BV11962" s="30"/>
      <c r="CH11962" s="139" t="str">
        <f t="shared" si="299"/>
        <v>LX.SY</v>
      </c>
      <c r="CI11962" s="275" t="s">
        <v>13285</v>
      </c>
    </row>
    <row r="11963" spans="74:87" x14ac:dyDescent="0.3">
      <c r="BV11963" s="30"/>
      <c r="CH11963" s="139" t="str">
        <f t="shared" si="299"/>
        <v>LX.SL</v>
      </c>
      <c r="CI11963" s="275" t="s">
        <v>13286</v>
      </c>
    </row>
    <row r="11964" spans="74:87" x14ac:dyDescent="0.3">
      <c r="BV11964" s="30"/>
      <c r="CH11964" s="139" t="str">
        <f t="shared" si="299"/>
        <v>LX.SM</v>
      </c>
      <c r="CI11964" s="275" t="s">
        <v>13287</v>
      </c>
    </row>
    <row r="11965" spans="74:87" x14ac:dyDescent="0.3">
      <c r="BV11965" s="30"/>
      <c r="CH11965" s="139" t="str">
        <f t="shared" si="299"/>
        <v>LX.SN</v>
      </c>
      <c r="CI11965" s="275" t="s">
        <v>13288</v>
      </c>
    </row>
    <row r="11966" spans="74:87" x14ac:dyDescent="0.3">
      <c r="BV11966" s="30"/>
      <c r="CH11966" s="139" t="str">
        <f t="shared" si="299"/>
        <v>LX.ZZ</v>
      </c>
      <c r="CI11966" s="275" t="s">
        <v>13289</v>
      </c>
    </row>
    <row r="11967" spans="74:87" x14ac:dyDescent="0.3">
      <c r="BV11967" s="30"/>
      <c r="CH11967" s="139" t="str">
        <f t="shared" si="299"/>
        <v>LX.53</v>
      </c>
      <c r="CI11967" s="275" t="s">
        <v>13290</v>
      </c>
    </row>
    <row r="11968" spans="74:87" x14ac:dyDescent="0.3">
      <c r="BV11968" s="30"/>
      <c r="CH11968" s="139" t="str">
        <f t="shared" si="299"/>
        <v>LX.AB</v>
      </c>
      <c r="CI11968" s="275" t="s">
        <v>13291</v>
      </c>
    </row>
    <row r="11969" spans="74:87" x14ac:dyDescent="0.3">
      <c r="BV11969" s="30"/>
      <c r="CH11969" s="139" t="str">
        <f t="shared" si="299"/>
        <v>LX.50</v>
      </c>
      <c r="CI11969" s="275" t="s">
        <v>13292</v>
      </c>
    </row>
    <row r="11970" spans="74:87" x14ac:dyDescent="0.3">
      <c r="BV11970" s="30"/>
      <c r="CH11970" s="139" t="str">
        <f t="shared" si="299"/>
        <v>LX.B1</v>
      </c>
      <c r="CI11970" s="275" t="s">
        <v>13293</v>
      </c>
    </row>
    <row r="11971" spans="74:87" x14ac:dyDescent="0.3">
      <c r="BV11971" s="30"/>
      <c r="CH11971" s="139" t="str">
        <f t="shared" si="299"/>
        <v>LX.BN</v>
      </c>
      <c r="CI11971" s="275" t="s">
        <v>13294</v>
      </c>
    </row>
    <row r="11972" spans="74:87" x14ac:dyDescent="0.3">
      <c r="BV11972" s="30"/>
      <c r="CH11972" s="139" t="str">
        <f t="shared" si="299"/>
        <v>LX.0Y</v>
      </c>
      <c r="CI11972" s="275" t="s">
        <v>13295</v>
      </c>
    </row>
    <row r="11973" spans="74:87" x14ac:dyDescent="0.3">
      <c r="BV11973" s="30"/>
      <c r="CH11973" s="139" t="str">
        <f t="shared" si="299"/>
        <v>LX.0L</v>
      </c>
      <c r="CI11973" s="275" t="s">
        <v>13296</v>
      </c>
    </row>
    <row r="11974" spans="74:87" x14ac:dyDescent="0.3">
      <c r="BV11974" s="30"/>
      <c r="CH11974" s="139" t="str">
        <f t="shared" si="299"/>
        <v>LX.LK</v>
      </c>
      <c r="CI11974" s="275" t="s">
        <v>13297</v>
      </c>
    </row>
    <row r="11975" spans="74:87" x14ac:dyDescent="0.3">
      <c r="BV11975" s="30"/>
      <c r="CH11975" s="139" t="str">
        <f t="shared" si="299"/>
        <v>LX.LB</v>
      </c>
      <c r="CI11975" s="275" t="s">
        <v>13298</v>
      </c>
    </row>
    <row r="11976" spans="74:87" x14ac:dyDescent="0.3">
      <c r="BV11976" s="30"/>
      <c r="CH11976" s="139" t="str">
        <f t="shared" si="299"/>
        <v>LX.LG</v>
      </c>
      <c r="CI11976" s="275" t="s">
        <v>13299</v>
      </c>
    </row>
    <row r="11977" spans="74:87" x14ac:dyDescent="0.3">
      <c r="BV11977" s="30"/>
      <c r="CH11977" s="139" t="str">
        <f t="shared" si="299"/>
        <v>LX.LO</v>
      </c>
      <c r="CI11977" s="275" t="s">
        <v>13300</v>
      </c>
    </row>
    <row r="11978" spans="74:87" x14ac:dyDescent="0.3">
      <c r="BV11978" s="30"/>
      <c r="CH11978" s="139" t="str">
        <f t="shared" si="299"/>
        <v>LX.LC</v>
      </c>
      <c r="CI11978" s="275" t="s">
        <v>13301</v>
      </c>
    </row>
    <row r="11979" spans="74:87" x14ac:dyDescent="0.3">
      <c r="BV11979" s="30"/>
      <c r="CH11979" s="139" t="str">
        <f t="shared" si="299"/>
        <v>LX.LY</v>
      </c>
      <c r="CI11979" s="275" t="s">
        <v>13302</v>
      </c>
    </row>
    <row r="11980" spans="74:87" x14ac:dyDescent="0.3">
      <c r="BV11980" s="30"/>
      <c r="CH11980" s="139" t="str">
        <f t="shared" si="299"/>
        <v>LX.FE</v>
      </c>
      <c r="CI11980" s="275" t="s">
        <v>13303</v>
      </c>
    </row>
    <row r="11981" spans="74:87" x14ac:dyDescent="0.3">
      <c r="BV11981" s="30"/>
      <c r="CH11981" s="139" t="str">
        <f t="shared" si="299"/>
        <v>LX.RN</v>
      </c>
      <c r="CI11981" s="275" t="s">
        <v>13304</v>
      </c>
    </row>
    <row r="11982" spans="74:87" x14ac:dyDescent="0.3">
      <c r="BV11982" s="30"/>
      <c r="CH11982" s="139" t="str">
        <f t="shared" si="299"/>
        <v>LX.HB</v>
      </c>
      <c r="CI11982" s="275" t="s">
        <v>15503</v>
      </c>
    </row>
    <row r="11983" spans="74:87" x14ac:dyDescent="0.3">
      <c r="BV11983" s="30"/>
      <c r="CH11983" s="139" t="str">
        <f t="shared" si="299"/>
        <v>LX.HG</v>
      </c>
      <c r="CI11983" s="275" t="s">
        <v>15504</v>
      </c>
    </row>
    <row r="11984" spans="74:87" x14ac:dyDescent="0.3">
      <c r="BV11984" s="30"/>
      <c r="CH11984" s="139" t="str">
        <f t="shared" si="299"/>
        <v>LX.S2</v>
      </c>
      <c r="CI11984" s="275" t="s">
        <v>13305</v>
      </c>
    </row>
    <row r="11985" spans="74:87" x14ac:dyDescent="0.3">
      <c r="BV11985" s="30"/>
      <c r="CH11985" s="139" t="str">
        <f t="shared" si="299"/>
        <v>LX.S1</v>
      </c>
      <c r="CI11985" s="275" t="s">
        <v>13306</v>
      </c>
    </row>
    <row r="11986" spans="74:87" x14ac:dyDescent="0.3">
      <c r="BV11986" s="30"/>
      <c r="CH11986" s="139" t="str">
        <f t="shared" si="299"/>
        <v>LX.L2</v>
      </c>
      <c r="CI11986" s="275" t="s">
        <v>13307</v>
      </c>
    </row>
    <row r="11987" spans="74:87" x14ac:dyDescent="0.3">
      <c r="BV11987" s="30"/>
      <c r="CH11987" s="139" t="str">
        <f t="shared" si="299"/>
        <v>LX.L1</v>
      </c>
      <c r="CI11987" s="275" t="s">
        <v>13308</v>
      </c>
    </row>
    <row r="11988" spans="74:87" x14ac:dyDescent="0.3">
      <c r="BV11988" s="30"/>
      <c r="CH11988" s="139" t="str">
        <f t="shared" si="299"/>
        <v>LX.0M</v>
      </c>
      <c r="CI11988" s="275" t="s">
        <v>13309</v>
      </c>
    </row>
    <row r="11989" spans="74:87" x14ac:dyDescent="0.3">
      <c r="BV11989" s="30"/>
      <c r="CH11989" s="139" t="str">
        <f t="shared" si="299"/>
        <v>LX.0N</v>
      </c>
      <c r="CI11989" s="275" t="s">
        <v>13310</v>
      </c>
    </row>
    <row r="11990" spans="74:87" x14ac:dyDescent="0.3">
      <c r="BV11990" s="30"/>
      <c r="CH11990" s="139" t="str">
        <f t="shared" si="299"/>
        <v>LX.68</v>
      </c>
      <c r="CI11990" s="275" t="s">
        <v>13311</v>
      </c>
    </row>
    <row r="11991" spans="74:87" x14ac:dyDescent="0.3">
      <c r="BV11991" s="30"/>
      <c r="CH11991" s="139" t="str">
        <f t="shared" si="299"/>
        <v>LX.0T</v>
      </c>
      <c r="CI11991" s="275" t="s">
        <v>13312</v>
      </c>
    </row>
    <row r="11992" spans="74:87" x14ac:dyDescent="0.3">
      <c r="BV11992" s="30"/>
      <c r="CH11992" s="139" t="str">
        <f t="shared" si="299"/>
        <v>LX.SY</v>
      </c>
      <c r="CI11992" s="275" t="s">
        <v>13313</v>
      </c>
    </row>
    <row r="11993" spans="74:87" x14ac:dyDescent="0.3">
      <c r="BV11993" s="30"/>
      <c r="CH11993" s="139" t="str">
        <f t="shared" si="299"/>
        <v>LX.SL</v>
      </c>
      <c r="CI11993" s="275" t="s">
        <v>13314</v>
      </c>
    </row>
    <row r="11994" spans="74:87" x14ac:dyDescent="0.3">
      <c r="BV11994" s="30"/>
      <c r="CH11994" s="139" t="str">
        <f t="shared" si="299"/>
        <v>LX.SM</v>
      </c>
      <c r="CI11994" s="275" t="s">
        <v>13315</v>
      </c>
    </row>
    <row r="11995" spans="74:87" x14ac:dyDescent="0.3">
      <c r="BV11995" s="30"/>
      <c r="CH11995" s="139" t="str">
        <f t="shared" si="299"/>
        <v>LX.SN</v>
      </c>
      <c r="CI11995" s="275" t="s">
        <v>13316</v>
      </c>
    </row>
    <row r="11996" spans="74:87" x14ac:dyDescent="0.3">
      <c r="BV11996" s="30"/>
      <c r="CH11996" s="139" t="str">
        <f t="shared" si="299"/>
        <v>LX.ZZ</v>
      </c>
      <c r="CI11996" s="275" t="s">
        <v>13317</v>
      </c>
    </row>
    <row r="11997" spans="74:87" x14ac:dyDescent="0.3">
      <c r="BV11997" s="30"/>
      <c r="CH11997" s="139" t="str">
        <f t="shared" si="299"/>
        <v>LX.53</v>
      </c>
      <c r="CI11997" s="275" t="s">
        <v>13318</v>
      </c>
    </row>
    <row r="11998" spans="74:87" x14ac:dyDescent="0.3">
      <c r="BV11998" s="30"/>
      <c r="CH11998" s="139" t="str">
        <f t="shared" si="299"/>
        <v>LX.AB</v>
      </c>
      <c r="CI11998" s="275" t="s">
        <v>13319</v>
      </c>
    </row>
    <row r="11999" spans="74:87" x14ac:dyDescent="0.3">
      <c r="BV11999" s="30"/>
      <c r="CH11999" s="139" t="str">
        <f t="shared" si="299"/>
        <v>LX.50</v>
      </c>
      <c r="CI11999" s="275" t="s">
        <v>13320</v>
      </c>
    </row>
    <row r="12000" spans="74:87" x14ac:dyDescent="0.3">
      <c r="BV12000" s="30"/>
      <c r="CH12000" s="139" t="str">
        <f t="shared" ref="CH12000:CH12063" si="300">CONCATENATE(LEFT(CI12000,2),".",RIGHT(CI12000,2))</f>
        <v>LX.B1</v>
      </c>
      <c r="CI12000" s="275" t="s">
        <v>13321</v>
      </c>
    </row>
    <row r="12001" spans="74:87" x14ac:dyDescent="0.3">
      <c r="BV12001" s="30"/>
      <c r="CH12001" s="139" t="str">
        <f t="shared" si="300"/>
        <v>LX.BN</v>
      </c>
      <c r="CI12001" s="275" t="s">
        <v>13322</v>
      </c>
    </row>
    <row r="12002" spans="74:87" x14ac:dyDescent="0.3">
      <c r="BV12002" s="30"/>
      <c r="CH12002" s="139" t="str">
        <f t="shared" si="300"/>
        <v>LX.0Y</v>
      </c>
      <c r="CI12002" s="275" t="s">
        <v>13323</v>
      </c>
    </row>
    <row r="12003" spans="74:87" x14ac:dyDescent="0.3">
      <c r="BV12003" s="30"/>
      <c r="CH12003" s="139" t="str">
        <f t="shared" si="300"/>
        <v>LX.0L</v>
      </c>
      <c r="CI12003" s="275" t="s">
        <v>13324</v>
      </c>
    </row>
    <row r="12004" spans="74:87" x14ac:dyDescent="0.3">
      <c r="BV12004" s="30"/>
      <c r="CH12004" s="139" t="str">
        <f t="shared" si="300"/>
        <v>LX.LK</v>
      </c>
      <c r="CI12004" s="275" t="s">
        <v>13325</v>
      </c>
    </row>
    <row r="12005" spans="74:87" x14ac:dyDescent="0.3">
      <c r="BV12005" s="30"/>
      <c r="CH12005" s="139" t="str">
        <f t="shared" si="300"/>
        <v>LX.LB</v>
      </c>
      <c r="CI12005" s="275" t="s">
        <v>13326</v>
      </c>
    </row>
    <row r="12006" spans="74:87" x14ac:dyDescent="0.3">
      <c r="BV12006" s="30"/>
      <c r="CH12006" s="139" t="str">
        <f t="shared" si="300"/>
        <v>LX.LG</v>
      </c>
      <c r="CI12006" s="275" t="s">
        <v>13327</v>
      </c>
    </row>
    <row r="12007" spans="74:87" x14ac:dyDescent="0.3">
      <c r="BV12007" s="30"/>
      <c r="CH12007" s="139" t="str">
        <f t="shared" si="300"/>
        <v>LX.LO</v>
      </c>
      <c r="CI12007" s="275" t="s">
        <v>13328</v>
      </c>
    </row>
    <row r="12008" spans="74:87" x14ac:dyDescent="0.3">
      <c r="BV12008" s="30"/>
      <c r="CH12008" s="139" t="str">
        <f t="shared" si="300"/>
        <v>LX.LC</v>
      </c>
      <c r="CI12008" s="275" t="s">
        <v>13329</v>
      </c>
    </row>
    <row r="12009" spans="74:87" x14ac:dyDescent="0.3">
      <c r="BV12009" s="30"/>
      <c r="CH12009" s="139" t="str">
        <f t="shared" si="300"/>
        <v>LX.LY</v>
      </c>
      <c r="CI12009" s="275" t="s">
        <v>13330</v>
      </c>
    </row>
    <row r="12010" spans="74:87" x14ac:dyDescent="0.3">
      <c r="BV12010" s="30"/>
      <c r="CH12010" s="139" t="str">
        <f t="shared" si="300"/>
        <v>LX.FE</v>
      </c>
      <c r="CI12010" s="275" t="s">
        <v>13331</v>
      </c>
    </row>
    <row r="12011" spans="74:87" x14ac:dyDescent="0.3">
      <c r="BV12011" s="30"/>
      <c r="CH12011" s="139" t="str">
        <f t="shared" si="300"/>
        <v>LX.RN</v>
      </c>
      <c r="CI12011" s="275" t="s">
        <v>13332</v>
      </c>
    </row>
    <row r="12012" spans="74:87" x14ac:dyDescent="0.3">
      <c r="BV12012" s="30"/>
      <c r="CH12012" s="139" t="str">
        <f t="shared" si="300"/>
        <v>LX.HB</v>
      </c>
      <c r="CI12012" s="275" t="s">
        <v>15505</v>
      </c>
    </row>
    <row r="12013" spans="74:87" x14ac:dyDescent="0.3">
      <c r="BV12013" s="30"/>
      <c r="CH12013" s="139" t="str">
        <f t="shared" si="300"/>
        <v>LX.HG</v>
      </c>
      <c r="CI12013" s="275" t="s">
        <v>15506</v>
      </c>
    </row>
    <row r="12014" spans="74:87" x14ac:dyDescent="0.3">
      <c r="BV12014" s="30"/>
      <c r="CH12014" s="139" t="str">
        <f t="shared" si="300"/>
        <v>LX.S2</v>
      </c>
      <c r="CI12014" s="275" t="s">
        <v>13333</v>
      </c>
    </row>
    <row r="12015" spans="74:87" x14ac:dyDescent="0.3">
      <c r="BV12015" s="30"/>
      <c r="CH12015" s="139" t="str">
        <f t="shared" si="300"/>
        <v>LX.S1</v>
      </c>
      <c r="CI12015" s="275" t="s">
        <v>13334</v>
      </c>
    </row>
    <row r="12016" spans="74:87" x14ac:dyDescent="0.3">
      <c r="BV12016" s="30"/>
      <c r="CH12016" s="139" t="str">
        <f t="shared" si="300"/>
        <v>LX.L2</v>
      </c>
      <c r="CI12016" s="275" t="s">
        <v>13335</v>
      </c>
    </row>
    <row r="12017" spans="74:87" x14ac:dyDescent="0.3">
      <c r="BV12017" s="30"/>
      <c r="CH12017" s="139" t="str">
        <f t="shared" si="300"/>
        <v>LX.L1</v>
      </c>
      <c r="CI12017" s="275" t="s">
        <v>13336</v>
      </c>
    </row>
    <row r="12018" spans="74:87" x14ac:dyDescent="0.3">
      <c r="BV12018" s="30"/>
      <c r="CH12018" s="139" t="str">
        <f t="shared" si="300"/>
        <v>LX.0M</v>
      </c>
      <c r="CI12018" s="275" t="s">
        <v>13337</v>
      </c>
    </row>
    <row r="12019" spans="74:87" x14ac:dyDescent="0.3">
      <c r="BV12019" s="30"/>
      <c r="CH12019" s="139" t="str">
        <f t="shared" si="300"/>
        <v>LX.0N</v>
      </c>
      <c r="CI12019" s="275" t="s">
        <v>13338</v>
      </c>
    </row>
    <row r="12020" spans="74:87" x14ac:dyDescent="0.3">
      <c r="BV12020" s="30"/>
      <c r="CH12020" s="139" t="str">
        <f t="shared" si="300"/>
        <v>LX.68</v>
      </c>
      <c r="CI12020" s="275" t="s">
        <v>13339</v>
      </c>
    </row>
    <row r="12021" spans="74:87" x14ac:dyDescent="0.3">
      <c r="BV12021" s="30"/>
      <c r="CH12021" s="139" t="str">
        <f t="shared" si="300"/>
        <v>LX.0T</v>
      </c>
      <c r="CI12021" s="275" t="s">
        <v>13340</v>
      </c>
    </row>
    <row r="12022" spans="74:87" x14ac:dyDescent="0.3">
      <c r="BV12022" s="30"/>
      <c r="CH12022" s="139" t="str">
        <f t="shared" si="300"/>
        <v>LX.SY</v>
      </c>
      <c r="CI12022" s="275" t="s">
        <v>13341</v>
      </c>
    </row>
    <row r="12023" spans="74:87" x14ac:dyDescent="0.3">
      <c r="BV12023" s="30"/>
      <c r="CH12023" s="139" t="str">
        <f t="shared" si="300"/>
        <v>LX.SL</v>
      </c>
      <c r="CI12023" s="275" t="s">
        <v>13342</v>
      </c>
    </row>
    <row r="12024" spans="74:87" x14ac:dyDescent="0.3">
      <c r="BV12024" s="30"/>
      <c r="CH12024" s="139" t="str">
        <f t="shared" si="300"/>
        <v>LX.SM</v>
      </c>
      <c r="CI12024" s="275" t="s">
        <v>13343</v>
      </c>
    </row>
    <row r="12025" spans="74:87" x14ac:dyDescent="0.3">
      <c r="BV12025" s="30"/>
      <c r="CH12025" s="139" t="str">
        <f t="shared" si="300"/>
        <v>LX.SN</v>
      </c>
      <c r="CI12025" s="275" t="s">
        <v>13344</v>
      </c>
    </row>
    <row r="12026" spans="74:87" x14ac:dyDescent="0.3">
      <c r="BV12026" s="30"/>
      <c r="CH12026" s="139" t="str">
        <f t="shared" si="300"/>
        <v>LX.ZZ</v>
      </c>
      <c r="CI12026" s="275" t="s">
        <v>13345</v>
      </c>
    </row>
    <row r="12027" spans="74:87" x14ac:dyDescent="0.3">
      <c r="BV12027" s="30"/>
      <c r="CH12027" s="139" t="str">
        <f t="shared" si="300"/>
        <v>LX.53</v>
      </c>
      <c r="CI12027" s="275" t="s">
        <v>13346</v>
      </c>
    </row>
    <row r="12028" spans="74:87" x14ac:dyDescent="0.3">
      <c r="BV12028" s="30"/>
      <c r="CH12028" s="139" t="str">
        <f t="shared" si="300"/>
        <v>LX.AB</v>
      </c>
      <c r="CI12028" s="275" t="s">
        <v>13347</v>
      </c>
    </row>
    <row r="12029" spans="74:87" x14ac:dyDescent="0.3">
      <c r="BV12029" s="30"/>
      <c r="CH12029" s="139" t="str">
        <f t="shared" si="300"/>
        <v>LX.50</v>
      </c>
      <c r="CI12029" s="275" t="s">
        <v>13348</v>
      </c>
    </row>
    <row r="12030" spans="74:87" x14ac:dyDescent="0.3">
      <c r="BV12030" s="30"/>
      <c r="CH12030" s="139" t="str">
        <f t="shared" si="300"/>
        <v>LX.B1</v>
      </c>
      <c r="CI12030" s="275" t="s">
        <v>13349</v>
      </c>
    </row>
    <row r="12031" spans="74:87" x14ac:dyDescent="0.3">
      <c r="BV12031" s="30"/>
      <c r="CH12031" s="139" t="str">
        <f t="shared" si="300"/>
        <v>LX.BN</v>
      </c>
      <c r="CI12031" s="275" t="s">
        <v>13350</v>
      </c>
    </row>
    <row r="12032" spans="74:87" x14ac:dyDescent="0.3">
      <c r="BV12032" s="30"/>
      <c r="CH12032" s="139" t="str">
        <f t="shared" si="300"/>
        <v>LX.0Y</v>
      </c>
      <c r="CI12032" s="275" t="s">
        <v>13351</v>
      </c>
    </row>
    <row r="12033" spans="74:87" x14ac:dyDescent="0.3">
      <c r="BV12033" s="30"/>
      <c r="CH12033" s="139" t="str">
        <f t="shared" si="300"/>
        <v>LX.0L</v>
      </c>
      <c r="CI12033" s="275" t="s">
        <v>13352</v>
      </c>
    </row>
    <row r="12034" spans="74:87" x14ac:dyDescent="0.3">
      <c r="BV12034" s="30"/>
      <c r="CH12034" s="139" t="str">
        <f t="shared" si="300"/>
        <v>LX.LK</v>
      </c>
      <c r="CI12034" s="275" t="s">
        <v>13353</v>
      </c>
    </row>
    <row r="12035" spans="74:87" x14ac:dyDescent="0.3">
      <c r="BV12035" s="30"/>
      <c r="CH12035" s="139" t="str">
        <f t="shared" si="300"/>
        <v>LX.LB</v>
      </c>
      <c r="CI12035" s="275" t="s">
        <v>13354</v>
      </c>
    </row>
    <row r="12036" spans="74:87" x14ac:dyDescent="0.3">
      <c r="BV12036" s="30"/>
      <c r="CH12036" s="139" t="str">
        <f t="shared" si="300"/>
        <v>LX.LG</v>
      </c>
      <c r="CI12036" s="275" t="s">
        <v>13355</v>
      </c>
    </row>
    <row r="12037" spans="74:87" x14ac:dyDescent="0.3">
      <c r="BV12037" s="30"/>
      <c r="CH12037" s="139" t="str">
        <f t="shared" si="300"/>
        <v>LX.LO</v>
      </c>
      <c r="CI12037" s="275" t="s">
        <v>13356</v>
      </c>
    </row>
    <row r="12038" spans="74:87" x14ac:dyDescent="0.3">
      <c r="BV12038" s="30"/>
      <c r="CH12038" s="139" t="str">
        <f t="shared" si="300"/>
        <v>LX.LC</v>
      </c>
      <c r="CI12038" s="275" t="s">
        <v>13357</v>
      </c>
    </row>
    <row r="12039" spans="74:87" x14ac:dyDescent="0.3">
      <c r="BV12039" s="30"/>
      <c r="CH12039" s="139" t="str">
        <f t="shared" si="300"/>
        <v>LX.LY</v>
      </c>
      <c r="CI12039" s="275" t="s">
        <v>13358</v>
      </c>
    </row>
    <row r="12040" spans="74:87" x14ac:dyDescent="0.3">
      <c r="BV12040" s="30"/>
      <c r="CH12040" s="139" t="str">
        <f t="shared" si="300"/>
        <v>LX.FE</v>
      </c>
      <c r="CI12040" s="275" t="s">
        <v>13359</v>
      </c>
    </row>
    <row r="12041" spans="74:87" x14ac:dyDescent="0.3">
      <c r="BV12041" s="30"/>
      <c r="CH12041" s="139" t="str">
        <f t="shared" si="300"/>
        <v>LX.RN</v>
      </c>
      <c r="CI12041" s="275" t="s">
        <v>13360</v>
      </c>
    </row>
    <row r="12042" spans="74:87" x14ac:dyDescent="0.3">
      <c r="BV12042" s="30"/>
      <c r="CH12042" s="139" t="str">
        <f t="shared" si="300"/>
        <v>LX.HB</v>
      </c>
      <c r="CI12042" s="275" t="s">
        <v>15507</v>
      </c>
    </row>
    <row r="12043" spans="74:87" x14ac:dyDescent="0.3">
      <c r="BV12043" s="30"/>
      <c r="CH12043" s="139" t="str">
        <f t="shared" si="300"/>
        <v>LX.HG</v>
      </c>
      <c r="CI12043" s="275" t="s">
        <v>15508</v>
      </c>
    </row>
    <row r="12044" spans="74:87" x14ac:dyDescent="0.3">
      <c r="BV12044" s="30"/>
      <c r="CH12044" s="139" t="str">
        <f t="shared" si="300"/>
        <v>LX.S2</v>
      </c>
      <c r="CI12044" s="275" t="s">
        <v>13361</v>
      </c>
    </row>
    <row r="12045" spans="74:87" x14ac:dyDescent="0.3">
      <c r="BV12045" s="30"/>
      <c r="CH12045" s="139" t="str">
        <f t="shared" si="300"/>
        <v>LX.S1</v>
      </c>
      <c r="CI12045" s="275" t="s">
        <v>13362</v>
      </c>
    </row>
    <row r="12046" spans="74:87" x14ac:dyDescent="0.3">
      <c r="BV12046" s="30"/>
      <c r="CH12046" s="139" t="str">
        <f t="shared" si="300"/>
        <v>LX.L2</v>
      </c>
      <c r="CI12046" s="275" t="s">
        <v>13363</v>
      </c>
    </row>
    <row r="12047" spans="74:87" x14ac:dyDescent="0.3">
      <c r="BV12047" s="30"/>
      <c r="CH12047" s="139" t="str">
        <f t="shared" si="300"/>
        <v>LX.L1</v>
      </c>
      <c r="CI12047" s="275" t="s">
        <v>13364</v>
      </c>
    </row>
    <row r="12048" spans="74:87" x14ac:dyDescent="0.3">
      <c r="BV12048" s="30"/>
      <c r="CH12048" s="139" t="str">
        <f t="shared" si="300"/>
        <v>LX.0M</v>
      </c>
      <c r="CI12048" s="275" t="s">
        <v>13365</v>
      </c>
    </row>
    <row r="12049" spans="74:87" x14ac:dyDescent="0.3">
      <c r="BV12049" s="30"/>
      <c r="CH12049" s="139" t="str">
        <f t="shared" si="300"/>
        <v>LX.0N</v>
      </c>
      <c r="CI12049" s="275" t="s">
        <v>13366</v>
      </c>
    </row>
    <row r="12050" spans="74:87" x14ac:dyDescent="0.3">
      <c r="BV12050" s="30"/>
      <c r="CH12050" s="139" t="str">
        <f t="shared" si="300"/>
        <v>LX.68</v>
      </c>
      <c r="CI12050" s="275" t="s">
        <v>13367</v>
      </c>
    </row>
    <row r="12051" spans="74:87" x14ac:dyDescent="0.3">
      <c r="BV12051" s="30"/>
      <c r="CH12051" s="139" t="str">
        <f t="shared" si="300"/>
        <v>LX.0T</v>
      </c>
      <c r="CI12051" s="275" t="s">
        <v>13368</v>
      </c>
    </row>
    <row r="12052" spans="74:87" x14ac:dyDescent="0.3">
      <c r="BV12052" s="30"/>
      <c r="CH12052" s="139" t="str">
        <f t="shared" si="300"/>
        <v>LX.SY</v>
      </c>
      <c r="CI12052" s="275" t="s">
        <v>13369</v>
      </c>
    </row>
    <row r="12053" spans="74:87" x14ac:dyDescent="0.3">
      <c r="BV12053" s="30"/>
      <c r="CH12053" s="139" t="str">
        <f t="shared" si="300"/>
        <v>LX.SL</v>
      </c>
      <c r="CI12053" s="275" t="s">
        <v>13370</v>
      </c>
    </row>
    <row r="12054" spans="74:87" x14ac:dyDescent="0.3">
      <c r="BV12054" s="30"/>
      <c r="CH12054" s="139" t="str">
        <f t="shared" si="300"/>
        <v>LX.SM</v>
      </c>
      <c r="CI12054" s="275" t="s">
        <v>13371</v>
      </c>
    </row>
    <row r="12055" spans="74:87" x14ac:dyDescent="0.3">
      <c r="BV12055" s="30"/>
      <c r="CH12055" s="139" t="str">
        <f t="shared" si="300"/>
        <v>LX.SN</v>
      </c>
      <c r="CI12055" s="275" t="s">
        <v>13372</v>
      </c>
    </row>
    <row r="12056" spans="74:87" x14ac:dyDescent="0.3">
      <c r="BV12056" s="30"/>
      <c r="CH12056" s="139" t="str">
        <f t="shared" si="300"/>
        <v>LX.ZZ</v>
      </c>
      <c r="CI12056" s="275" t="s">
        <v>13373</v>
      </c>
    </row>
    <row r="12057" spans="74:87" x14ac:dyDescent="0.3">
      <c r="BV12057" s="30"/>
      <c r="CH12057" s="139" t="str">
        <f t="shared" si="300"/>
        <v>LX.53</v>
      </c>
      <c r="CI12057" s="275" t="s">
        <v>13374</v>
      </c>
    </row>
    <row r="12058" spans="74:87" x14ac:dyDescent="0.3">
      <c r="BV12058" s="30"/>
      <c r="CH12058" s="139" t="str">
        <f t="shared" si="300"/>
        <v>LX.AB</v>
      </c>
      <c r="CI12058" s="275" t="s">
        <v>13375</v>
      </c>
    </row>
    <row r="12059" spans="74:87" x14ac:dyDescent="0.3">
      <c r="BV12059" s="30"/>
      <c r="CH12059" s="139" t="str">
        <f t="shared" si="300"/>
        <v>LX.50</v>
      </c>
      <c r="CI12059" s="275" t="s">
        <v>13376</v>
      </c>
    </row>
    <row r="12060" spans="74:87" x14ac:dyDescent="0.3">
      <c r="BV12060" s="30"/>
      <c r="CH12060" s="139" t="str">
        <f t="shared" si="300"/>
        <v>LX.B1</v>
      </c>
      <c r="CI12060" s="275" t="s">
        <v>13377</v>
      </c>
    </row>
    <row r="12061" spans="74:87" x14ac:dyDescent="0.3">
      <c r="BV12061" s="30"/>
      <c r="CH12061" s="139" t="str">
        <f t="shared" si="300"/>
        <v>LX.BN</v>
      </c>
      <c r="CI12061" s="275" t="s">
        <v>13378</v>
      </c>
    </row>
    <row r="12062" spans="74:87" x14ac:dyDescent="0.3">
      <c r="BV12062" s="30"/>
      <c r="CH12062" s="139" t="str">
        <f t="shared" si="300"/>
        <v>LX.0Y</v>
      </c>
      <c r="CI12062" s="275" t="s">
        <v>13379</v>
      </c>
    </row>
    <row r="12063" spans="74:87" x14ac:dyDescent="0.3">
      <c r="BV12063" s="30"/>
      <c r="CH12063" s="139" t="str">
        <f t="shared" si="300"/>
        <v>LX.0L</v>
      </c>
      <c r="CI12063" s="275" t="s">
        <v>13380</v>
      </c>
    </row>
    <row r="12064" spans="74:87" x14ac:dyDescent="0.3">
      <c r="BV12064" s="30"/>
      <c r="CH12064" s="139" t="str">
        <f t="shared" ref="CH12064:CH12127" si="301">CONCATENATE(LEFT(CI12064,2),".",RIGHT(CI12064,2))</f>
        <v>LX.LK</v>
      </c>
      <c r="CI12064" s="275" t="s">
        <v>13381</v>
      </c>
    </row>
    <row r="12065" spans="74:87" x14ac:dyDescent="0.3">
      <c r="BV12065" s="30"/>
      <c r="CH12065" s="139" t="str">
        <f t="shared" si="301"/>
        <v>LX.LB</v>
      </c>
      <c r="CI12065" s="275" t="s">
        <v>13382</v>
      </c>
    </row>
    <row r="12066" spans="74:87" x14ac:dyDescent="0.3">
      <c r="BV12066" s="30"/>
      <c r="CH12066" s="139" t="str">
        <f t="shared" si="301"/>
        <v>LX.LG</v>
      </c>
      <c r="CI12066" s="275" t="s">
        <v>13383</v>
      </c>
    </row>
    <row r="12067" spans="74:87" x14ac:dyDescent="0.3">
      <c r="BV12067" s="30"/>
      <c r="CH12067" s="139" t="str">
        <f t="shared" si="301"/>
        <v>LX.LO</v>
      </c>
      <c r="CI12067" s="275" t="s">
        <v>13384</v>
      </c>
    </row>
    <row r="12068" spans="74:87" x14ac:dyDescent="0.3">
      <c r="BV12068" s="30"/>
      <c r="CH12068" s="139" t="str">
        <f t="shared" si="301"/>
        <v>LX.LC</v>
      </c>
      <c r="CI12068" s="275" t="s">
        <v>13385</v>
      </c>
    </row>
    <row r="12069" spans="74:87" x14ac:dyDescent="0.3">
      <c r="BV12069" s="30"/>
      <c r="CH12069" s="139" t="str">
        <f t="shared" si="301"/>
        <v>LX.LY</v>
      </c>
      <c r="CI12069" s="275" t="s">
        <v>13386</v>
      </c>
    </row>
    <row r="12070" spans="74:87" x14ac:dyDescent="0.3">
      <c r="BV12070" s="30"/>
      <c r="CH12070" s="139" t="str">
        <f t="shared" si="301"/>
        <v>LX.FE</v>
      </c>
      <c r="CI12070" s="275" t="s">
        <v>13387</v>
      </c>
    </row>
    <row r="12071" spans="74:87" x14ac:dyDescent="0.3">
      <c r="BV12071" s="30"/>
      <c r="CH12071" s="139" t="str">
        <f t="shared" si="301"/>
        <v>LX.RN</v>
      </c>
      <c r="CI12071" s="275" t="s">
        <v>13388</v>
      </c>
    </row>
    <row r="12072" spans="74:87" x14ac:dyDescent="0.3">
      <c r="BV12072" s="30"/>
      <c r="CH12072" s="139" t="str">
        <f t="shared" si="301"/>
        <v>LX.HB</v>
      </c>
      <c r="CI12072" s="275" t="s">
        <v>15509</v>
      </c>
    </row>
    <row r="12073" spans="74:87" x14ac:dyDescent="0.3">
      <c r="BV12073" s="30"/>
      <c r="CH12073" s="139" t="str">
        <f t="shared" si="301"/>
        <v>LX.HG</v>
      </c>
      <c r="CI12073" s="275" t="s">
        <v>15510</v>
      </c>
    </row>
    <row r="12074" spans="74:87" x14ac:dyDescent="0.3">
      <c r="BV12074" s="30"/>
      <c r="CH12074" s="139" t="str">
        <f t="shared" si="301"/>
        <v>LX.S2</v>
      </c>
      <c r="CI12074" s="275" t="s">
        <v>13389</v>
      </c>
    </row>
    <row r="12075" spans="74:87" x14ac:dyDescent="0.3">
      <c r="BV12075" s="30"/>
      <c r="CH12075" s="139" t="str">
        <f t="shared" si="301"/>
        <v>LX.S1</v>
      </c>
      <c r="CI12075" s="275" t="s">
        <v>13390</v>
      </c>
    </row>
    <row r="12076" spans="74:87" x14ac:dyDescent="0.3">
      <c r="BV12076" s="30"/>
      <c r="CH12076" s="139" t="str">
        <f t="shared" si="301"/>
        <v>LX.L2</v>
      </c>
      <c r="CI12076" s="275" t="s">
        <v>13391</v>
      </c>
    </row>
    <row r="12077" spans="74:87" x14ac:dyDescent="0.3">
      <c r="BV12077" s="30"/>
      <c r="CH12077" s="139" t="str">
        <f t="shared" si="301"/>
        <v>LX.L1</v>
      </c>
      <c r="CI12077" s="275" t="s">
        <v>13392</v>
      </c>
    </row>
    <row r="12078" spans="74:87" x14ac:dyDescent="0.3">
      <c r="BV12078" s="30"/>
      <c r="CH12078" s="139" t="str">
        <f t="shared" si="301"/>
        <v>LX.0M</v>
      </c>
      <c r="CI12078" s="275" t="s">
        <v>13393</v>
      </c>
    </row>
    <row r="12079" spans="74:87" x14ac:dyDescent="0.3">
      <c r="BV12079" s="30"/>
      <c r="CH12079" s="139" t="str">
        <f t="shared" si="301"/>
        <v>LX.0N</v>
      </c>
      <c r="CI12079" s="275" t="s">
        <v>13394</v>
      </c>
    </row>
    <row r="12080" spans="74:87" x14ac:dyDescent="0.3">
      <c r="BV12080" s="30"/>
      <c r="CH12080" s="139" t="str">
        <f t="shared" si="301"/>
        <v>LX.68</v>
      </c>
      <c r="CI12080" s="275" t="s">
        <v>13395</v>
      </c>
    </row>
    <row r="12081" spans="74:87" x14ac:dyDescent="0.3">
      <c r="BV12081" s="30"/>
      <c r="CH12081" s="139" t="str">
        <f t="shared" si="301"/>
        <v>LX.0T</v>
      </c>
      <c r="CI12081" s="275" t="s">
        <v>13396</v>
      </c>
    </row>
    <row r="12082" spans="74:87" x14ac:dyDescent="0.3">
      <c r="BV12082" s="30"/>
      <c r="CH12082" s="139" t="str">
        <f t="shared" si="301"/>
        <v>LX.SY</v>
      </c>
      <c r="CI12082" s="275" t="s">
        <v>13397</v>
      </c>
    </row>
    <row r="12083" spans="74:87" x14ac:dyDescent="0.3">
      <c r="BV12083" s="30"/>
      <c r="CH12083" s="139" t="str">
        <f t="shared" si="301"/>
        <v>LX.SL</v>
      </c>
      <c r="CI12083" s="275" t="s">
        <v>13398</v>
      </c>
    </row>
    <row r="12084" spans="74:87" x14ac:dyDescent="0.3">
      <c r="BV12084" s="30"/>
      <c r="CH12084" s="139" t="str">
        <f t="shared" si="301"/>
        <v>LX.SM</v>
      </c>
      <c r="CI12084" s="275" t="s">
        <v>13399</v>
      </c>
    </row>
    <row r="12085" spans="74:87" x14ac:dyDescent="0.3">
      <c r="BV12085" s="30"/>
      <c r="CH12085" s="139" t="str">
        <f t="shared" si="301"/>
        <v>LX.SN</v>
      </c>
      <c r="CI12085" s="275" t="s">
        <v>13400</v>
      </c>
    </row>
    <row r="12086" spans="74:87" x14ac:dyDescent="0.3">
      <c r="BV12086" s="30"/>
      <c r="CH12086" s="139" t="str">
        <f t="shared" si="301"/>
        <v>LX.ZZ</v>
      </c>
      <c r="CI12086" s="275" t="s">
        <v>13401</v>
      </c>
    </row>
    <row r="12087" spans="74:87" x14ac:dyDescent="0.3">
      <c r="BV12087" s="30"/>
      <c r="CH12087" s="139" t="str">
        <f t="shared" si="301"/>
        <v>LX.53</v>
      </c>
      <c r="CI12087" s="275" t="s">
        <v>13402</v>
      </c>
    </row>
    <row r="12088" spans="74:87" x14ac:dyDescent="0.3">
      <c r="BV12088" s="30"/>
      <c r="CH12088" s="139" t="str">
        <f t="shared" si="301"/>
        <v>LX.AB</v>
      </c>
      <c r="CI12088" s="275" t="s">
        <v>13403</v>
      </c>
    </row>
    <row r="12089" spans="74:87" x14ac:dyDescent="0.3">
      <c r="BV12089" s="30"/>
      <c r="CH12089" s="139" t="str">
        <f t="shared" si="301"/>
        <v>LX.50</v>
      </c>
      <c r="CI12089" s="275" t="s">
        <v>13404</v>
      </c>
    </row>
    <row r="12090" spans="74:87" x14ac:dyDescent="0.3">
      <c r="BV12090" s="30"/>
      <c r="CH12090" s="139" t="str">
        <f t="shared" si="301"/>
        <v>LX.B1</v>
      </c>
      <c r="CI12090" s="275" t="s">
        <v>13405</v>
      </c>
    </row>
    <row r="12091" spans="74:87" x14ac:dyDescent="0.3">
      <c r="BV12091" s="30"/>
      <c r="CH12091" s="139" t="str">
        <f t="shared" si="301"/>
        <v>LX.BN</v>
      </c>
      <c r="CI12091" s="275" t="s">
        <v>13406</v>
      </c>
    </row>
    <row r="12092" spans="74:87" x14ac:dyDescent="0.3">
      <c r="BV12092" s="30"/>
      <c r="CH12092" s="139" t="str">
        <f t="shared" si="301"/>
        <v>LX.0Y</v>
      </c>
      <c r="CI12092" s="275" t="s">
        <v>13407</v>
      </c>
    </row>
    <row r="12093" spans="74:87" x14ac:dyDescent="0.3">
      <c r="BV12093" s="30"/>
      <c r="CH12093" s="139" t="str">
        <f t="shared" si="301"/>
        <v>LX.0L</v>
      </c>
      <c r="CI12093" s="275" t="s">
        <v>13408</v>
      </c>
    </row>
    <row r="12094" spans="74:87" x14ac:dyDescent="0.3">
      <c r="BV12094" s="30"/>
      <c r="CH12094" s="139" t="str">
        <f t="shared" si="301"/>
        <v>LX.LK</v>
      </c>
      <c r="CI12094" s="275" t="s">
        <v>13409</v>
      </c>
    </row>
    <row r="12095" spans="74:87" x14ac:dyDescent="0.3">
      <c r="BV12095" s="30"/>
      <c r="CH12095" s="139" t="str">
        <f t="shared" si="301"/>
        <v>LX.LB</v>
      </c>
      <c r="CI12095" s="275" t="s">
        <v>13410</v>
      </c>
    </row>
    <row r="12096" spans="74:87" x14ac:dyDescent="0.3">
      <c r="BV12096" s="30"/>
      <c r="CH12096" s="139" t="str">
        <f t="shared" si="301"/>
        <v>LX.LG</v>
      </c>
      <c r="CI12096" s="275" t="s">
        <v>13411</v>
      </c>
    </row>
    <row r="12097" spans="74:87" x14ac:dyDescent="0.3">
      <c r="BV12097" s="30"/>
      <c r="CH12097" s="139" t="str">
        <f t="shared" si="301"/>
        <v>LX.LO</v>
      </c>
      <c r="CI12097" s="275" t="s">
        <v>13412</v>
      </c>
    </row>
    <row r="12098" spans="74:87" x14ac:dyDescent="0.3">
      <c r="BV12098" s="30"/>
      <c r="CH12098" s="139" t="str">
        <f t="shared" si="301"/>
        <v>LX.LC</v>
      </c>
      <c r="CI12098" s="275" t="s">
        <v>13413</v>
      </c>
    </row>
    <row r="12099" spans="74:87" x14ac:dyDescent="0.3">
      <c r="BV12099" s="30"/>
      <c r="CH12099" s="139" t="str">
        <f t="shared" si="301"/>
        <v>LX.LY</v>
      </c>
      <c r="CI12099" s="275" t="s">
        <v>13414</v>
      </c>
    </row>
    <row r="12100" spans="74:87" x14ac:dyDescent="0.3">
      <c r="BV12100" s="30"/>
      <c r="CH12100" s="139" t="str">
        <f t="shared" si="301"/>
        <v>LX.FE</v>
      </c>
      <c r="CI12100" s="275" t="s">
        <v>13415</v>
      </c>
    </row>
    <row r="12101" spans="74:87" x14ac:dyDescent="0.3">
      <c r="BV12101" s="30"/>
      <c r="CH12101" s="139" t="str">
        <f t="shared" si="301"/>
        <v>LX.RN</v>
      </c>
      <c r="CI12101" s="275" t="s">
        <v>13416</v>
      </c>
    </row>
    <row r="12102" spans="74:87" x14ac:dyDescent="0.3">
      <c r="BV12102" s="30"/>
      <c r="CH12102" s="139" t="str">
        <f t="shared" si="301"/>
        <v>LX.HB</v>
      </c>
      <c r="CI12102" s="275" t="s">
        <v>15511</v>
      </c>
    </row>
    <row r="12103" spans="74:87" x14ac:dyDescent="0.3">
      <c r="BV12103" s="30"/>
      <c r="CH12103" s="139" t="str">
        <f t="shared" si="301"/>
        <v>LX.HG</v>
      </c>
      <c r="CI12103" s="275" t="s">
        <v>15512</v>
      </c>
    </row>
    <row r="12104" spans="74:87" x14ac:dyDescent="0.3">
      <c r="BV12104" s="30"/>
      <c r="CH12104" s="139" t="str">
        <f t="shared" si="301"/>
        <v>LX.S2</v>
      </c>
      <c r="CI12104" s="275" t="s">
        <v>13417</v>
      </c>
    </row>
    <row r="12105" spans="74:87" x14ac:dyDescent="0.3">
      <c r="BV12105" s="30"/>
      <c r="CH12105" s="139" t="str">
        <f t="shared" si="301"/>
        <v>LX.S1</v>
      </c>
      <c r="CI12105" s="275" t="s">
        <v>13418</v>
      </c>
    </row>
    <row r="12106" spans="74:87" x14ac:dyDescent="0.3">
      <c r="BV12106" s="30"/>
      <c r="CH12106" s="139" t="str">
        <f t="shared" si="301"/>
        <v>LX.L2</v>
      </c>
      <c r="CI12106" s="275" t="s">
        <v>13419</v>
      </c>
    </row>
    <row r="12107" spans="74:87" x14ac:dyDescent="0.3">
      <c r="BV12107" s="30"/>
      <c r="CH12107" s="139" t="str">
        <f t="shared" si="301"/>
        <v>LX.L1</v>
      </c>
      <c r="CI12107" s="275" t="s">
        <v>13420</v>
      </c>
    </row>
    <row r="12108" spans="74:87" x14ac:dyDescent="0.3">
      <c r="BV12108" s="30"/>
      <c r="CH12108" s="139" t="str">
        <f t="shared" si="301"/>
        <v>LX.0M</v>
      </c>
      <c r="CI12108" s="275" t="s">
        <v>13421</v>
      </c>
    </row>
    <row r="12109" spans="74:87" x14ac:dyDescent="0.3">
      <c r="BV12109" s="30"/>
      <c r="CH12109" s="139" t="str">
        <f t="shared" si="301"/>
        <v>LX.0N</v>
      </c>
      <c r="CI12109" s="275" t="s">
        <v>13422</v>
      </c>
    </row>
    <row r="12110" spans="74:87" x14ac:dyDescent="0.3">
      <c r="BV12110" s="30"/>
      <c r="CH12110" s="139" t="str">
        <f t="shared" si="301"/>
        <v>LX.68</v>
      </c>
      <c r="CI12110" s="275" t="s">
        <v>13423</v>
      </c>
    </row>
    <row r="12111" spans="74:87" x14ac:dyDescent="0.3">
      <c r="BV12111" s="30"/>
      <c r="CH12111" s="139" t="str">
        <f t="shared" si="301"/>
        <v>LX.0T</v>
      </c>
      <c r="CI12111" s="275" t="s">
        <v>13424</v>
      </c>
    </row>
    <row r="12112" spans="74:87" x14ac:dyDescent="0.3">
      <c r="BV12112" s="30"/>
      <c r="CH12112" s="139" t="str">
        <f t="shared" si="301"/>
        <v>LX.SY</v>
      </c>
      <c r="CI12112" s="275" t="s">
        <v>13425</v>
      </c>
    </row>
    <row r="12113" spans="74:87" x14ac:dyDescent="0.3">
      <c r="BV12113" s="30"/>
      <c r="CH12113" s="139" t="str">
        <f t="shared" si="301"/>
        <v>LX.SL</v>
      </c>
      <c r="CI12113" s="275" t="s">
        <v>13426</v>
      </c>
    </row>
    <row r="12114" spans="74:87" x14ac:dyDescent="0.3">
      <c r="BV12114" s="30"/>
      <c r="CH12114" s="139" t="str">
        <f t="shared" si="301"/>
        <v>LX.SM</v>
      </c>
      <c r="CI12114" s="275" t="s">
        <v>13427</v>
      </c>
    </row>
    <row r="12115" spans="74:87" x14ac:dyDescent="0.3">
      <c r="BV12115" s="30"/>
      <c r="CH12115" s="139" t="str">
        <f t="shared" si="301"/>
        <v>LX.SN</v>
      </c>
      <c r="CI12115" s="275" t="s">
        <v>13428</v>
      </c>
    </row>
    <row r="12116" spans="74:87" x14ac:dyDescent="0.3">
      <c r="BV12116" s="30"/>
      <c r="CH12116" s="139" t="str">
        <f t="shared" si="301"/>
        <v>LX.ZZ</v>
      </c>
      <c r="CI12116" s="275" t="s">
        <v>13429</v>
      </c>
    </row>
    <row r="12117" spans="74:87" x14ac:dyDescent="0.3">
      <c r="BV12117" s="30"/>
      <c r="CH12117" s="139" t="str">
        <f t="shared" si="301"/>
        <v>LX.53</v>
      </c>
      <c r="CI12117" s="275" t="s">
        <v>13430</v>
      </c>
    </row>
    <row r="12118" spans="74:87" x14ac:dyDescent="0.3">
      <c r="BV12118" s="30"/>
      <c r="CH12118" s="139" t="str">
        <f t="shared" si="301"/>
        <v>LX.AB</v>
      </c>
      <c r="CI12118" s="275" t="s">
        <v>13431</v>
      </c>
    </row>
    <row r="12119" spans="74:87" x14ac:dyDescent="0.3">
      <c r="BV12119" s="30"/>
      <c r="CH12119" s="139" t="str">
        <f t="shared" si="301"/>
        <v>LX.50</v>
      </c>
      <c r="CI12119" s="275" t="s">
        <v>13432</v>
      </c>
    </row>
    <row r="12120" spans="74:87" x14ac:dyDescent="0.3">
      <c r="BV12120" s="30"/>
      <c r="CH12120" s="139" t="str">
        <f t="shared" si="301"/>
        <v>LX.B1</v>
      </c>
      <c r="CI12120" s="275" t="s">
        <v>13433</v>
      </c>
    </row>
    <row r="12121" spans="74:87" x14ac:dyDescent="0.3">
      <c r="BV12121" s="30"/>
      <c r="CH12121" s="139" t="str">
        <f t="shared" si="301"/>
        <v>LX.BN</v>
      </c>
      <c r="CI12121" s="275" t="s">
        <v>13434</v>
      </c>
    </row>
    <row r="12122" spans="74:87" x14ac:dyDescent="0.3">
      <c r="BV12122" s="30"/>
      <c r="CH12122" s="139" t="str">
        <f t="shared" si="301"/>
        <v>LX.0Y</v>
      </c>
      <c r="CI12122" s="275" t="s">
        <v>13435</v>
      </c>
    </row>
    <row r="12123" spans="74:87" x14ac:dyDescent="0.3">
      <c r="BV12123" s="30"/>
      <c r="CH12123" s="139" t="str">
        <f t="shared" si="301"/>
        <v>LX.0L</v>
      </c>
      <c r="CI12123" s="275" t="s">
        <v>13436</v>
      </c>
    </row>
    <row r="12124" spans="74:87" x14ac:dyDescent="0.3">
      <c r="BV12124" s="30"/>
      <c r="CH12124" s="139" t="str">
        <f t="shared" si="301"/>
        <v>LX.LK</v>
      </c>
      <c r="CI12124" s="275" t="s">
        <v>13437</v>
      </c>
    </row>
    <row r="12125" spans="74:87" x14ac:dyDescent="0.3">
      <c r="BV12125" s="30"/>
      <c r="CH12125" s="139" t="str">
        <f t="shared" si="301"/>
        <v>LX.LB</v>
      </c>
      <c r="CI12125" s="275" t="s">
        <v>13438</v>
      </c>
    </row>
    <row r="12126" spans="74:87" x14ac:dyDescent="0.3">
      <c r="BV12126" s="30"/>
      <c r="CH12126" s="139" t="str">
        <f t="shared" si="301"/>
        <v>LX.LG</v>
      </c>
      <c r="CI12126" s="275" t="s">
        <v>13439</v>
      </c>
    </row>
    <row r="12127" spans="74:87" x14ac:dyDescent="0.3">
      <c r="BV12127" s="30"/>
      <c r="CH12127" s="139" t="str">
        <f t="shared" si="301"/>
        <v>LX.LO</v>
      </c>
      <c r="CI12127" s="275" t="s">
        <v>13440</v>
      </c>
    </row>
    <row r="12128" spans="74:87" x14ac:dyDescent="0.3">
      <c r="BV12128" s="30"/>
      <c r="CH12128" s="139" t="str">
        <f t="shared" ref="CH12128:CH12191" si="302">CONCATENATE(LEFT(CI12128,2),".",RIGHT(CI12128,2))</f>
        <v>LX.LC</v>
      </c>
      <c r="CI12128" s="275" t="s">
        <v>13441</v>
      </c>
    </row>
    <row r="12129" spans="74:87" x14ac:dyDescent="0.3">
      <c r="BV12129" s="30"/>
      <c r="CH12129" s="139" t="str">
        <f t="shared" si="302"/>
        <v>LX.LY</v>
      </c>
      <c r="CI12129" s="275" t="s">
        <v>13442</v>
      </c>
    </row>
    <row r="12130" spans="74:87" x14ac:dyDescent="0.3">
      <c r="BV12130" s="30"/>
      <c r="CH12130" s="139" t="str">
        <f t="shared" si="302"/>
        <v>LX.FE</v>
      </c>
      <c r="CI12130" s="275" t="s">
        <v>13443</v>
      </c>
    </row>
    <row r="12131" spans="74:87" x14ac:dyDescent="0.3">
      <c r="BV12131" s="30"/>
      <c r="CH12131" s="139" t="str">
        <f t="shared" si="302"/>
        <v>LX.RN</v>
      </c>
      <c r="CI12131" s="275" t="s">
        <v>13444</v>
      </c>
    </row>
    <row r="12132" spans="74:87" x14ac:dyDescent="0.3">
      <c r="BV12132" s="30"/>
      <c r="CH12132" s="139" t="str">
        <f t="shared" si="302"/>
        <v>LX.HB</v>
      </c>
      <c r="CI12132" s="275" t="s">
        <v>15513</v>
      </c>
    </row>
    <row r="12133" spans="74:87" x14ac:dyDescent="0.3">
      <c r="BV12133" s="30"/>
      <c r="CH12133" s="139" t="str">
        <f t="shared" si="302"/>
        <v>LX.HG</v>
      </c>
      <c r="CI12133" s="275" t="s">
        <v>15514</v>
      </c>
    </row>
    <row r="12134" spans="74:87" x14ac:dyDescent="0.3">
      <c r="BV12134" s="30"/>
      <c r="CH12134" s="139" t="str">
        <f t="shared" si="302"/>
        <v>LX.S2</v>
      </c>
      <c r="CI12134" s="275" t="s">
        <v>13445</v>
      </c>
    </row>
    <row r="12135" spans="74:87" x14ac:dyDescent="0.3">
      <c r="BV12135" s="30"/>
      <c r="CH12135" s="139" t="str">
        <f t="shared" si="302"/>
        <v>LX.S1</v>
      </c>
      <c r="CI12135" s="275" t="s">
        <v>13446</v>
      </c>
    </row>
    <row r="12136" spans="74:87" x14ac:dyDescent="0.3">
      <c r="BV12136" s="30"/>
      <c r="CH12136" s="139" t="str">
        <f t="shared" si="302"/>
        <v>LX.L2</v>
      </c>
      <c r="CI12136" s="275" t="s">
        <v>13447</v>
      </c>
    </row>
    <row r="12137" spans="74:87" x14ac:dyDescent="0.3">
      <c r="BV12137" s="30"/>
      <c r="CH12137" s="139" t="str">
        <f t="shared" si="302"/>
        <v>LX.L1</v>
      </c>
      <c r="CI12137" s="275" t="s">
        <v>13448</v>
      </c>
    </row>
    <row r="12138" spans="74:87" x14ac:dyDescent="0.3">
      <c r="BV12138" s="30"/>
      <c r="CH12138" s="139" t="str">
        <f t="shared" si="302"/>
        <v>LX.0M</v>
      </c>
      <c r="CI12138" s="275" t="s">
        <v>13449</v>
      </c>
    </row>
    <row r="12139" spans="74:87" x14ac:dyDescent="0.3">
      <c r="BV12139" s="30"/>
      <c r="CH12139" s="139" t="str">
        <f t="shared" si="302"/>
        <v>LX.0N</v>
      </c>
      <c r="CI12139" s="275" t="s">
        <v>13450</v>
      </c>
    </row>
    <row r="12140" spans="74:87" x14ac:dyDescent="0.3">
      <c r="BV12140" s="30"/>
      <c r="CH12140" s="139" t="str">
        <f t="shared" si="302"/>
        <v>LX.68</v>
      </c>
      <c r="CI12140" s="275" t="s">
        <v>13451</v>
      </c>
    </row>
    <row r="12141" spans="74:87" x14ac:dyDescent="0.3">
      <c r="BV12141" s="30"/>
      <c r="CH12141" s="139" t="str">
        <f t="shared" si="302"/>
        <v>LX.0T</v>
      </c>
      <c r="CI12141" s="275" t="s">
        <v>13452</v>
      </c>
    </row>
    <row r="12142" spans="74:87" x14ac:dyDescent="0.3">
      <c r="BV12142" s="30"/>
      <c r="CH12142" s="139" t="str">
        <f t="shared" si="302"/>
        <v>LX.SY</v>
      </c>
      <c r="CI12142" s="275" t="s">
        <v>13453</v>
      </c>
    </row>
    <row r="12143" spans="74:87" x14ac:dyDescent="0.3">
      <c r="BV12143" s="30"/>
      <c r="CH12143" s="139" t="str">
        <f t="shared" si="302"/>
        <v>LX.SL</v>
      </c>
      <c r="CI12143" s="275" t="s">
        <v>13454</v>
      </c>
    </row>
    <row r="12144" spans="74:87" x14ac:dyDescent="0.3">
      <c r="BV12144" s="30"/>
      <c r="CH12144" s="139" t="str">
        <f t="shared" si="302"/>
        <v>LX.SM</v>
      </c>
      <c r="CI12144" s="275" t="s">
        <v>13455</v>
      </c>
    </row>
    <row r="12145" spans="74:87" x14ac:dyDescent="0.3">
      <c r="BV12145" s="30"/>
      <c r="CH12145" s="139" t="str">
        <f t="shared" si="302"/>
        <v>LX.SN</v>
      </c>
      <c r="CI12145" s="275" t="s">
        <v>13456</v>
      </c>
    </row>
    <row r="12146" spans="74:87" x14ac:dyDescent="0.3">
      <c r="BV12146" s="30"/>
      <c r="CH12146" s="139" t="str">
        <f t="shared" si="302"/>
        <v>LX.ZZ</v>
      </c>
      <c r="CI12146" s="275" t="s">
        <v>13457</v>
      </c>
    </row>
    <row r="12147" spans="74:87" x14ac:dyDescent="0.3">
      <c r="BV12147" s="30"/>
      <c r="CH12147" s="139" t="str">
        <f t="shared" si="302"/>
        <v>LX.53</v>
      </c>
      <c r="CI12147" s="275" t="s">
        <v>13458</v>
      </c>
    </row>
    <row r="12148" spans="74:87" x14ac:dyDescent="0.3">
      <c r="BV12148" s="30"/>
      <c r="CH12148" s="139" t="str">
        <f t="shared" si="302"/>
        <v>LX.AB</v>
      </c>
      <c r="CI12148" s="275" t="s">
        <v>13459</v>
      </c>
    </row>
    <row r="12149" spans="74:87" x14ac:dyDescent="0.3">
      <c r="BV12149" s="30"/>
      <c r="CH12149" s="139" t="str">
        <f t="shared" si="302"/>
        <v>LX.50</v>
      </c>
      <c r="CI12149" s="275" t="s">
        <v>13460</v>
      </c>
    </row>
    <row r="12150" spans="74:87" x14ac:dyDescent="0.3">
      <c r="BV12150" s="30"/>
      <c r="CH12150" s="139" t="str">
        <f t="shared" si="302"/>
        <v>LX.B1</v>
      </c>
      <c r="CI12150" s="275" t="s">
        <v>13461</v>
      </c>
    </row>
    <row r="12151" spans="74:87" x14ac:dyDescent="0.3">
      <c r="BV12151" s="30"/>
      <c r="CH12151" s="139" t="str">
        <f t="shared" si="302"/>
        <v>LX.BN</v>
      </c>
      <c r="CI12151" s="275" t="s">
        <v>13462</v>
      </c>
    </row>
    <row r="12152" spans="74:87" x14ac:dyDescent="0.3">
      <c r="BV12152" s="30"/>
      <c r="CH12152" s="139" t="str">
        <f t="shared" si="302"/>
        <v>LX.0Y</v>
      </c>
      <c r="CI12152" s="275" t="s">
        <v>13463</v>
      </c>
    </row>
    <row r="12153" spans="74:87" x14ac:dyDescent="0.3">
      <c r="BV12153" s="30"/>
      <c r="CH12153" s="139" t="str">
        <f t="shared" si="302"/>
        <v>LX.0L</v>
      </c>
      <c r="CI12153" s="275" t="s">
        <v>13464</v>
      </c>
    </row>
    <row r="12154" spans="74:87" x14ac:dyDescent="0.3">
      <c r="BV12154" s="30"/>
      <c r="CH12154" s="139" t="str">
        <f t="shared" si="302"/>
        <v>LX.LK</v>
      </c>
      <c r="CI12154" s="275" t="s">
        <v>13465</v>
      </c>
    </row>
    <row r="12155" spans="74:87" x14ac:dyDescent="0.3">
      <c r="BV12155" s="30"/>
      <c r="CH12155" s="139" t="str">
        <f t="shared" si="302"/>
        <v>LX.LB</v>
      </c>
      <c r="CI12155" s="275" t="s">
        <v>13466</v>
      </c>
    </row>
    <row r="12156" spans="74:87" x14ac:dyDescent="0.3">
      <c r="BV12156" s="30"/>
      <c r="CH12156" s="139" t="str">
        <f t="shared" si="302"/>
        <v>LX.LG</v>
      </c>
      <c r="CI12156" s="275" t="s">
        <v>13467</v>
      </c>
    </row>
    <row r="12157" spans="74:87" x14ac:dyDescent="0.3">
      <c r="BV12157" s="30"/>
      <c r="CH12157" s="139" t="str">
        <f t="shared" si="302"/>
        <v>LX.LO</v>
      </c>
      <c r="CI12157" s="275" t="s">
        <v>13468</v>
      </c>
    </row>
    <row r="12158" spans="74:87" x14ac:dyDescent="0.3">
      <c r="BV12158" s="30"/>
      <c r="CH12158" s="139" t="str">
        <f t="shared" si="302"/>
        <v>LX.LC</v>
      </c>
      <c r="CI12158" s="275" t="s">
        <v>13469</v>
      </c>
    </row>
    <row r="12159" spans="74:87" x14ac:dyDescent="0.3">
      <c r="BV12159" s="30"/>
      <c r="CH12159" s="139" t="str">
        <f t="shared" si="302"/>
        <v>LX.LY</v>
      </c>
      <c r="CI12159" s="275" t="s">
        <v>13470</v>
      </c>
    </row>
    <row r="12160" spans="74:87" x14ac:dyDescent="0.3">
      <c r="BV12160" s="30"/>
      <c r="CH12160" s="139" t="str">
        <f t="shared" si="302"/>
        <v>LX.FE</v>
      </c>
      <c r="CI12160" s="275" t="s">
        <v>13471</v>
      </c>
    </row>
    <row r="12161" spans="74:87" x14ac:dyDescent="0.3">
      <c r="BV12161" s="30"/>
      <c r="CH12161" s="139" t="str">
        <f t="shared" si="302"/>
        <v>LX.RN</v>
      </c>
      <c r="CI12161" s="275" t="s">
        <v>13472</v>
      </c>
    </row>
    <row r="12162" spans="74:87" x14ac:dyDescent="0.3">
      <c r="BV12162" s="30"/>
      <c r="CH12162" s="139" t="str">
        <f t="shared" si="302"/>
        <v>LX.HB</v>
      </c>
      <c r="CI12162" s="275" t="s">
        <v>15515</v>
      </c>
    </row>
    <row r="12163" spans="74:87" x14ac:dyDescent="0.3">
      <c r="BV12163" s="30"/>
      <c r="CH12163" s="139" t="str">
        <f t="shared" si="302"/>
        <v>LX.HG</v>
      </c>
      <c r="CI12163" s="275" t="s">
        <v>15516</v>
      </c>
    </row>
    <row r="12164" spans="74:87" x14ac:dyDescent="0.3">
      <c r="BV12164" s="30"/>
      <c r="CH12164" s="139" t="str">
        <f t="shared" si="302"/>
        <v>LX.S2</v>
      </c>
      <c r="CI12164" s="275" t="s">
        <v>13473</v>
      </c>
    </row>
    <row r="12165" spans="74:87" x14ac:dyDescent="0.3">
      <c r="BV12165" s="30"/>
      <c r="CH12165" s="139" t="str">
        <f t="shared" si="302"/>
        <v>LX.S1</v>
      </c>
      <c r="CI12165" s="275" t="s">
        <v>13474</v>
      </c>
    </row>
    <row r="12166" spans="74:87" x14ac:dyDescent="0.3">
      <c r="BV12166" s="30"/>
      <c r="CH12166" s="139" t="str">
        <f t="shared" si="302"/>
        <v>LX.L2</v>
      </c>
      <c r="CI12166" s="275" t="s">
        <v>13475</v>
      </c>
    </row>
    <row r="12167" spans="74:87" x14ac:dyDescent="0.3">
      <c r="BV12167" s="30"/>
      <c r="CH12167" s="139" t="str">
        <f t="shared" si="302"/>
        <v>LX.L1</v>
      </c>
      <c r="CI12167" s="275" t="s">
        <v>13476</v>
      </c>
    </row>
    <row r="12168" spans="74:87" x14ac:dyDescent="0.3">
      <c r="BV12168" s="30"/>
      <c r="CH12168" s="139" t="str">
        <f t="shared" si="302"/>
        <v>LX.0M</v>
      </c>
      <c r="CI12168" s="275" t="s">
        <v>13477</v>
      </c>
    </row>
    <row r="12169" spans="74:87" x14ac:dyDescent="0.3">
      <c r="BV12169" s="30"/>
      <c r="CH12169" s="139" t="str">
        <f t="shared" si="302"/>
        <v>LX.0N</v>
      </c>
      <c r="CI12169" s="275" t="s">
        <v>13478</v>
      </c>
    </row>
    <row r="12170" spans="74:87" x14ac:dyDescent="0.3">
      <c r="BV12170" s="30"/>
      <c r="CH12170" s="139" t="str">
        <f t="shared" si="302"/>
        <v>LX.68</v>
      </c>
      <c r="CI12170" s="275" t="s">
        <v>13479</v>
      </c>
    </row>
    <row r="12171" spans="74:87" x14ac:dyDescent="0.3">
      <c r="BV12171" s="30"/>
      <c r="CH12171" s="139" t="str">
        <f t="shared" si="302"/>
        <v>LX.0T</v>
      </c>
      <c r="CI12171" s="275" t="s">
        <v>13480</v>
      </c>
    </row>
    <row r="12172" spans="74:87" x14ac:dyDescent="0.3">
      <c r="BV12172" s="30"/>
      <c r="CH12172" s="139" t="str">
        <f t="shared" si="302"/>
        <v>LX.SY</v>
      </c>
      <c r="CI12172" s="275" t="s">
        <v>13481</v>
      </c>
    </row>
    <row r="12173" spans="74:87" x14ac:dyDescent="0.3">
      <c r="BV12173" s="30"/>
      <c r="CH12173" s="139" t="str">
        <f t="shared" si="302"/>
        <v>LX.SL</v>
      </c>
      <c r="CI12173" s="275" t="s">
        <v>13482</v>
      </c>
    </row>
    <row r="12174" spans="74:87" x14ac:dyDescent="0.3">
      <c r="BV12174" s="30"/>
      <c r="CH12174" s="139" t="str">
        <f t="shared" si="302"/>
        <v>LX.SM</v>
      </c>
      <c r="CI12174" s="275" t="s">
        <v>13483</v>
      </c>
    </row>
    <row r="12175" spans="74:87" x14ac:dyDescent="0.3">
      <c r="BV12175" s="30"/>
      <c r="CH12175" s="139" t="str">
        <f t="shared" si="302"/>
        <v>LX.SN</v>
      </c>
      <c r="CI12175" s="275" t="s">
        <v>13484</v>
      </c>
    </row>
    <row r="12176" spans="74:87" x14ac:dyDescent="0.3">
      <c r="BV12176" s="30"/>
      <c r="CH12176" s="139" t="str">
        <f t="shared" si="302"/>
        <v>LX.ZZ</v>
      </c>
      <c r="CI12176" s="275" t="s">
        <v>13485</v>
      </c>
    </row>
    <row r="12177" spans="74:87" x14ac:dyDescent="0.3">
      <c r="BV12177" s="30"/>
      <c r="CH12177" s="139" t="str">
        <f t="shared" si="302"/>
        <v>LX.53</v>
      </c>
      <c r="CI12177" s="275" t="s">
        <v>13486</v>
      </c>
    </row>
    <row r="12178" spans="74:87" x14ac:dyDescent="0.3">
      <c r="BV12178" s="30"/>
      <c r="CH12178" s="139" t="str">
        <f t="shared" si="302"/>
        <v>LX.AB</v>
      </c>
      <c r="CI12178" s="275" t="s">
        <v>13487</v>
      </c>
    </row>
    <row r="12179" spans="74:87" x14ac:dyDescent="0.3">
      <c r="BV12179" s="30"/>
      <c r="CH12179" s="139" t="str">
        <f t="shared" si="302"/>
        <v>LX.50</v>
      </c>
      <c r="CI12179" s="275" t="s">
        <v>13488</v>
      </c>
    </row>
    <row r="12180" spans="74:87" x14ac:dyDescent="0.3">
      <c r="BV12180" s="30"/>
      <c r="CH12180" s="139" t="str">
        <f t="shared" si="302"/>
        <v>LX.B1</v>
      </c>
      <c r="CI12180" s="275" t="s">
        <v>13489</v>
      </c>
    </row>
    <row r="12181" spans="74:87" x14ac:dyDescent="0.3">
      <c r="BV12181" s="30"/>
      <c r="CH12181" s="139" t="str">
        <f t="shared" si="302"/>
        <v>LX.BN</v>
      </c>
      <c r="CI12181" s="275" t="s">
        <v>13490</v>
      </c>
    </row>
    <row r="12182" spans="74:87" x14ac:dyDescent="0.3">
      <c r="BV12182" s="30"/>
      <c r="CH12182" s="139" t="str">
        <f t="shared" si="302"/>
        <v>LX.0Y</v>
      </c>
      <c r="CI12182" s="275" t="s">
        <v>13491</v>
      </c>
    </row>
    <row r="12183" spans="74:87" x14ac:dyDescent="0.3">
      <c r="BV12183" s="30"/>
      <c r="CH12183" s="139" t="str">
        <f t="shared" si="302"/>
        <v>LX.0L</v>
      </c>
      <c r="CI12183" s="275" t="s">
        <v>13492</v>
      </c>
    </row>
    <row r="12184" spans="74:87" x14ac:dyDescent="0.3">
      <c r="BV12184" s="30"/>
      <c r="CH12184" s="139" t="str">
        <f t="shared" si="302"/>
        <v>LX.LK</v>
      </c>
      <c r="CI12184" s="275" t="s">
        <v>13493</v>
      </c>
    </row>
    <row r="12185" spans="74:87" x14ac:dyDescent="0.3">
      <c r="BV12185" s="30"/>
      <c r="CH12185" s="139" t="str">
        <f t="shared" si="302"/>
        <v>LX.LB</v>
      </c>
      <c r="CI12185" s="275" t="s">
        <v>13494</v>
      </c>
    </row>
    <row r="12186" spans="74:87" x14ac:dyDescent="0.3">
      <c r="BV12186" s="30"/>
      <c r="CH12186" s="139" t="str">
        <f t="shared" si="302"/>
        <v>LX.LG</v>
      </c>
      <c r="CI12186" s="275" t="s">
        <v>13495</v>
      </c>
    </row>
    <row r="12187" spans="74:87" x14ac:dyDescent="0.3">
      <c r="BV12187" s="30"/>
      <c r="CH12187" s="139" t="str">
        <f t="shared" si="302"/>
        <v>LX.LO</v>
      </c>
      <c r="CI12187" s="275" t="s">
        <v>13496</v>
      </c>
    </row>
    <row r="12188" spans="74:87" x14ac:dyDescent="0.3">
      <c r="BV12188" s="30"/>
      <c r="CH12188" s="139" t="str">
        <f t="shared" si="302"/>
        <v>LX.LC</v>
      </c>
      <c r="CI12188" s="275" t="s">
        <v>13497</v>
      </c>
    </row>
    <row r="12189" spans="74:87" x14ac:dyDescent="0.3">
      <c r="BV12189" s="30"/>
      <c r="CH12189" s="139" t="str">
        <f t="shared" si="302"/>
        <v>LX.LY</v>
      </c>
      <c r="CI12189" s="275" t="s">
        <v>13498</v>
      </c>
    </row>
    <row r="12190" spans="74:87" x14ac:dyDescent="0.3">
      <c r="BV12190" s="30"/>
      <c r="CH12190" s="139" t="str">
        <f t="shared" si="302"/>
        <v>LX.FE</v>
      </c>
      <c r="CI12190" s="275" t="s">
        <v>13499</v>
      </c>
    </row>
    <row r="12191" spans="74:87" x14ac:dyDescent="0.3">
      <c r="BV12191" s="30"/>
      <c r="CH12191" s="139" t="str">
        <f t="shared" si="302"/>
        <v>LX.RN</v>
      </c>
      <c r="CI12191" s="275" t="s">
        <v>13500</v>
      </c>
    </row>
    <row r="12192" spans="74:87" x14ac:dyDescent="0.3">
      <c r="BV12192" s="30"/>
      <c r="CH12192" s="139" t="str">
        <f t="shared" ref="CH12192:CH12255" si="303">CONCATENATE(LEFT(CI12192,2),".",RIGHT(CI12192,2))</f>
        <v>LX.HB</v>
      </c>
      <c r="CI12192" s="275" t="s">
        <v>15517</v>
      </c>
    </row>
    <row r="12193" spans="74:87" x14ac:dyDescent="0.3">
      <c r="BV12193" s="30"/>
      <c r="CH12193" s="139" t="str">
        <f t="shared" si="303"/>
        <v>LX.HG</v>
      </c>
      <c r="CI12193" s="275" t="s">
        <v>15518</v>
      </c>
    </row>
    <row r="12194" spans="74:87" x14ac:dyDescent="0.3">
      <c r="BV12194" s="30"/>
      <c r="CH12194" s="139" t="str">
        <f t="shared" si="303"/>
        <v>LX.S2</v>
      </c>
      <c r="CI12194" s="275" t="s">
        <v>13501</v>
      </c>
    </row>
    <row r="12195" spans="74:87" x14ac:dyDescent="0.3">
      <c r="BV12195" s="30"/>
      <c r="CH12195" s="139" t="str">
        <f t="shared" si="303"/>
        <v>LX.S1</v>
      </c>
      <c r="CI12195" s="275" t="s">
        <v>13502</v>
      </c>
    </row>
    <row r="12196" spans="74:87" x14ac:dyDescent="0.3">
      <c r="BV12196" s="30"/>
      <c r="CH12196" s="139" t="str">
        <f t="shared" si="303"/>
        <v>LX.L2</v>
      </c>
      <c r="CI12196" s="275" t="s">
        <v>13503</v>
      </c>
    </row>
    <row r="12197" spans="74:87" x14ac:dyDescent="0.3">
      <c r="BV12197" s="30"/>
      <c r="CH12197" s="139" t="str">
        <f t="shared" si="303"/>
        <v>LX.L1</v>
      </c>
      <c r="CI12197" s="275" t="s">
        <v>13504</v>
      </c>
    </row>
    <row r="12198" spans="74:87" x14ac:dyDescent="0.3">
      <c r="BV12198" s="30"/>
      <c r="CH12198" s="139" t="str">
        <f t="shared" si="303"/>
        <v>LX.0M</v>
      </c>
      <c r="CI12198" s="275" t="s">
        <v>13505</v>
      </c>
    </row>
    <row r="12199" spans="74:87" x14ac:dyDescent="0.3">
      <c r="BV12199" s="30"/>
      <c r="CH12199" s="139" t="str">
        <f t="shared" si="303"/>
        <v>LX.0N</v>
      </c>
      <c r="CI12199" s="275" t="s">
        <v>13506</v>
      </c>
    </row>
    <row r="12200" spans="74:87" x14ac:dyDescent="0.3">
      <c r="BV12200" s="30"/>
      <c r="CH12200" s="139" t="str">
        <f t="shared" si="303"/>
        <v>LX.68</v>
      </c>
      <c r="CI12200" s="275" t="s">
        <v>13507</v>
      </c>
    </row>
    <row r="12201" spans="74:87" x14ac:dyDescent="0.3">
      <c r="BV12201" s="30"/>
      <c r="CH12201" s="139" t="str">
        <f t="shared" si="303"/>
        <v>LX.0T</v>
      </c>
      <c r="CI12201" s="275" t="s">
        <v>13508</v>
      </c>
    </row>
    <row r="12202" spans="74:87" x14ac:dyDescent="0.3">
      <c r="BV12202" s="30"/>
      <c r="CH12202" s="139" t="str">
        <f t="shared" si="303"/>
        <v>LX.SY</v>
      </c>
      <c r="CI12202" s="275" t="s">
        <v>13509</v>
      </c>
    </row>
    <row r="12203" spans="74:87" x14ac:dyDescent="0.3">
      <c r="BV12203" s="30"/>
      <c r="CH12203" s="139" t="str">
        <f t="shared" si="303"/>
        <v>LX.SL</v>
      </c>
      <c r="CI12203" s="275" t="s">
        <v>13510</v>
      </c>
    </row>
    <row r="12204" spans="74:87" x14ac:dyDescent="0.3">
      <c r="BV12204" s="30"/>
      <c r="CH12204" s="139" t="str">
        <f t="shared" si="303"/>
        <v>LX.SM</v>
      </c>
      <c r="CI12204" s="275" t="s">
        <v>13511</v>
      </c>
    </row>
    <row r="12205" spans="74:87" x14ac:dyDescent="0.3">
      <c r="BV12205" s="30"/>
      <c r="CH12205" s="139" t="str">
        <f t="shared" si="303"/>
        <v>LX.SN</v>
      </c>
      <c r="CI12205" s="275" t="s">
        <v>13512</v>
      </c>
    </row>
    <row r="12206" spans="74:87" x14ac:dyDescent="0.3">
      <c r="BV12206" s="30"/>
      <c r="CH12206" s="139" t="str">
        <f t="shared" si="303"/>
        <v>LX.ZZ</v>
      </c>
      <c r="CI12206" s="275" t="s">
        <v>13513</v>
      </c>
    </row>
    <row r="12207" spans="74:87" x14ac:dyDescent="0.3">
      <c r="BV12207" s="30"/>
      <c r="CH12207" s="139" t="str">
        <f t="shared" si="303"/>
        <v>LX.53</v>
      </c>
      <c r="CI12207" s="275" t="s">
        <v>13514</v>
      </c>
    </row>
    <row r="12208" spans="74:87" x14ac:dyDescent="0.3">
      <c r="BV12208" s="30"/>
      <c r="CH12208" s="139" t="str">
        <f t="shared" si="303"/>
        <v>LX.AB</v>
      </c>
      <c r="CI12208" s="275" t="s">
        <v>13515</v>
      </c>
    </row>
    <row r="12209" spans="74:87" x14ac:dyDescent="0.3">
      <c r="BV12209" s="30"/>
      <c r="CH12209" s="139" t="str">
        <f t="shared" si="303"/>
        <v>LX.50</v>
      </c>
      <c r="CI12209" s="275" t="s">
        <v>13516</v>
      </c>
    </row>
    <row r="12210" spans="74:87" x14ac:dyDescent="0.3">
      <c r="BV12210" s="30"/>
      <c r="CH12210" s="139" t="str">
        <f t="shared" si="303"/>
        <v>LX.B1</v>
      </c>
      <c r="CI12210" s="275" t="s">
        <v>13517</v>
      </c>
    </row>
    <row r="12211" spans="74:87" x14ac:dyDescent="0.3">
      <c r="BV12211" s="30"/>
      <c r="CH12211" s="139" t="str">
        <f t="shared" si="303"/>
        <v>LX.BN</v>
      </c>
      <c r="CI12211" s="275" t="s">
        <v>13518</v>
      </c>
    </row>
    <row r="12212" spans="74:87" x14ac:dyDescent="0.3">
      <c r="BV12212" s="30"/>
      <c r="CH12212" s="139" t="str">
        <f t="shared" si="303"/>
        <v>LX.0Y</v>
      </c>
      <c r="CI12212" s="275" t="s">
        <v>13519</v>
      </c>
    </row>
    <row r="12213" spans="74:87" x14ac:dyDescent="0.3">
      <c r="BV12213" s="30"/>
      <c r="CH12213" s="139" t="str">
        <f t="shared" si="303"/>
        <v>LX.0L</v>
      </c>
      <c r="CI12213" s="275" t="s">
        <v>13520</v>
      </c>
    </row>
    <row r="12214" spans="74:87" x14ac:dyDescent="0.3">
      <c r="BV12214" s="30"/>
      <c r="CH12214" s="139" t="str">
        <f t="shared" si="303"/>
        <v>LX.LK</v>
      </c>
      <c r="CI12214" s="275" t="s">
        <v>13521</v>
      </c>
    </row>
    <row r="12215" spans="74:87" x14ac:dyDescent="0.3">
      <c r="BV12215" s="30"/>
      <c r="CH12215" s="139" t="str">
        <f t="shared" si="303"/>
        <v>LX.LB</v>
      </c>
      <c r="CI12215" s="275" t="s">
        <v>13522</v>
      </c>
    </row>
    <row r="12216" spans="74:87" x14ac:dyDescent="0.3">
      <c r="BV12216" s="30"/>
      <c r="CH12216" s="139" t="str">
        <f t="shared" si="303"/>
        <v>LX.LG</v>
      </c>
      <c r="CI12216" s="275" t="s">
        <v>13523</v>
      </c>
    </row>
    <row r="12217" spans="74:87" x14ac:dyDescent="0.3">
      <c r="BV12217" s="30"/>
      <c r="CH12217" s="139" t="str">
        <f t="shared" si="303"/>
        <v>LX.LO</v>
      </c>
      <c r="CI12217" s="275" t="s">
        <v>13524</v>
      </c>
    </row>
    <row r="12218" spans="74:87" x14ac:dyDescent="0.3">
      <c r="BV12218" s="30"/>
      <c r="CH12218" s="139" t="str">
        <f t="shared" si="303"/>
        <v>LX.LC</v>
      </c>
      <c r="CI12218" s="275" t="s">
        <v>13525</v>
      </c>
    </row>
    <row r="12219" spans="74:87" x14ac:dyDescent="0.3">
      <c r="BV12219" s="30"/>
      <c r="CH12219" s="139" t="str">
        <f t="shared" si="303"/>
        <v>LX.LY</v>
      </c>
      <c r="CI12219" s="275" t="s">
        <v>13526</v>
      </c>
    </row>
    <row r="12220" spans="74:87" x14ac:dyDescent="0.3">
      <c r="BV12220" s="30"/>
      <c r="CH12220" s="139" t="str">
        <f t="shared" si="303"/>
        <v>LX.FE</v>
      </c>
      <c r="CI12220" s="275" t="s">
        <v>13527</v>
      </c>
    </row>
    <row r="12221" spans="74:87" x14ac:dyDescent="0.3">
      <c r="BV12221" s="30"/>
      <c r="CH12221" s="139" t="str">
        <f t="shared" si="303"/>
        <v>LX.RN</v>
      </c>
      <c r="CI12221" s="275" t="s">
        <v>13528</v>
      </c>
    </row>
    <row r="12222" spans="74:87" x14ac:dyDescent="0.3">
      <c r="BV12222" s="30"/>
      <c r="CH12222" s="139" t="str">
        <f t="shared" si="303"/>
        <v>LX.HB</v>
      </c>
      <c r="CI12222" s="275" t="s">
        <v>15519</v>
      </c>
    </row>
    <row r="12223" spans="74:87" x14ac:dyDescent="0.3">
      <c r="BV12223" s="30"/>
      <c r="CH12223" s="139" t="str">
        <f t="shared" si="303"/>
        <v>LX.HG</v>
      </c>
      <c r="CI12223" s="275" t="s">
        <v>15520</v>
      </c>
    </row>
    <row r="12224" spans="74:87" x14ac:dyDescent="0.3">
      <c r="BV12224" s="30"/>
      <c r="CH12224" s="139" t="str">
        <f t="shared" si="303"/>
        <v>LX.S2</v>
      </c>
      <c r="CI12224" s="275" t="s">
        <v>13529</v>
      </c>
    </row>
    <row r="12225" spans="74:87" x14ac:dyDescent="0.3">
      <c r="BV12225" s="30"/>
      <c r="CH12225" s="139" t="str">
        <f t="shared" si="303"/>
        <v>LX.S1</v>
      </c>
      <c r="CI12225" s="275" t="s">
        <v>13530</v>
      </c>
    </row>
    <row r="12226" spans="74:87" x14ac:dyDescent="0.3">
      <c r="BV12226" s="30"/>
      <c r="CH12226" s="139" t="str">
        <f t="shared" si="303"/>
        <v>LX.L2</v>
      </c>
      <c r="CI12226" s="275" t="s">
        <v>13531</v>
      </c>
    </row>
    <row r="12227" spans="74:87" x14ac:dyDescent="0.3">
      <c r="BV12227" s="30"/>
      <c r="CH12227" s="139" t="str">
        <f t="shared" si="303"/>
        <v>LX.L1</v>
      </c>
      <c r="CI12227" s="275" t="s">
        <v>13532</v>
      </c>
    </row>
    <row r="12228" spans="74:87" x14ac:dyDescent="0.3">
      <c r="BV12228" s="30"/>
      <c r="CH12228" s="139" t="str">
        <f t="shared" si="303"/>
        <v>LX.0M</v>
      </c>
      <c r="CI12228" s="275" t="s">
        <v>13533</v>
      </c>
    </row>
    <row r="12229" spans="74:87" x14ac:dyDescent="0.3">
      <c r="BV12229" s="30"/>
      <c r="CH12229" s="139" t="str">
        <f t="shared" si="303"/>
        <v>LX.0N</v>
      </c>
      <c r="CI12229" s="275" t="s">
        <v>13534</v>
      </c>
    </row>
    <row r="12230" spans="74:87" x14ac:dyDescent="0.3">
      <c r="BV12230" s="30"/>
      <c r="CH12230" s="139" t="str">
        <f t="shared" si="303"/>
        <v>LX.68</v>
      </c>
      <c r="CI12230" s="275" t="s">
        <v>13535</v>
      </c>
    </row>
    <row r="12231" spans="74:87" x14ac:dyDescent="0.3">
      <c r="BV12231" s="30"/>
      <c r="CH12231" s="139" t="str">
        <f t="shared" si="303"/>
        <v>LX.0T</v>
      </c>
      <c r="CI12231" s="275" t="s">
        <v>13536</v>
      </c>
    </row>
    <row r="12232" spans="74:87" x14ac:dyDescent="0.3">
      <c r="BV12232" s="30"/>
      <c r="CH12232" s="139" t="str">
        <f t="shared" si="303"/>
        <v>LX.SY</v>
      </c>
      <c r="CI12232" s="275" t="s">
        <v>13537</v>
      </c>
    </row>
    <row r="12233" spans="74:87" x14ac:dyDescent="0.3">
      <c r="BV12233" s="30"/>
      <c r="CH12233" s="139" t="str">
        <f t="shared" si="303"/>
        <v>LX.SL</v>
      </c>
      <c r="CI12233" s="275" t="s">
        <v>13538</v>
      </c>
    </row>
    <row r="12234" spans="74:87" x14ac:dyDescent="0.3">
      <c r="BV12234" s="30"/>
      <c r="CH12234" s="139" t="str">
        <f t="shared" si="303"/>
        <v>LX.SM</v>
      </c>
      <c r="CI12234" s="275" t="s">
        <v>13539</v>
      </c>
    </row>
    <row r="12235" spans="74:87" x14ac:dyDescent="0.3">
      <c r="BV12235" s="30"/>
      <c r="CH12235" s="139" t="str">
        <f t="shared" si="303"/>
        <v>LX.SN</v>
      </c>
      <c r="CI12235" s="275" t="s">
        <v>13540</v>
      </c>
    </row>
    <row r="12236" spans="74:87" x14ac:dyDescent="0.3">
      <c r="BV12236" s="30"/>
      <c r="CH12236" s="139" t="str">
        <f t="shared" si="303"/>
        <v>LX.ZZ</v>
      </c>
      <c r="CI12236" s="275" t="s">
        <v>13541</v>
      </c>
    </row>
    <row r="12237" spans="74:87" x14ac:dyDescent="0.3">
      <c r="BV12237" s="30"/>
      <c r="CH12237" s="139" t="str">
        <f t="shared" si="303"/>
        <v>LX.53</v>
      </c>
      <c r="CI12237" s="275" t="s">
        <v>13542</v>
      </c>
    </row>
    <row r="12238" spans="74:87" x14ac:dyDescent="0.3">
      <c r="BV12238" s="30"/>
      <c r="CH12238" s="139" t="str">
        <f t="shared" si="303"/>
        <v>LX.AB</v>
      </c>
      <c r="CI12238" s="275" t="s">
        <v>13543</v>
      </c>
    </row>
    <row r="12239" spans="74:87" x14ac:dyDescent="0.3">
      <c r="BV12239" s="30"/>
      <c r="CH12239" s="139" t="str">
        <f t="shared" si="303"/>
        <v>LX.50</v>
      </c>
      <c r="CI12239" s="275" t="s">
        <v>13544</v>
      </c>
    </row>
    <row r="12240" spans="74:87" x14ac:dyDescent="0.3">
      <c r="BV12240" s="30"/>
      <c r="CH12240" s="139" t="str">
        <f t="shared" si="303"/>
        <v>LX.B1</v>
      </c>
      <c r="CI12240" s="275" t="s">
        <v>13545</v>
      </c>
    </row>
    <row r="12241" spans="74:87" x14ac:dyDescent="0.3">
      <c r="BV12241" s="30"/>
      <c r="CH12241" s="139" t="str">
        <f t="shared" si="303"/>
        <v>LX.BN</v>
      </c>
      <c r="CI12241" s="275" t="s">
        <v>13546</v>
      </c>
    </row>
    <row r="12242" spans="74:87" x14ac:dyDescent="0.3">
      <c r="BV12242" s="30"/>
      <c r="CH12242" s="139" t="str">
        <f t="shared" si="303"/>
        <v>LX.0Y</v>
      </c>
      <c r="CI12242" s="275" t="s">
        <v>13547</v>
      </c>
    </row>
    <row r="12243" spans="74:87" x14ac:dyDescent="0.3">
      <c r="BV12243" s="30"/>
      <c r="CH12243" s="139" t="str">
        <f t="shared" si="303"/>
        <v>LX.0L</v>
      </c>
      <c r="CI12243" s="275" t="s">
        <v>13548</v>
      </c>
    </row>
    <row r="12244" spans="74:87" x14ac:dyDescent="0.3">
      <c r="BV12244" s="30"/>
      <c r="CH12244" s="139" t="str">
        <f t="shared" si="303"/>
        <v>LX.LK</v>
      </c>
      <c r="CI12244" s="275" t="s">
        <v>13549</v>
      </c>
    </row>
    <row r="12245" spans="74:87" x14ac:dyDescent="0.3">
      <c r="BV12245" s="30"/>
      <c r="CH12245" s="139" t="str">
        <f t="shared" si="303"/>
        <v>LX.LB</v>
      </c>
      <c r="CI12245" s="275" t="s">
        <v>13550</v>
      </c>
    </row>
    <row r="12246" spans="74:87" x14ac:dyDescent="0.3">
      <c r="BV12246" s="30"/>
      <c r="CH12246" s="139" t="str">
        <f t="shared" si="303"/>
        <v>LX.LG</v>
      </c>
      <c r="CI12246" s="275" t="s">
        <v>13551</v>
      </c>
    </row>
    <row r="12247" spans="74:87" x14ac:dyDescent="0.3">
      <c r="BV12247" s="30"/>
      <c r="CH12247" s="139" t="str">
        <f t="shared" si="303"/>
        <v>LX.LO</v>
      </c>
      <c r="CI12247" s="275" t="s">
        <v>13552</v>
      </c>
    </row>
    <row r="12248" spans="74:87" x14ac:dyDescent="0.3">
      <c r="BV12248" s="30"/>
      <c r="CH12248" s="139" t="str">
        <f t="shared" si="303"/>
        <v>LX.LC</v>
      </c>
      <c r="CI12248" s="275" t="s">
        <v>13553</v>
      </c>
    </row>
    <row r="12249" spans="74:87" x14ac:dyDescent="0.3">
      <c r="BV12249" s="30"/>
      <c r="CH12249" s="139" t="str">
        <f t="shared" si="303"/>
        <v>LX.LY</v>
      </c>
      <c r="CI12249" s="275" t="s">
        <v>13554</v>
      </c>
    </row>
    <row r="12250" spans="74:87" x14ac:dyDescent="0.3">
      <c r="BV12250" s="30"/>
      <c r="CH12250" s="139" t="str">
        <f t="shared" si="303"/>
        <v>LX.FE</v>
      </c>
      <c r="CI12250" s="275" t="s">
        <v>13555</v>
      </c>
    </row>
    <row r="12251" spans="74:87" x14ac:dyDescent="0.3">
      <c r="BV12251" s="30"/>
      <c r="CH12251" s="139" t="str">
        <f t="shared" si="303"/>
        <v>LX.RN</v>
      </c>
      <c r="CI12251" s="275" t="s">
        <v>13556</v>
      </c>
    </row>
    <row r="12252" spans="74:87" x14ac:dyDescent="0.3">
      <c r="BV12252" s="30"/>
      <c r="CH12252" s="139" t="str">
        <f t="shared" si="303"/>
        <v>LX.HB</v>
      </c>
      <c r="CI12252" s="275" t="s">
        <v>15521</v>
      </c>
    </row>
    <row r="12253" spans="74:87" x14ac:dyDescent="0.3">
      <c r="BV12253" s="30"/>
      <c r="CH12253" s="139" t="str">
        <f t="shared" si="303"/>
        <v>LX.HG</v>
      </c>
      <c r="CI12253" s="275" t="s">
        <v>15522</v>
      </c>
    </row>
    <row r="12254" spans="74:87" x14ac:dyDescent="0.3">
      <c r="BV12254" s="30"/>
      <c r="CH12254" s="139" t="str">
        <f t="shared" si="303"/>
        <v>LX.S2</v>
      </c>
      <c r="CI12254" s="275" t="s">
        <v>13557</v>
      </c>
    </row>
    <row r="12255" spans="74:87" x14ac:dyDescent="0.3">
      <c r="BV12255" s="30"/>
      <c r="CH12255" s="139" t="str">
        <f t="shared" si="303"/>
        <v>LX.S1</v>
      </c>
      <c r="CI12255" s="275" t="s">
        <v>13558</v>
      </c>
    </row>
    <row r="12256" spans="74:87" x14ac:dyDescent="0.3">
      <c r="BV12256" s="30"/>
      <c r="CH12256" s="139" t="str">
        <f t="shared" ref="CH12256:CH12319" si="304">CONCATENATE(LEFT(CI12256,2),".",RIGHT(CI12256,2))</f>
        <v>LX.L2</v>
      </c>
      <c r="CI12256" s="275" t="s">
        <v>13559</v>
      </c>
    </row>
    <row r="12257" spans="74:87" x14ac:dyDescent="0.3">
      <c r="BV12257" s="30"/>
      <c r="CH12257" s="139" t="str">
        <f t="shared" si="304"/>
        <v>LX.L1</v>
      </c>
      <c r="CI12257" s="275" t="s">
        <v>13560</v>
      </c>
    </row>
    <row r="12258" spans="74:87" x14ac:dyDescent="0.3">
      <c r="BV12258" s="30"/>
      <c r="CH12258" s="139" t="str">
        <f t="shared" si="304"/>
        <v>LX.0M</v>
      </c>
      <c r="CI12258" s="275" t="s">
        <v>13561</v>
      </c>
    </row>
    <row r="12259" spans="74:87" x14ac:dyDescent="0.3">
      <c r="BV12259" s="30"/>
      <c r="CH12259" s="139" t="str">
        <f t="shared" si="304"/>
        <v>LX.0N</v>
      </c>
      <c r="CI12259" s="275" t="s">
        <v>13562</v>
      </c>
    </row>
    <row r="12260" spans="74:87" x14ac:dyDescent="0.3">
      <c r="BV12260" s="30"/>
      <c r="CH12260" s="139" t="str">
        <f t="shared" si="304"/>
        <v>LX.68</v>
      </c>
      <c r="CI12260" s="275" t="s">
        <v>13563</v>
      </c>
    </row>
    <row r="12261" spans="74:87" x14ac:dyDescent="0.3">
      <c r="BV12261" s="30"/>
      <c r="CH12261" s="139" t="str">
        <f t="shared" si="304"/>
        <v>LX.0T</v>
      </c>
      <c r="CI12261" s="275" t="s">
        <v>13564</v>
      </c>
    </row>
    <row r="12262" spans="74:87" x14ac:dyDescent="0.3">
      <c r="BV12262" s="30"/>
      <c r="CH12262" s="139" t="str">
        <f t="shared" si="304"/>
        <v>LX.SY</v>
      </c>
      <c r="CI12262" s="275" t="s">
        <v>13565</v>
      </c>
    </row>
    <row r="12263" spans="74:87" x14ac:dyDescent="0.3">
      <c r="BV12263" s="30"/>
      <c r="CH12263" s="139" t="str">
        <f t="shared" si="304"/>
        <v>LX.SL</v>
      </c>
      <c r="CI12263" s="275" t="s">
        <v>13566</v>
      </c>
    </row>
    <row r="12264" spans="74:87" x14ac:dyDescent="0.3">
      <c r="BV12264" s="30"/>
      <c r="CH12264" s="139" t="str">
        <f t="shared" si="304"/>
        <v>LX.SM</v>
      </c>
      <c r="CI12264" s="275" t="s">
        <v>13567</v>
      </c>
    </row>
    <row r="12265" spans="74:87" x14ac:dyDescent="0.3">
      <c r="BV12265" s="30"/>
      <c r="CH12265" s="139" t="str">
        <f t="shared" si="304"/>
        <v>LX.SN</v>
      </c>
      <c r="CI12265" s="275" t="s">
        <v>13568</v>
      </c>
    </row>
    <row r="12266" spans="74:87" x14ac:dyDescent="0.3">
      <c r="BV12266" s="30"/>
      <c r="CH12266" s="139" t="str">
        <f t="shared" si="304"/>
        <v>LX.ZZ</v>
      </c>
      <c r="CI12266" s="275" t="s">
        <v>13569</v>
      </c>
    </row>
    <row r="12267" spans="74:87" x14ac:dyDescent="0.3">
      <c r="BV12267" s="30"/>
      <c r="CH12267" s="139" t="str">
        <f t="shared" si="304"/>
        <v>LX.53</v>
      </c>
      <c r="CI12267" s="275" t="s">
        <v>13570</v>
      </c>
    </row>
    <row r="12268" spans="74:87" x14ac:dyDescent="0.3">
      <c r="BV12268" s="30"/>
      <c r="CH12268" s="139" t="str">
        <f t="shared" si="304"/>
        <v>LX.AB</v>
      </c>
      <c r="CI12268" s="275" t="s">
        <v>13571</v>
      </c>
    </row>
    <row r="12269" spans="74:87" x14ac:dyDescent="0.3">
      <c r="BV12269" s="30"/>
      <c r="CH12269" s="139" t="str">
        <f t="shared" si="304"/>
        <v>LX.50</v>
      </c>
      <c r="CI12269" s="275" t="s">
        <v>13572</v>
      </c>
    </row>
    <row r="12270" spans="74:87" x14ac:dyDescent="0.3">
      <c r="BV12270" s="30"/>
      <c r="CH12270" s="139" t="str">
        <f t="shared" si="304"/>
        <v>LX.B1</v>
      </c>
      <c r="CI12270" s="275" t="s">
        <v>13573</v>
      </c>
    </row>
    <row r="12271" spans="74:87" x14ac:dyDescent="0.3">
      <c r="BV12271" s="30"/>
      <c r="CH12271" s="139" t="str">
        <f t="shared" si="304"/>
        <v>LX.BN</v>
      </c>
      <c r="CI12271" s="275" t="s">
        <v>13574</v>
      </c>
    </row>
    <row r="12272" spans="74:87" x14ac:dyDescent="0.3">
      <c r="BV12272" s="30"/>
      <c r="CH12272" s="139" t="str">
        <f t="shared" si="304"/>
        <v>LX.0Y</v>
      </c>
      <c r="CI12272" s="275" t="s">
        <v>13575</v>
      </c>
    </row>
    <row r="12273" spans="74:87" x14ac:dyDescent="0.3">
      <c r="BV12273" s="30"/>
      <c r="CH12273" s="139" t="str">
        <f t="shared" si="304"/>
        <v>LX.0L</v>
      </c>
      <c r="CI12273" s="275" t="s">
        <v>13576</v>
      </c>
    </row>
    <row r="12274" spans="74:87" x14ac:dyDescent="0.3">
      <c r="BV12274" s="30"/>
      <c r="CH12274" s="139" t="str">
        <f t="shared" si="304"/>
        <v>LX.LK</v>
      </c>
      <c r="CI12274" s="275" t="s">
        <v>13577</v>
      </c>
    </row>
    <row r="12275" spans="74:87" x14ac:dyDescent="0.3">
      <c r="BV12275" s="30"/>
      <c r="CH12275" s="139" t="str">
        <f t="shared" si="304"/>
        <v>LX.LB</v>
      </c>
      <c r="CI12275" s="275" t="s">
        <v>13578</v>
      </c>
    </row>
    <row r="12276" spans="74:87" x14ac:dyDescent="0.3">
      <c r="BV12276" s="30"/>
      <c r="CH12276" s="139" t="str">
        <f t="shared" si="304"/>
        <v>LX.LG</v>
      </c>
      <c r="CI12276" s="275" t="s">
        <v>13579</v>
      </c>
    </row>
    <row r="12277" spans="74:87" x14ac:dyDescent="0.3">
      <c r="BV12277" s="30"/>
      <c r="CH12277" s="139" t="str">
        <f t="shared" si="304"/>
        <v>LX.LO</v>
      </c>
      <c r="CI12277" s="275" t="s">
        <v>13580</v>
      </c>
    </row>
    <row r="12278" spans="74:87" x14ac:dyDescent="0.3">
      <c r="BV12278" s="30"/>
      <c r="CH12278" s="139" t="str">
        <f t="shared" si="304"/>
        <v>LX.LC</v>
      </c>
      <c r="CI12278" s="275" t="s">
        <v>13581</v>
      </c>
    </row>
    <row r="12279" spans="74:87" x14ac:dyDescent="0.3">
      <c r="BV12279" s="30"/>
      <c r="CH12279" s="139" t="str">
        <f t="shared" si="304"/>
        <v>LX.LY</v>
      </c>
      <c r="CI12279" s="275" t="s">
        <v>13582</v>
      </c>
    </row>
    <row r="12280" spans="74:87" x14ac:dyDescent="0.3">
      <c r="BV12280" s="30"/>
      <c r="CH12280" s="139" t="str">
        <f t="shared" si="304"/>
        <v>LX.FE</v>
      </c>
      <c r="CI12280" s="275" t="s">
        <v>13583</v>
      </c>
    </row>
    <row r="12281" spans="74:87" x14ac:dyDescent="0.3">
      <c r="BV12281" s="30"/>
      <c r="CH12281" s="139" t="str">
        <f t="shared" si="304"/>
        <v>LX.RN</v>
      </c>
      <c r="CI12281" s="275" t="s">
        <v>13584</v>
      </c>
    </row>
    <row r="12282" spans="74:87" x14ac:dyDescent="0.3">
      <c r="BV12282" s="30"/>
      <c r="CH12282" s="139" t="str">
        <f t="shared" si="304"/>
        <v>LX.HB</v>
      </c>
      <c r="CI12282" s="275" t="s">
        <v>15523</v>
      </c>
    </row>
    <row r="12283" spans="74:87" x14ac:dyDescent="0.3">
      <c r="BV12283" s="30"/>
      <c r="CH12283" s="139" t="str">
        <f t="shared" si="304"/>
        <v>LX.HG</v>
      </c>
      <c r="CI12283" s="275" t="s">
        <v>15524</v>
      </c>
    </row>
    <row r="12284" spans="74:87" x14ac:dyDescent="0.3">
      <c r="BV12284" s="30"/>
      <c r="CH12284" s="139" t="str">
        <f t="shared" si="304"/>
        <v>LX.S2</v>
      </c>
      <c r="CI12284" s="275" t="s">
        <v>13585</v>
      </c>
    </row>
    <row r="12285" spans="74:87" x14ac:dyDescent="0.3">
      <c r="BV12285" s="30"/>
      <c r="CH12285" s="139" t="str">
        <f t="shared" si="304"/>
        <v>LX.S1</v>
      </c>
      <c r="CI12285" s="275" t="s">
        <v>13586</v>
      </c>
    </row>
    <row r="12286" spans="74:87" x14ac:dyDescent="0.3">
      <c r="BV12286" s="30"/>
      <c r="CH12286" s="139" t="str">
        <f t="shared" si="304"/>
        <v>LX.L2</v>
      </c>
      <c r="CI12286" s="275" t="s">
        <v>13587</v>
      </c>
    </row>
    <row r="12287" spans="74:87" x14ac:dyDescent="0.3">
      <c r="BV12287" s="30"/>
      <c r="CH12287" s="139" t="str">
        <f t="shared" si="304"/>
        <v>LX.L1</v>
      </c>
      <c r="CI12287" s="275" t="s">
        <v>13588</v>
      </c>
    </row>
    <row r="12288" spans="74:87" x14ac:dyDescent="0.3">
      <c r="BV12288" s="30"/>
      <c r="CH12288" s="139" t="str">
        <f t="shared" si="304"/>
        <v>LX.0M</v>
      </c>
      <c r="CI12288" s="275" t="s">
        <v>13589</v>
      </c>
    </row>
    <row r="12289" spans="74:87" x14ac:dyDescent="0.3">
      <c r="BV12289" s="30"/>
      <c r="CH12289" s="139" t="str">
        <f t="shared" si="304"/>
        <v>LX.0N</v>
      </c>
      <c r="CI12289" s="275" t="s">
        <v>13590</v>
      </c>
    </row>
    <row r="12290" spans="74:87" x14ac:dyDescent="0.3">
      <c r="BV12290" s="30"/>
      <c r="CH12290" s="139" t="str">
        <f t="shared" si="304"/>
        <v>LX.68</v>
      </c>
      <c r="CI12290" s="275" t="s">
        <v>13591</v>
      </c>
    </row>
    <row r="12291" spans="74:87" x14ac:dyDescent="0.3">
      <c r="BV12291" s="30"/>
      <c r="CH12291" s="139" t="str">
        <f t="shared" si="304"/>
        <v>LX.0T</v>
      </c>
      <c r="CI12291" s="275" t="s">
        <v>13592</v>
      </c>
    </row>
    <row r="12292" spans="74:87" x14ac:dyDescent="0.3">
      <c r="BV12292" s="30"/>
      <c r="CH12292" s="139" t="str">
        <f t="shared" si="304"/>
        <v>LX.SY</v>
      </c>
      <c r="CI12292" s="275" t="s">
        <v>13593</v>
      </c>
    </row>
    <row r="12293" spans="74:87" x14ac:dyDescent="0.3">
      <c r="BV12293" s="30"/>
      <c r="CH12293" s="139" t="str">
        <f t="shared" si="304"/>
        <v>LX.SL</v>
      </c>
      <c r="CI12293" s="275" t="s">
        <v>13594</v>
      </c>
    </row>
    <row r="12294" spans="74:87" x14ac:dyDescent="0.3">
      <c r="BV12294" s="30"/>
      <c r="CH12294" s="139" t="str">
        <f t="shared" si="304"/>
        <v>LX.SM</v>
      </c>
      <c r="CI12294" s="275" t="s">
        <v>13595</v>
      </c>
    </row>
    <row r="12295" spans="74:87" x14ac:dyDescent="0.3">
      <c r="BV12295" s="30"/>
      <c r="CH12295" s="139" t="str">
        <f t="shared" si="304"/>
        <v>LX.SN</v>
      </c>
      <c r="CI12295" s="275" t="s">
        <v>13596</v>
      </c>
    </row>
    <row r="12296" spans="74:87" x14ac:dyDescent="0.3">
      <c r="BV12296" s="30"/>
      <c r="CH12296" s="139" t="str">
        <f t="shared" si="304"/>
        <v>LX.ZZ</v>
      </c>
      <c r="CI12296" s="275" t="s">
        <v>13597</v>
      </c>
    </row>
    <row r="12297" spans="74:87" x14ac:dyDescent="0.3">
      <c r="BV12297" s="30"/>
      <c r="CH12297" s="139" t="str">
        <f t="shared" si="304"/>
        <v>LX.53</v>
      </c>
      <c r="CI12297" s="275" t="s">
        <v>13598</v>
      </c>
    </row>
    <row r="12298" spans="74:87" x14ac:dyDescent="0.3">
      <c r="BV12298" s="30"/>
      <c r="CH12298" s="139" t="str">
        <f t="shared" si="304"/>
        <v>LX.AB</v>
      </c>
      <c r="CI12298" s="275" t="s">
        <v>13599</v>
      </c>
    </row>
    <row r="12299" spans="74:87" x14ac:dyDescent="0.3">
      <c r="BV12299" s="30"/>
      <c r="CH12299" s="139" t="str">
        <f t="shared" si="304"/>
        <v>LX.50</v>
      </c>
      <c r="CI12299" s="275" t="s">
        <v>13600</v>
      </c>
    </row>
    <row r="12300" spans="74:87" x14ac:dyDescent="0.3">
      <c r="BV12300" s="30"/>
      <c r="CH12300" s="139" t="str">
        <f t="shared" si="304"/>
        <v>LX.B1</v>
      </c>
      <c r="CI12300" s="275" t="s">
        <v>13601</v>
      </c>
    </row>
    <row r="12301" spans="74:87" x14ac:dyDescent="0.3">
      <c r="BV12301" s="30"/>
      <c r="CH12301" s="139" t="str">
        <f t="shared" si="304"/>
        <v>LX.BN</v>
      </c>
      <c r="CI12301" s="275" t="s">
        <v>13602</v>
      </c>
    </row>
    <row r="12302" spans="74:87" x14ac:dyDescent="0.3">
      <c r="BV12302" s="30"/>
      <c r="CH12302" s="139" t="str">
        <f t="shared" si="304"/>
        <v>LX.0Y</v>
      </c>
      <c r="CI12302" s="275" t="s">
        <v>13603</v>
      </c>
    </row>
    <row r="12303" spans="74:87" x14ac:dyDescent="0.3">
      <c r="BV12303" s="30"/>
      <c r="CH12303" s="139" t="str">
        <f t="shared" si="304"/>
        <v>LX.0L</v>
      </c>
      <c r="CI12303" s="275" t="s">
        <v>13604</v>
      </c>
    </row>
    <row r="12304" spans="74:87" x14ac:dyDescent="0.3">
      <c r="BV12304" s="30"/>
      <c r="CH12304" s="139" t="str">
        <f t="shared" si="304"/>
        <v>LX.LK</v>
      </c>
      <c r="CI12304" s="275" t="s">
        <v>13605</v>
      </c>
    </row>
    <row r="12305" spans="74:87" x14ac:dyDescent="0.3">
      <c r="BV12305" s="30"/>
      <c r="CH12305" s="139" t="str">
        <f t="shared" si="304"/>
        <v>LX.LB</v>
      </c>
      <c r="CI12305" s="275" t="s">
        <v>13606</v>
      </c>
    </row>
    <row r="12306" spans="74:87" x14ac:dyDescent="0.3">
      <c r="BV12306" s="30"/>
      <c r="CH12306" s="139" t="str">
        <f t="shared" si="304"/>
        <v>LX.LG</v>
      </c>
      <c r="CI12306" s="275" t="s">
        <v>13607</v>
      </c>
    </row>
    <row r="12307" spans="74:87" x14ac:dyDescent="0.3">
      <c r="BV12307" s="30"/>
      <c r="CH12307" s="139" t="str">
        <f t="shared" si="304"/>
        <v>LX.LO</v>
      </c>
      <c r="CI12307" s="275" t="s">
        <v>13608</v>
      </c>
    </row>
    <row r="12308" spans="74:87" x14ac:dyDescent="0.3">
      <c r="BV12308" s="30"/>
      <c r="CH12308" s="139" t="str">
        <f t="shared" si="304"/>
        <v>LX.LC</v>
      </c>
      <c r="CI12308" s="275" t="s">
        <v>13609</v>
      </c>
    </row>
    <row r="12309" spans="74:87" x14ac:dyDescent="0.3">
      <c r="BV12309" s="30"/>
      <c r="CH12309" s="139" t="str">
        <f t="shared" si="304"/>
        <v>LX.LY</v>
      </c>
      <c r="CI12309" s="275" t="s">
        <v>13610</v>
      </c>
    </row>
    <row r="12310" spans="74:87" x14ac:dyDescent="0.3">
      <c r="BV12310" s="30"/>
      <c r="CH12310" s="139" t="str">
        <f t="shared" si="304"/>
        <v>LX.FE</v>
      </c>
      <c r="CI12310" s="275" t="s">
        <v>13611</v>
      </c>
    </row>
    <row r="12311" spans="74:87" x14ac:dyDescent="0.3">
      <c r="BV12311" s="30"/>
      <c r="CH12311" s="139" t="str">
        <f t="shared" si="304"/>
        <v>LX.RN</v>
      </c>
      <c r="CI12311" s="275" t="s">
        <v>13612</v>
      </c>
    </row>
    <row r="12312" spans="74:87" x14ac:dyDescent="0.3">
      <c r="BV12312" s="30"/>
      <c r="CH12312" s="139" t="str">
        <f t="shared" si="304"/>
        <v>LX.HB</v>
      </c>
      <c r="CI12312" s="275" t="s">
        <v>15525</v>
      </c>
    </row>
    <row r="12313" spans="74:87" x14ac:dyDescent="0.3">
      <c r="BV12313" s="30"/>
      <c r="CH12313" s="139" t="str">
        <f t="shared" si="304"/>
        <v>LX.HG</v>
      </c>
      <c r="CI12313" s="275" t="s">
        <v>15526</v>
      </c>
    </row>
    <row r="12314" spans="74:87" x14ac:dyDescent="0.3">
      <c r="BV12314" s="30"/>
      <c r="CH12314" s="139" t="str">
        <f t="shared" si="304"/>
        <v>LX.S2</v>
      </c>
      <c r="CI12314" s="275" t="s">
        <v>13613</v>
      </c>
    </row>
    <row r="12315" spans="74:87" x14ac:dyDescent="0.3">
      <c r="BV12315" s="30"/>
      <c r="CH12315" s="139" t="str">
        <f t="shared" si="304"/>
        <v>LX.S1</v>
      </c>
      <c r="CI12315" s="275" t="s">
        <v>13614</v>
      </c>
    </row>
    <row r="12316" spans="74:87" x14ac:dyDescent="0.3">
      <c r="BV12316" s="30"/>
      <c r="CH12316" s="139" t="str">
        <f t="shared" si="304"/>
        <v>LX.L2</v>
      </c>
      <c r="CI12316" s="275" t="s">
        <v>13615</v>
      </c>
    </row>
    <row r="12317" spans="74:87" x14ac:dyDescent="0.3">
      <c r="BV12317" s="30"/>
      <c r="CH12317" s="139" t="str">
        <f t="shared" si="304"/>
        <v>LX.L1</v>
      </c>
      <c r="CI12317" s="275" t="s">
        <v>13616</v>
      </c>
    </row>
    <row r="12318" spans="74:87" x14ac:dyDescent="0.3">
      <c r="BV12318" s="30"/>
      <c r="CH12318" s="139" t="str">
        <f t="shared" si="304"/>
        <v>LX.0M</v>
      </c>
      <c r="CI12318" s="275" t="s">
        <v>13617</v>
      </c>
    </row>
    <row r="12319" spans="74:87" x14ac:dyDescent="0.3">
      <c r="BV12319" s="30"/>
      <c r="CH12319" s="139" t="str">
        <f t="shared" si="304"/>
        <v>LX.0N</v>
      </c>
      <c r="CI12319" s="275" t="s">
        <v>13618</v>
      </c>
    </row>
    <row r="12320" spans="74:87" x14ac:dyDescent="0.3">
      <c r="BV12320" s="30"/>
      <c r="CH12320" s="139" t="str">
        <f t="shared" ref="CH12320:CH12383" si="305">CONCATENATE(LEFT(CI12320,2),".",RIGHT(CI12320,2))</f>
        <v>LX.68</v>
      </c>
      <c r="CI12320" s="275" t="s">
        <v>13619</v>
      </c>
    </row>
    <row r="12321" spans="74:87" x14ac:dyDescent="0.3">
      <c r="BV12321" s="30"/>
      <c r="CH12321" s="139" t="str">
        <f t="shared" si="305"/>
        <v>LX.0T</v>
      </c>
      <c r="CI12321" s="275" t="s">
        <v>13620</v>
      </c>
    </row>
    <row r="12322" spans="74:87" x14ac:dyDescent="0.3">
      <c r="BV12322" s="30"/>
      <c r="CH12322" s="139" t="str">
        <f t="shared" si="305"/>
        <v>LX.SY</v>
      </c>
      <c r="CI12322" s="275" t="s">
        <v>13621</v>
      </c>
    </row>
    <row r="12323" spans="74:87" x14ac:dyDescent="0.3">
      <c r="BV12323" s="30"/>
      <c r="CH12323" s="139" t="str">
        <f t="shared" si="305"/>
        <v>LX.SL</v>
      </c>
      <c r="CI12323" s="275" t="s">
        <v>13622</v>
      </c>
    </row>
    <row r="12324" spans="74:87" x14ac:dyDescent="0.3">
      <c r="BV12324" s="30"/>
      <c r="CH12324" s="139" t="str">
        <f t="shared" si="305"/>
        <v>LX.SM</v>
      </c>
      <c r="CI12324" s="275" t="s">
        <v>13623</v>
      </c>
    </row>
    <row r="12325" spans="74:87" x14ac:dyDescent="0.3">
      <c r="BV12325" s="30"/>
      <c r="CH12325" s="139" t="str">
        <f t="shared" si="305"/>
        <v>LX.SN</v>
      </c>
      <c r="CI12325" s="275" t="s">
        <v>13624</v>
      </c>
    </row>
    <row r="12326" spans="74:87" x14ac:dyDescent="0.3">
      <c r="BV12326" s="30"/>
      <c r="CH12326" s="139" t="str">
        <f t="shared" si="305"/>
        <v>LX.ZZ</v>
      </c>
      <c r="CI12326" s="275" t="s">
        <v>13625</v>
      </c>
    </row>
    <row r="12327" spans="74:87" x14ac:dyDescent="0.3">
      <c r="BV12327" s="30"/>
      <c r="CH12327" s="139" t="str">
        <f t="shared" si="305"/>
        <v>LX.53</v>
      </c>
      <c r="CI12327" s="275" t="s">
        <v>13626</v>
      </c>
    </row>
    <row r="12328" spans="74:87" x14ac:dyDescent="0.3">
      <c r="BV12328" s="30"/>
      <c r="CH12328" s="139" t="str">
        <f t="shared" si="305"/>
        <v>LX.AB</v>
      </c>
      <c r="CI12328" s="275" t="s">
        <v>13627</v>
      </c>
    </row>
    <row r="12329" spans="74:87" x14ac:dyDescent="0.3">
      <c r="BV12329" s="30"/>
      <c r="CH12329" s="139" t="str">
        <f t="shared" si="305"/>
        <v>LX.50</v>
      </c>
      <c r="CI12329" s="275" t="s">
        <v>13628</v>
      </c>
    </row>
    <row r="12330" spans="74:87" x14ac:dyDescent="0.3">
      <c r="BV12330" s="30"/>
      <c r="CH12330" s="139" t="str">
        <f t="shared" si="305"/>
        <v>LX.B1</v>
      </c>
      <c r="CI12330" s="275" t="s">
        <v>13629</v>
      </c>
    </row>
    <row r="12331" spans="74:87" x14ac:dyDescent="0.3">
      <c r="BV12331" s="30"/>
      <c r="CH12331" s="139" t="str">
        <f t="shared" si="305"/>
        <v>LX.BN</v>
      </c>
      <c r="CI12331" s="275" t="s">
        <v>13630</v>
      </c>
    </row>
    <row r="12332" spans="74:87" x14ac:dyDescent="0.3">
      <c r="BV12332" s="30"/>
      <c r="CH12332" s="139" t="str">
        <f t="shared" si="305"/>
        <v>LX.0Y</v>
      </c>
      <c r="CI12332" s="275" t="s">
        <v>13631</v>
      </c>
    </row>
    <row r="12333" spans="74:87" x14ac:dyDescent="0.3">
      <c r="BV12333" s="30"/>
      <c r="CH12333" s="139" t="str">
        <f t="shared" si="305"/>
        <v>LX.0L</v>
      </c>
      <c r="CI12333" s="275" t="s">
        <v>13632</v>
      </c>
    </row>
    <row r="12334" spans="74:87" x14ac:dyDescent="0.3">
      <c r="BV12334" s="30"/>
      <c r="CH12334" s="139" t="str">
        <f t="shared" si="305"/>
        <v>LX.LK</v>
      </c>
      <c r="CI12334" s="275" t="s">
        <v>13633</v>
      </c>
    </row>
    <row r="12335" spans="74:87" x14ac:dyDescent="0.3">
      <c r="BV12335" s="30"/>
      <c r="CH12335" s="139" t="str">
        <f t="shared" si="305"/>
        <v>LX.LB</v>
      </c>
      <c r="CI12335" s="275" t="s">
        <v>13634</v>
      </c>
    </row>
    <row r="12336" spans="74:87" x14ac:dyDescent="0.3">
      <c r="BV12336" s="30"/>
      <c r="CH12336" s="139" t="str">
        <f t="shared" si="305"/>
        <v>LX.LG</v>
      </c>
      <c r="CI12336" s="275" t="s">
        <v>13635</v>
      </c>
    </row>
    <row r="12337" spans="74:87" x14ac:dyDescent="0.3">
      <c r="BV12337" s="30"/>
      <c r="CH12337" s="139" t="str">
        <f t="shared" si="305"/>
        <v>LX.LO</v>
      </c>
      <c r="CI12337" s="275" t="s">
        <v>13636</v>
      </c>
    </row>
    <row r="12338" spans="74:87" x14ac:dyDescent="0.3">
      <c r="BV12338" s="30"/>
      <c r="CH12338" s="139" t="str">
        <f t="shared" si="305"/>
        <v>LX.LC</v>
      </c>
      <c r="CI12338" s="275" t="s">
        <v>13637</v>
      </c>
    </row>
    <row r="12339" spans="74:87" x14ac:dyDescent="0.3">
      <c r="BV12339" s="30"/>
      <c r="CH12339" s="139" t="str">
        <f t="shared" si="305"/>
        <v>LX.LY</v>
      </c>
      <c r="CI12339" s="275" t="s">
        <v>13638</v>
      </c>
    </row>
    <row r="12340" spans="74:87" x14ac:dyDescent="0.3">
      <c r="BV12340" s="30"/>
      <c r="CH12340" s="139" t="str">
        <f t="shared" si="305"/>
        <v>LX.FE</v>
      </c>
      <c r="CI12340" s="275" t="s">
        <v>13639</v>
      </c>
    </row>
    <row r="12341" spans="74:87" x14ac:dyDescent="0.3">
      <c r="BV12341" s="30"/>
      <c r="CH12341" s="139" t="str">
        <f t="shared" si="305"/>
        <v>LX.RN</v>
      </c>
      <c r="CI12341" s="275" t="s">
        <v>13640</v>
      </c>
    </row>
    <row r="12342" spans="74:87" x14ac:dyDescent="0.3">
      <c r="BV12342" s="30"/>
      <c r="CH12342" s="139" t="str">
        <f t="shared" si="305"/>
        <v>LX.HB</v>
      </c>
      <c r="CI12342" s="275" t="s">
        <v>15527</v>
      </c>
    </row>
    <row r="12343" spans="74:87" x14ac:dyDescent="0.3">
      <c r="BV12343" s="30"/>
      <c r="CH12343" s="139" t="str">
        <f t="shared" si="305"/>
        <v>LX.HG</v>
      </c>
      <c r="CI12343" s="275" t="s">
        <v>15528</v>
      </c>
    </row>
    <row r="12344" spans="74:87" x14ac:dyDescent="0.3">
      <c r="BV12344" s="30"/>
      <c r="CH12344" s="139" t="str">
        <f t="shared" si="305"/>
        <v>LX.S2</v>
      </c>
      <c r="CI12344" s="275" t="s">
        <v>13641</v>
      </c>
    </row>
    <row r="12345" spans="74:87" x14ac:dyDescent="0.3">
      <c r="BV12345" s="30"/>
      <c r="CH12345" s="139" t="str">
        <f t="shared" si="305"/>
        <v>LX.S1</v>
      </c>
      <c r="CI12345" s="275" t="s">
        <v>13642</v>
      </c>
    </row>
    <row r="12346" spans="74:87" x14ac:dyDescent="0.3">
      <c r="BV12346" s="30"/>
      <c r="CH12346" s="139" t="str">
        <f t="shared" si="305"/>
        <v>LX.L2</v>
      </c>
      <c r="CI12346" s="275" t="s">
        <v>13643</v>
      </c>
    </row>
    <row r="12347" spans="74:87" x14ac:dyDescent="0.3">
      <c r="BV12347" s="30"/>
      <c r="CH12347" s="139" t="str">
        <f t="shared" si="305"/>
        <v>LX.L1</v>
      </c>
      <c r="CI12347" s="275" t="s">
        <v>13644</v>
      </c>
    </row>
    <row r="12348" spans="74:87" x14ac:dyDescent="0.3">
      <c r="BV12348" s="30"/>
      <c r="CH12348" s="139" t="str">
        <f t="shared" si="305"/>
        <v>LX.0M</v>
      </c>
      <c r="CI12348" s="275" t="s">
        <v>13645</v>
      </c>
    </row>
    <row r="12349" spans="74:87" x14ac:dyDescent="0.3">
      <c r="BV12349" s="30"/>
      <c r="CH12349" s="139" t="str">
        <f t="shared" si="305"/>
        <v>LX.0N</v>
      </c>
      <c r="CI12349" s="275" t="s">
        <v>13646</v>
      </c>
    </row>
    <row r="12350" spans="74:87" x14ac:dyDescent="0.3">
      <c r="BV12350" s="30"/>
      <c r="CH12350" s="139" t="str">
        <f t="shared" si="305"/>
        <v>LX.68</v>
      </c>
      <c r="CI12350" s="275" t="s">
        <v>13647</v>
      </c>
    </row>
    <row r="12351" spans="74:87" x14ac:dyDescent="0.3">
      <c r="BV12351" s="30"/>
      <c r="CH12351" s="139" t="str">
        <f t="shared" si="305"/>
        <v>LX.0T</v>
      </c>
      <c r="CI12351" s="275" t="s">
        <v>13648</v>
      </c>
    </row>
    <row r="12352" spans="74:87" x14ac:dyDescent="0.3">
      <c r="BV12352" s="30"/>
      <c r="CH12352" s="139" t="str">
        <f t="shared" si="305"/>
        <v>LX.SY</v>
      </c>
      <c r="CI12352" s="275" t="s">
        <v>13649</v>
      </c>
    </row>
    <row r="12353" spans="74:87" x14ac:dyDescent="0.3">
      <c r="BV12353" s="30"/>
      <c r="CH12353" s="139" t="str">
        <f t="shared" si="305"/>
        <v>LX.SL</v>
      </c>
      <c r="CI12353" s="275" t="s">
        <v>13650</v>
      </c>
    </row>
    <row r="12354" spans="74:87" x14ac:dyDescent="0.3">
      <c r="BV12354" s="30"/>
      <c r="CH12354" s="139" t="str">
        <f t="shared" si="305"/>
        <v>LX.SM</v>
      </c>
      <c r="CI12354" s="275" t="s">
        <v>13651</v>
      </c>
    </row>
    <row r="12355" spans="74:87" x14ac:dyDescent="0.3">
      <c r="BV12355" s="30"/>
      <c r="CH12355" s="139" t="str">
        <f t="shared" si="305"/>
        <v>LX.SN</v>
      </c>
      <c r="CI12355" s="275" t="s">
        <v>13652</v>
      </c>
    </row>
    <row r="12356" spans="74:87" x14ac:dyDescent="0.3">
      <c r="BV12356" s="30"/>
      <c r="CH12356" s="139" t="str">
        <f t="shared" si="305"/>
        <v>LX.ZZ</v>
      </c>
      <c r="CI12356" s="275" t="s">
        <v>13653</v>
      </c>
    </row>
    <row r="12357" spans="74:87" x14ac:dyDescent="0.3">
      <c r="BV12357" s="30"/>
      <c r="CH12357" s="139" t="str">
        <f t="shared" si="305"/>
        <v>LX.53</v>
      </c>
      <c r="CI12357" s="275" t="s">
        <v>13654</v>
      </c>
    </row>
    <row r="12358" spans="74:87" x14ac:dyDescent="0.3">
      <c r="BV12358" s="30"/>
      <c r="CH12358" s="139" t="str">
        <f t="shared" si="305"/>
        <v>LX.AB</v>
      </c>
      <c r="CI12358" s="275" t="s">
        <v>13655</v>
      </c>
    </row>
    <row r="12359" spans="74:87" x14ac:dyDescent="0.3">
      <c r="BV12359" s="30"/>
      <c r="CH12359" s="139" t="str">
        <f t="shared" si="305"/>
        <v>LX.50</v>
      </c>
      <c r="CI12359" s="275" t="s">
        <v>13656</v>
      </c>
    </row>
    <row r="12360" spans="74:87" x14ac:dyDescent="0.3">
      <c r="BV12360" s="30"/>
      <c r="CH12360" s="139" t="str">
        <f t="shared" si="305"/>
        <v>LX.B1</v>
      </c>
      <c r="CI12360" s="275" t="s">
        <v>13657</v>
      </c>
    </row>
    <row r="12361" spans="74:87" x14ac:dyDescent="0.3">
      <c r="BV12361" s="30"/>
      <c r="CH12361" s="139" t="str">
        <f t="shared" si="305"/>
        <v>LX.BN</v>
      </c>
      <c r="CI12361" s="275" t="s">
        <v>13658</v>
      </c>
    </row>
    <row r="12362" spans="74:87" x14ac:dyDescent="0.3">
      <c r="BV12362" s="30"/>
      <c r="CH12362" s="139" t="str">
        <f t="shared" si="305"/>
        <v>LX.0Y</v>
      </c>
      <c r="CI12362" s="275" t="s">
        <v>13659</v>
      </c>
    </row>
    <row r="12363" spans="74:87" x14ac:dyDescent="0.3">
      <c r="BV12363" s="30"/>
      <c r="CH12363" s="139" t="str">
        <f t="shared" si="305"/>
        <v>LX.0L</v>
      </c>
      <c r="CI12363" s="275" t="s">
        <v>13660</v>
      </c>
    </row>
    <row r="12364" spans="74:87" x14ac:dyDescent="0.3">
      <c r="BV12364" s="30"/>
      <c r="CH12364" s="139" t="str">
        <f t="shared" si="305"/>
        <v>LX.LK</v>
      </c>
      <c r="CI12364" s="275" t="s">
        <v>13661</v>
      </c>
    </row>
    <row r="12365" spans="74:87" x14ac:dyDescent="0.3">
      <c r="BV12365" s="30"/>
      <c r="CH12365" s="139" t="str">
        <f t="shared" si="305"/>
        <v>LX.LB</v>
      </c>
      <c r="CI12365" s="275" t="s">
        <v>13662</v>
      </c>
    </row>
    <row r="12366" spans="74:87" x14ac:dyDescent="0.3">
      <c r="BV12366" s="30"/>
      <c r="CH12366" s="139" t="str">
        <f t="shared" si="305"/>
        <v>LX.LG</v>
      </c>
      <c r="CI12366" s="275" t="s">
        <v>13663</v>
      </c>
    </row>
    <row r="12367" spans="74:87" x14ac:dyDescent="0.3">
      <c r="BV12367" s="30"/>
      <c r="CH12367" s="139" t="str">
        <f t="shared" si="305"/>
        <v>LX.LO</v>
      </c>
      <c r="CI12367" s="275" t="s">
        <v>13664</v>
      </c>
    </row>
    <row r="12368" spans="74:87" x14ac:dyDescent="0.3">
      <c r="BV12368" s="30"/>
      <c r="CH12368" s="139" t="str">
        <f t="shared" si="305"/>
        <v>LX.LC</v>
      </c>
      <c r="CI12368" s="275" t="s">
        <v>13665</v>
      </c>
    </row>
    <row r="12369" spans="74:87" x14ac:dyDescent="0.3">
      <c r="BV12369" s="30"/>
      <c r="CH12369" s="139" t="str">
        <f t="shared" si="305"/>
        <v>LX.LY</v>
      </c>
      <c r="CI12369" s="275" t="s">
        <v>13666</v>
      </c>
    </row>
    <row r="12370" spans="74:87" x14ac:dyDescent="0.3">
      <c r="BV12370" s="30"/>
      <c r="CH12370" s="139" t="str">
        <f t="shared" si="305"/>
        <v>LX.FE</v>
      </c>
      <c r="CI12370" s="275" t="s">
        <v>13667</v>
      </c>
    </row>
    <row r="12371" spans="74:87" x14ac:dyDescent="0.3">
      <c r="BV12371" s="30"/>
      <c r="CH12371" s="139" t="str">
        <f t="shared" si="305"/>
        <v>LX.RN</v>
      </c>
      <c r="CI12371" s="275" t="s">
        <v>13668</v>
      </c>
    </row>
    <row r="12372" spans="74:87" x14ac:dyDescent="0.3">
      <c r="BV12372" s="30"/>
      <c r="CH12372" s="139" t="str">
        <f t="shared" si="305"/>
        <v>LX.HB</v>
      </c>
      <c r="CI12372" s="275" t="s">
        <v>15529</v>
      </c>
    </row>
    <row r="12373" spans="74:87" x14ac:dyDescent="0.3">
      <c r="BV12373" s="30"/>
      <c r="CH12373" s="139" t="str">
        <f t="shared" si="305"/>
        <v>LX.HG</v>
      </c>
      <c r="CI12373" s="275" t="s">
        <v>15530</v>
      </c>
    </row>
    <row r="12374" spans="74:87" x14ac:dyDescent="0.3">
      <c r="BV12374" s="30"/>
      <c r="CH12374" s="139" t="str">
        <f t="shared" si="305"/>
        <v>LX.S2</v>
      </c>
      <c r="CI12374" s="275" t="s">
        <v>13669</v>
      </c>
    </row>
    <row r="12375" spans="74:87" x14ac:dyDescent="0.3">
      <c r="BV12375" s="30"/>
      <c r="CH12375" s="139" t="str">
        <f t="shared" si="305"/>
        <v>LX.S1</v>
      </c>
      <c r="CI12375" s="275" t="s">
        <v>13670</v>
      </c>
    </row>
    <row r="12376" spans="74:87" x14ac:dyDescent="0.3">
      <c r="BV12376" s="30"/>
      <c r="CH12376" s="139" t="str">
        <f t="shared" si="305"/>
        <v>LX.L2</v>
      </c>
      <c r="CI12376" s="275" t="s">
        <v>13671</v>
      </c>
    </row>
    <row r="12377" spans="74:87" x14ac:dyDescent="0.3">
      <c r="BV12377" s="30"/>
      <c r="CH12377" s="139" t="str">
        <f t="shared" si="305"/>
        <v>LX.L1</v>
      </c>
      <c r="CI12377" s="275" t="s">
        <v>13672</v>
      </c>
    </row>
    <row r="12378" spans="74:87" x14ac:dyDescent="0.3">
      <c r="BV12378" s="30"/>
      <c r="CH12378" s="139" t="str">
        <f t="shared" si="305"/>
        <v>LX.0M</v>
      </c>
      <c r="CI12378" s="275" t="s">
        <v>13673</v>
      </c>
    </row>
    <row r="12379" spans="74:87" x14ac:dyDescent="0.3">
      <c r="BV12379" s="30"/>
      <c r="CH12379" s="139" t="str">
        <f t="shared" si="305"/>
        <v>LX.0N</v>
      </c>
      <c r="CI12379" s="275" t="s">
        <v>13674</v>
      </c>
    </row>
    <row r="12380" spans="74:87" x14ac:dyDescent="0.3">
      <c r="BV12380" s="30"/>
      <c r="CH12380" s="139" t="str">
        <f t="shared" si="305"/>
        <v>LX.68</v>
      </c>
      <c r="CI12380" s="275" t="s">
        <v>13675</v>
      </c>
    </row>
    <row r="12381" spans="74:87" x14ac:dyDescent="0.3">
      <c r="BV12381" s="30"/>
      <c r="CH12381" s="139" t="str">
        <f t="shared" si="305"/>
        <v>LX.0T</v>
      </c>
      <c r="CI12381" s="275" t="s">
        <v>13676</v>
      </c>
    </row>
    <row r="12382" spans="74:87" x14ac:dyDescent="0.3">
      <c r="BV12382" s="30"/>
      <c r="CH12382" s="139" t="str">
        <f t="shared" si="305"/>
        <v>LX.SY</v>
      </c>
      <c r="CI12382" s="275" t="s">
        <v>13677</v>
      </c>
    </row>
    <row r="12383" spans="74:87" x14ac:dyDescent="0.3">
      <c r="BV12383" s="30"/>
      <c r="CH12383" s="139" t="str">
        <f t="shared" si="305"/>
        <v>LX.SL</v>
      </c>
      <c r="CI12383" s="275" t="s">
        <v>13678</v>
      </c>
    </row>
    <row r="12384" spans="74:87" x14ac:dyDescent="0.3">
      <c r="BV12384" s="30"/>
      <c r="CH12384" s="139" t="str">
        <f t="shared" ref="CH12384:CH12447" si="306">CONCATENATE(LEFT(CI12384,2),".",RIGHT(CI12384,2))</f>
        <v>LX.SM</v>
      </c>
      <c r="CI12384" s="275" t="s">
        <v>13679</v>
      </c>
    </row>
    <row r="12385" spans="74:87" x14ac:dyDescent="0.3">
      <c r="BV12385" s="30"/>
      <c r="CH12385" s="139" t="str">
        <f t="shared" si="306"/>
        <v>LX.SN</v>
      </c>
      <c r="CI12385" s="275" t="s">
        <v>13680</v>
      </c>
    </row>
    <row r="12386" spans="74:87" x14ac:dyDescent="0.3">
      <c r="BV12386" s="30"/>
      <c r="CH12386" s="139" t="str">
        <f t="shared" si="306"/>
        <v>LX.ZZ</v>
      </c>
      <c r="CI12386" s="275" t="s">
        <v>13681</v>
      </c>
    </row>
    <row r="12387" spans="74:87" x14ac:dyDescent="0.3">
      <c r="BV12387" s="30"/>
      <c r="CH12387" s="139" t="str">
        <f t="shared" si="306"/>
        <v>LX.53</v>
      </c>
      <c r="CI12387" s="275" t="s">
        <v>13682</v>
      </c>
    </row>
    <row r="12388" spans="74:87" x14ac:dyDescent="0.3">
      <c r="BV12388" s="30"/>
      <c r="CH12388" s="139" t="str">
        <f t="shared" si="306"/>
        <v>LX.AB</v>
      </c>
      <c r="CI12388" s="275" t="s">
        <v>13683</v>
      </c>
    </row>
    <row r="12389" spans="74:87" x14ac:dyDescent="0.3">
      <c r="BV12389" s="30"/>
      <c r="CH12389" s="139" t="str">
        <f t="shared" si="306"/>
        <v>LX.50</v>
      </c>
      <c r="CI12389" s="275" t="s">
        <v>13684</v>
      </c>
    </row>
    <row r="12390" spans="74:87" x14ac:dyDescent="0.3">
      <c r="BV12390" s="30"/>
      <c r="CH12390" s="139" t="str">
        <f t="shared" si="306"/>
        <v>LX.B1</v>
      </c>
      <c r="CI12390" s="275" t="s">
        <v>13685</v>
      </c>
    </row>
    <row r="12391" spans="74:87" x14ac:dyDescent="0.3">
      <c r="BV12391" s="30"/>
      <c r="CH12391" s="139" t="str">
        <f t="shared" si="306"/>
        <v>LX.BN</v>
      </c>
      <c r="CI12391" s="275" t="s">
        <v>13686</v>
      </c>
    </row>
    <row r="12392" spans="74:87" x14ac:dyDescent="0.3">
      <c r="BV12392" s="30"/>
      <c r="CH12392" s="139" t="str">
        <f t="shared" si="306"/>
        <v>LX.0Y</v>
      </c>
      <c r="CI12392" s="275" t="s">
        <v>13687</v>
      </c>
    </row>
    <row r="12393" spans="74:87" x14ac:dyDescent="0.3">
      <c r="BV12393" s="30"/>
      <c r="CH12393" s="139" t="str">
        <f t="shared" si="306"/>
        <v>LX.0L</v>
      </c>
      <c r="CI12393" s="275" t="s">
        <v>13688</v>
      </c>
    </row>
    <row r="12394" spans="74:87" x14ac:dyDescent="0.3">
      <c r="BV12394" s="30"/>
      <c r="CH12394" s="139" t="str">
        <f t="shared" si="306"/>
        <v>LX.LK</v>
      </c>
      <c r="CI12394" s="275" t="s">
        <v>13689</v>
      </c>
    </row>
    <row r="12395" spans="74:87" x14ac:dyDescent="0.3">
      <c r="BV12395" s="30"/>
      <c r="CH12395" s="139" t="str">
        <f t="shared" si="306"/>
        <v>LX.LB</v>
      </c>
      <c r="CI12395" s="275" t="s">
        <v>13690</v>
      </c>
    </row>
    <row r="12396" spans="74:87" x14ac:dyDescent="0.3">
      <c r="BV12396" s="30"/>
      <c r="CH12396" s="139" t="str">
        <f t="shared" si="306"/>
        <v>LX.LG</v>
      </c>
      <c r="CI12396" s="275" t="s">
        <v>13691</v>
      </c>
    </row>
    <row r="12397" spans="74:87" x14ac:dyDescent="0.3">
      <c r="BV12397" s="30"/>
      <c r="CH12397" s="139" t="str">
        <f t="shared" si="306"/>
        <v>LX.LO</v>
      </c>
      <c r="CI12397" s="275" t="s">
        <v>13692</v>
      </c>
    </row>
    <row r="12398" spans="74:87" x14ac:dyDescent="0.3">
      <c r="BV12398" s="30"/>
      <c r="CH12398" s="139" t="str">
        <f t="shared" si="306"/>
        <v>LX.LC</v>
      </c>
      <c r="CI12398" s="275" t="s">
        <v>13693</v>
      </c>
    </row>
    <row r="12399" spans="74:87" x14ac:dyDescent="0.3">
      <c r="BV12399" s="30"/>
      <c r="CH12399" s="139" t="str">
        <f t="shared" si="306"/>
        <v>LX.LY</v>
      </c>
      <c r="CI12399" s="275" t="s">
        <v>13694</v>
      </c>
    </row>
    <row r="12400" spans="74:87" x14ac:dyDescent="0.3">
      <c r="BV12400" s="30"/>
      <c r="CH12400" s="139" t="str">
        <f t="shared" si="306"/>
        <v>LX.FE</v>
      </c>
      <c r="CI12400" s="275" t="s">
        <v>13695</v>
      </c>
    </row>
    <row r="12401" spans="74:87" x14ac:dyDescent="0.3">
      <c r="BV12401" s="30"/>
      <c r="CH12401" s="139" t="str">
        <f t="shared" si="306"/>
        <v>LX.RN</v>
      </c>
      <c r="CI12401" s="275" t="s">
        <v>13696</v>
      </c>
    </row>
    <row r="12402" spans="74:87" x14ac:dyDescent="0.3">
      <c r="BV12402" s="30"/>
      <c r="CH12402" s="139" t="str">
        <f t="shared" si="306"/>
        <v>LX.HB</v>
      </c>
      <c r="CI12402" s="275" t="s">
        <v>15531</v>
      </c>
    </row>
    <row r="12403" spans="74:87" x14ac:dyDescent="0.3">
      <c r="BV12403" s="30"/>
      <c r="CH12403" s="139" t="str">
        <f t="shared" si="306"/>
        <v>LX.HG</v>
      </c>
      <c r="CI12403" s="275" t="s">
        <v>15532</v>
      </c>
    </row>
    <row r="12404" spans="74:87" x14ac:dyDescent="0.3">
      <c r="BV12404" s="30"/>
      <c r="CH12404" s="139" t="str">
        <f t="shared" si="306"/>
        <v>LX.S2</v>
      </c>
      <c r="CI12404" s="275" t="s">
        <v>13697</v>
      </c>
    </row>
    <row r="12405" spans="74:87" x14ac:dyDescent="0.3">
      <c r="BV12405" s="30"/>
      <c r="CH12405" s="139" t="str">
        <f t="shared" si="306"/>
        <v>LX.S1</v>
      </c>
      <c r="CI12405" s="275" t="s">
        <v>13698</v>
      </c>
    </row>
    <row r="12406" spans="74:87" x14ac:dyDescent="0.3">
      <c r="BV12406" s="30"/>
      <c r="CH12406" s="139" t="str">
        <f t="shared" si="306"/>
        <v>LX.L2</v>
      </c>
      <c r="CI12406" s="275" t="s">
        <v>13699</v>
      </c>
    </row>
    <row r="12407" spans="74:87" x14ac:dyDescent="0.3">
      <c r="BV12407" s="30"/>
      <c r="CH12407" s="139" t="str">
        <f t="shared" si="306"/>
        <v>LX.L1</v>
      </c>
      <c r="CI12407" s="275" t="s">
        <v>13700</v>
      </c>
    </row>
    <row r="12408" spans="74:87" x14ac:dyDescent="0.3">
      <c r="BV12408" s="30"/>
      <c r="CH12408" s="139" t="str">
        <f t="shared" si="306"/>
        <v>LX.0M</v>
      </c>
      <c r="CI12408" s="275" t="s">
        <v>13701</v>
      </c>
    </row>
    <row r="12409" spans="74:87" x14ac:dyDescent="0.3">
      <c r="BV12409" s="30"/>
      <c r="CH12409" s="139" t="str">
        <f t="shared" si="306"/>
        <v>LX.0N</v>
      </c>
      <c r="CI12409" s="275" t="s">
        <v>13702</v>
      </c>
    </row>
    <row r="12410" spans="74:87" x14ac:dyDescent="0.3">
      <c r="BV12410" s="30"/>
      <c r="CH12410" s="139" t="str">
        <f t="shared" si="306"/>
        <v>LX.68</v>
      </c>
      <c r="CI12410" s="275" t="s">
        <v>13703</v>
      </c>
    </row>
    <row r="12411" spans="74:87" x14ac:dyDescent="0.3">
      <c r="BV12411" s="30"/>
      <c r="CH12411" s="139" t="str">
        <f t="shared" si="306"/>
        <v>LX.0T</v>
      </c>
      <c r="CI12411" s="275" t="s">
        <v>13704</v>
      </c>
    </row>
    <row r="12412" spans="74:87" x14ac:dyDescent="0.3">
      <c r="BV12412" s="30"/>
      <c r="CH12412" s="139" t="str">
        <f t="shared" si="306"/>
        <v>LX.SY</v>
      </c>
      <c r="CI12412" s="275" t="s">
        <v>13705</v>
      </c>
    </row>
    <row r="12413" spans="74:87" x14ac:dyDescent="0.3">
      <c r="BV12413" s="30"/>
      <c r="CH12413" s="139" t="str">
        <f t="shared" si="306"/>
        <v>LX.SL</v>
      </c>
      <c r="CI12413" s="275" t="s">
        <v>13706</v>
      </c>
    </row>
    <row r="12414" spans="74:87" x14ac:dyDescent="0.3">
      <c r="BV12414" s="30"/>
      <c r="CH12414" s="139" t="str">
        <f t="shared" si="306"/>
        <v>LX.SM</v>
      </c>
      <c r="CI12414" s="275" t="s">
        <v>13707</v>
      </c>
    </row>
    <row r="12415" spans="74:87" x14ac:dyDescent="0.3">
      <c r="BV12415" s="30"/>
      <c r="CH12415" s="139" t="str">
        <f t="shared" si="306"/>
        <v>LX.SN</v>
      </c>
      <c r="CI12415" s="275" t="s">
        <v>13708</v>
      </c>
    </row>
    <row r="12416" spans="74:87" x14ac:dyDescent="0.3">
      <c r="BV12416" s="30"/>
      <c r="CH12416" s="139" t="str">
        <f t="shared" si="306"/>
        <v>LX.ZZ</v>
      </c>
      <c r="CI12416" s="275" t="s">
        <v>13709</v>
      </c>
    </row>
    <row r="12417" spans="74:87" x14ac:dyDescent="0.3">
      <c r="BV12417" s="30"/>
      <c r="CH12417" s="139" t="str">
        <f t="shared" si="306"/>
        <v>LX.53</v>
      </c>
      <c r="CI12417" s="275" t="s">
        <v>13710</v>
      </c>
    </row>
    <row r="12418" spans="74:87" x14ac:dyDescent="0.3">
      <c r="BV12418" s="30"/>
      <c r="CH12418" s="139" t="str">
        <f t="shared" si="306"/>
        <v>LX.AB</v>
      </c>
      <c r="CI12418" s="275" t="s">
        <v>13711</v>
      </c>
    </row>
    <row r="12419" spans="74:87" x14ac:dyDescent="0.3">
      <c r="BV12419" s="30"/>
      <c r="CH12419" s="139" t="str">
        <f t="shared" si="306"/>
        <v>LX.50</v>
      </c>
      <c r="CI12419" s="275" t="s">
        <v>13712</v>
      </c>
    </row>
    <row r="12420" spans="74:87" x14ac:dyDescent="0.3">
      <c r="BV12420" s="30"/>
      <c r="CH12420" s="139" t="str">
        <f t="shared" si="306"/>
        <v>LX.B1</v>
      </c>
      <c r="CI12420" s="275" t="s">
        <v>13713</v>
      </c>
    </row>
    <row r="12421" spans="74:87" x14ac:dyDescent="0.3">
      <c r="BV12421" s="30"/>
      <c r="CH12421" s="139" t="str">
        <f t="shared" si="306"/>
        <v>LX.BN</v>
      </c>
      <c r="CI12421" s="275" t="s">
        <v>13714</v>
      </c>
    </row>
    <row r="12422" spans="74:87" x14ac:dyDescent="0.3">
      <c r="BV12422" s="30"/>
      <c r="CH12422" s="139" t="str">
        <f t="shared" si="306"/>
        <v>LX.0Y</v>
      </c>
      <c r="CI12422" s="275" t="s">
        <v>13715</v>
      </c>
    </row>
    <row r="12423" spans="74:87" x14ac:dyDescent="0.3">
      <c r="BV12423" s="30"/>
      <c r="CH12423" s="139" t="str">
        <f t="shared" si="306"/>
        <v>LX.0L</v>
      </c>
      <c r="CI12423" s="275" t="s">
        <v>13716</v>
      </c>
    </row>
    <row r="12424" spans="74:87" x14ac:dyDescent="0.3">
      <c r="BV12424" s="30"/>
      <c r="CH12424" s="139" t="str">
        <f t="shared" si="306"/>
        <v>LX.LK</v>
      </c>
      <c r="CI12424" s="275" t="s">
        <v>13717</v>
      </c>
    </row>
    <row r="12425" spans="74:87" x14ac:dyDescent="0.3">
      <c r="BV12425" s="30"/>
      <c r="CH12425" s="139" t="str">
        <f t="shared" si="306"/>
        <v>LX.LB</v>
      </c>
      <c r="CI12425" s="275" t="s">
        <v>13718</v>
      </c>
    </row>
    <row r="12426" spans="74:87" x14ac:dyDescent="0.3">
      <c r="BV12426" s="30"/>
      <c r="CH12426" s="139" t="str">
        <f t="shared" si="306"/>
        <v>LX.LG</v>
      </c>
      <c r="CI12426" s="275" t="s">
        <v>13719</v>
      </c>
    </row>
    <row r="12427" spans="74:87" x14ac:dyDescent="0.3">
      <c r="BV12427" s="30"/>
      <c r="CH12427" s="139" t="str">
        <f t="shared" si="306"/>
        <v>LX.LO</v>
      </c>
      <c r="CI12427" s="275" t="s">
        <v>13720</v>
      </c>
    </row>
    <row r="12428" spans="74:87" x14ac:dyDescent="0.3">
      <c r="BV12428" s="30"/>
      <c r="CH12428" s="139" t="str">
        <f t="shared" si="306"/>
        <v>LX.LC</v>
      </c>
      <c r="CI12428" s="275" t="s">
        <v>13721</v>
      </c>
    </row>
    <row r="12429" spans="74:87" x14ac:dyDescent="0.3">
      <c r="BV12429" s="30"/>
      <c r="CH12429" s="139" t="str">
        <f t="shared" si="306"/>
        <v>LX.LY</v>
      </c>
      <c r="CI12429" s="275" t="s">
        <v>13722</v>
      </c>
    </row>
    <row r="12430" spans="74:87" x14ac:dyDescent="0.3">
      <c r="BV12430" s="30"/>
      <c r="CH12430" s="139" t="str">
        <f t="shared" si="306"/>
        <v>LX.FE</v>
      </c>
      <c r="CI12430" s="275" t="s">
        <v>13723</v>
      </c>
    </row>
    <row r="12431" spans="74:87" x14ac:dyDescent="0.3">
      <c r="BV12431" s="30"/>
      <c r="CH12431" s="139" t="str">
        <f t="shared" si="306"/>
        <v>LX.RN</v>
      </c>
      <c r="CI12431" s="275" t="s">
        <v>13724</v>
      </c>
    </row>
    <row r="12432" spans="74:87" x14ac:dyDescent="0.3">
      <c r="BV12432" s="30"/>
      <c r="CH12432" s="139" t="str">
        <f t="shared" si="306"/>
        <v>LX.HB</v>
      </c>
      <c r="CI12432" s="275" t="s">
        <v>15533</v>
      </c>
    </row>
    <row r="12433" spans="74:87" x14ac:dyDescent="0.3">
      <c r="BV12433" s="30"/>
      <c r="CH12433" s="139" t="str">
        <f t="shared" si="306"/>
        <v>LX.HG</v>
      </c>
      <c r="CI12433" s="275" t="s">
        <v>15534</v>
      </c>
    </row>
    <row r="12434" spans="74:87" x14ac:dyDescent="0.3">
      <c r="BV12434" s="30"/>
      <c r="CH12434" s="139" t="str">
        <f t="shared" si="306"/>
        <v>LX.S2</v>
      </c>
      <c r="CI12434" s="275" t="s">
        <v>13725</v>
      </c>
    </row>
    <row r="12435" spans="74:87" x14ac:dyDescent="0.3">
      <c r="BV12435" s="30"/>
      <c r="CH12435" s="139" t="str">
        <f t="shared" si="306"/>
        <v>LX.S1</v>
      </c>
      <c r="CI12435" s="275" t="s">
        <v>13726</v>
      </c>
    </row>
    <row r="12436" spans="74:87" x14ac:dyDescent="0.3">
      <c r="BV12436" s="30"/>
      <c r="CH12436" s="139" t="str">
        <f t="shared" si="306"/>
        <v>LX.L2</v>
      </c>
      <c r="CI12436" s="275" t="s">
        <v>13727</v>
      </c>
    </row>
    <row r="12437" spans="74:87" x14ac:dyDescent="0.3">
      <c r="BV12437" s="30"/>
      <c r="CH12437" s="139" t="str">
        <f t="shared" si="306"/>
        <v>LX.L1</v>
      </c>
      <c r="CI12437" s="275" t="s">
        <v>13728</v>
      </c>
    </row>
    <row r="12438" spans="74:87" x14ac:dyDescent="0.3">
      <c r="BV12438" s="30"/>
      <c r="CH12438" s="139" t="str">
        <f t="shared" si="306"/>
        <v>LX.0M</v>
      </c>
      <c r="CI12438" s="275" t="s">
        <v>13729</v>
      </c>
    </row>
    <row r="12439" spans="74:87" x14ac:dyDescent="0.3">
      <c r="BV12439" s="30"/>
      <c r="CH12439" s="139" t="str">
        <f t="shared" si="306"/>
        <v>LX.0N</v>
      </c>
      <c r="CI12439" s="275" t="s">
        <v>13730</v>
      </c>
    </row>
    <row r="12440" spans="74:87" x14ac:dyDescent="0.3">
      <c r="BV12440" s="30"/>
      <c r="CH12440" s="139" t="str">
        <f t="shared" si="306"/>
        <v>LX.68</v>
      </c>
      <c r="CI12440" s="275" t="s">
        <v>13731</v>
      </c>
    </row>
    <row r="12441" spans="74:87" x14ac:dyDescent="0.3">
      <c r="BV12441" s="30"/>
      <c r="CH12441" s="139" t="str">
        <f t="shared" si="306"/>
        <v>LX.0T</v>
      </c>
      <c r="CI12441" s="275" t="s">
        <v>13732</v>
      </c>
    </row>
    <row r="12442" spans="74:87" x14ac:dyDescent="0.3">
      <c r="BV12442" s="30"/>
      <c r="CH12442" s="139" t="str">
        <f t="shared" si="306"/>
        <v>LX.SY</v>
      </c>
      <c r="CI12442" s="275" t="s">
        <v>13733</v>
      </c>
    </row>
    <row r="12443" spans="74:87" x14ac:dyDescent="0.3">
      <c r="BV12443" s="30"/>
      <c r="CH12443" s="139" t="str">
        <f t="shared" si="306"/>
        <v>LX.SL</v>
      </c>
      <c r="CI12443" s="275" t="s">
        <v>13734</v>
      </c>
    </row>
    <row r="12444" spans="74:87" x14ac:dyDescent="0.3">
      <c r="BV12444" s="30"/>
      <c r="CH12444" s="139" t="str">
        <f t="shared" si="306"/>
        <v>LX.SM</v>
      </c>
      <c r="CI12444" s="275" t="s">
        <v>13735</v>
      </c>
    </row>
    <row r="12445" spans="74:87" x14ac:dyDescent="0.3">
      <c r="BV12445" s="30"/>
      <c r="CH12445" s="139" t="str">
        <f t="shared" si="306"/>
        <v>LX.SN</v>
      </c>
      <c r="CI12445" s="275" t="s">
        <v>13736</v>
      </c>
    </row>
    <row r="12446" spans="74:87" x14ac:dyDescent="0.3">
      <c r="BV12446" s="30"/>
      <c r="CH12446" s="139" t="str">
        <f t="shared" si="306"/>
        <v>LX.ZZ</v>
      </c>
      <c r="CI12446" s="275" t="s">
        <v>13737</v>
      </c>
    </row>
    <row r="12447" spans="74:87" x14ac:dyDescent="0.3">
      <c r="BV12447" s="30"/>
      <c r="CH12447" s="139" t="str">
        <f t="shared" si="306"/>
        <v>LX.53</v>
      </c>
      <c r="CI12447" s="275" t="s">
        <v>13738</v>
      </c>
    </row>
    <row r="12448" spans="74:87" x14ac:dyDescent="0.3">
      <c r="BV12448" s="30"/>
      <c r="CH12448" s="139" t="str">
        <f t="shared" ref="CH12448:CH12511" si="307">CONCATENATE(LEFT(CI12448,2),".",RIGHT(CI12448,2))</f>
        <v>LX.AB</v>
      </c>
      <c r="CI12448" s="275" t="s">
        <v>13739</v>
      </c>
    </row>
    <row r="12449" spans="74:87" x14ac:dyDescent="0.3">
      <c r="BV12449" s="30"/>
      <c r="CH12449" s="139" t="str">
        <f t="shared" si="307"/>
        <v>LX.50</v>
      </c>
      <c r="CI12449" s="275" t="s">
        <v>13740</v>
      </c>
    </row>
    <row r="12450" spans="74:87" x14ac:dyDescent="0.3">
      <c r="BV12450" s="30"/>
      <c r="CH12450" s="139" t="str">
        <f t="shared" si="307"/>
        <v>LX.B1</v>
      </c>
      <c r="CI12450" s="275" t="s">
        <v>13741</v>
      </c>
    </row>
    <row r="12451" spans="74:87" x14ac:dyDescent="0.3">
      <c r="BV12451" s="30"/>
      <c r="CH12451" s="139" t="str">
        <f t="shared" si="307"/>
        <v>LX.BN</v>
      </c>
      <c r="CI12451" s="275" t="s">
        <v>13742</v>
      </c>
    </row>
    <row r="12452" spans="74:87" x14ac:dyDescent="0.3">
      <c r="BV12452" s="30"/>
      <c r="CH12452" s="139" t="str">
        <f t="shared" si="307"/>
        <v>LX.0Y</v>
      </c>
      <c r="CI12452" s="275" t="s">
        <v>13743</v>
      </c>
    </row>
    <row r="12453" spans="74:87" x14ac:dyDescent="0.3">
      <c r="BV12453" s="30"/>
      <c r="CH12453" s="139" t="str">
        <f t="shared" si="307"/>
        <v>LX.0L</v>
      </c>
      <c r="CI12453" s="275" t="s">
        <v>13744</v>
      </c>
    </row>
    <row r="12454" spans="74:87" x14ac:dyDescent="0.3">
      <c r="BV12454" s="30"/>
      <c r="CH12454" s="139" t="str">
        <f t="shared" si="307"/>
        <v>LX.LK</v>
      </c>
      <c r="CI12454" s="275" t="s">
        <v>13745</v>
      </c>
    </row>
    <row r="12455" spans="74:87" x14ac:dyDescent="0.3">
      <c r="BV12455" s="30"/>
      <c r="CH12455" s="139" t="str">
        <f t="shared" si="307"/>
        <v>LX.LB</v>
      </c>
      <c r="CI12455" s="275" t="s">
        <v>13746</v>
      </c>
    </row>
    <row r="12456" spans="74:87" x14ac:dyDescent="0.3">
      <c r="BV12456" s="30"/>
      <c r="CH12456" s="139" t="str">
        <f t="shared" si="307"/>
        <v>LX.LG</v>
      </c>
      <c r="CI12456" s="275" t="s">
        <v>13747</v>
      </c>
    </row>
    <row r="12457" spans="74:87" x14ac:dyDescent="0.3">
      <c r="BV12457" s="30"/>
      <c r="CH12457" s="139" t="str">
        <f t="shared" si="307"/>
        <v>LX.LO</v>
      </c>
      <c r="CI12457" s="275" t="s">
        <v>13748</v>
      </c>
    </row>
    <row r="12458" spans="74:87" x14ac:dyDescent="0.3">
      <c r="BV12458" s="30"/>
      <c r="CH12458" s="139" t="str">
        <f t="shared" si="307"/>
        <v>LX.LC</v>
      </c>
      <c r="CI12458" s="275" t="s">
        <v>13749</v>
      </c>
    </row>
    <row r="12459" spans="74:87" x14ac:dyDescent="0.3">
      <c r="BV12459" s="30"/>
      <c r="CH12459" s="139" t="str">
        <f t="shared" si="307"/>
        <v>LX.LY</v>
      </c>
      <c r="CI12459" s="275" t="s">
        <v>13750</v>
      </c>
    </row>
    <row r="12460" spans="74:87" x14ac:dyDescent="0.3">
      <c r="BV12460" s="30"/>
      <c r="CH12460" s="139" t="str">
        <f t="shared" si="307"/>
        <v>LX.FE</v>
      </c>
      <c r="CI12460" s="275" t="s">
        <v>13751</v>
      </c>
    </row>
    <row r="12461" spans="74:87" x14ac:dyDescent="0.3">
      <c r="BV12461" s="30"/>
      <c r="CH12461" s="139" t="str">
        <f t="shared" si="307"/>
        <v>LX.RN</v>
      </c>
      <c r="CI12461" s="275" t="s">
        <v>13752</v>
      </c>
    </row>
    <row r="12462" spans="74:87" x14ac:dyDescent="0.3">
      <c r="BV12462" s="30"/>
      <c r="CH12462" s="139" t="str">
        <f t="shared" si="307"/>
        <v>LX.HB</v>
      </c>
      <c r="CI12462" s="275" t="s">
        <v>15535</v>
      </c>
    </row>
    <row r="12463" spans="74:87" x14ac:dyDescent="0.3">
      <c r="BV12463" s="30"/>
      <c r="CH12463" s="139" t="str">
        <f t="shared" si="307"/>
        <v>LX.HG</v>
      </c>
      <c r="CI12463" s="275" t="s">
        <v>15536</v>
      </c>
    </row>
    <row r="12464" spans="74:87" x14ac:dyDescent="0.3">
      <c r="BV12464" s="30"/>
      <c r="CH12464" s="139" t="str">
        <f t="shared" si="307"/>
        <v>LX.S2</v>
      </c>
      <c r="CI12464" s="275" t="s">
        <v>13753</v>
      </c>
    </row>
    <row r="12465" spans="74:87" x14ac:dyDescent="0.3">
      <c r="BV12465" s="30"/>
      <c r="CH12465" s="139" t="str">
        <f t="shared" si="307"/>
        <v>LX.S1</v>
      </c>
      <c r="CI12465" s="275" t="s">
        <v>13754</v>
      </c>
    </row>
    <row r="12466" spans="74:87" x14ac:dyDescent="0.3">
      <c r="BV12466" s="30"/>
      <c r="CH12466" s="139" t="str">
        <f t="shared" si="307"/>
        <v>LX.L2</v>
      </c>
      <c r="CI12466" s="275" t="s">
        <v>13755</v>
      </c>
    </row>
    <row r="12467" spans="74:87" x14ac:dyDescent="0.3">
      <c r="BV12467" s="30"/>
      <c r="CH12467" s="139" t="str">
        <f t="shared" si="307"/>
        <v>LX.L1</v>
      </c>
      <c r="CI12467" s="275" t="s">
        <v>13756</v>
      </c>
    </row>
    <row r="12468" spans="74:87" x14ac:dyDescent="0.3">
      <c r="BV12468" s="30"/>
      <c r="CH12468" s="139" t="str">
        <f t="shared" si="307"/>
        <v>LX.0M</v>
      </c>
      <c r="CI12468" s="275" t="s">
        <v>13757</v>
      </c>
    </row>
    <row r="12469" spans="74:87" x14ac:dyDescent="0.3">
      <c r="BV12469" s="30"/>
      <c r="CH12469" s="139" t="str">
        <f t="shared" si="307"/>
        <v>LX.0N</v>
      </c>
      <c r="CI12469" s="275" t="s">
        <v>13758</v>
      </c>
    </row>
    <row r="12470" spans="74:87" x14ac:dyDescent="0.3">
      <c r="BV12470" s="30"/>
      <c r="CH12470" s="139" t="str">
        <f t="shared" si="307"/>
        <v>LX.68</v>
      </c>
      <c r="CI12470" s="275" t="s">
        <v>13759</v>
      </c>
    </row>
    <row r="12471" spans="74:87" x14ac:dyDescent="0.3">
      <c r="BV12471" s="30"/>
      <c r="CH12471" s="139" t="str">
        <f t="shared" si="307"/>
        <v>LX.0T</v>
      </c>
      <c r="CI12471" s="275" t="s">
        <v>13760</v>
      </c>
    </row>
    <row r="12472" spans="74:87" x14ac:dyDescent="0.3">
      <c r="BV12472" s="30"/>
      <c r="CH12472" s="139" t="str">
        <f t="shared" si="307"/>
        <v>LX.SY</v>
      </c>
      <c r="CI12472" s="275" t="s">
        <v>13761</v>
      </c>
    </row>
    <row r="12473" spans="74:87" x14ac:dyDescent="0.3">
      <c r="BV12473" s="30"/>
      <c r="CH12473" s="139" t="str">
        <f t="shared" si="307"/>
        <v>LX.SL</v>
      </c>
      <c r="CI12473" s="275" t="s">
        <v>13762</v>
      </c>
    </row>
    <row r="12474" spans="74:87" x14ac:dyDescent="0.3">
      <c r="BV12474" s="30"/>
      <c r="CH12474" s="139" t="str">
        <f t="shared" si="307"/>
        <v>LX.SM</v>
      </c>
      <c r="CI12474" s="275" t="s">
        <v>13763</v>
      </c>
    </row>
    <row r="12475" spans="74:87" x14ac:dyDescent="0.3">
      <c r="BV12475" s="30"/>
      <c r="CH12475" s="139" t="str">
        <f t="shared" si="307"/>
        <v>LX.SN</v>
      </c>
      <c r="CI12475" s="275" t="s">
        <v>13764</v>
      </c>
    </row>
    <row r="12476" spans="74:87" x14ac:dyDescent="0.3">
      <c r="BV12476" s="30"/>
      <c r="CH12476" s="139" t="str">
        <f t="shared" si="307"/>
        <v>LX.ZZ</v>
      </c>
      <c r="CI12476" s="275" t="s">
        <v>13765</v>
      </c>
    </row>
    <row r="12477" spans="74:87" x14ac:dyDescent="0.3">
      <c r="BV12477" s="30"/>
      <c r="CH12477" s="139" t="str">
        <f t="shared" si="307"/>
        <v>LX.53</v>
      </c>
      <c r="CI12477" s="275" t="s">
        <v>13766</v>
      </c>
    </row>
    <row r="12478" spans="74:87" x14ac:dyDescent="0.3">
      <c r="BV12478" s="30"/>
      <c r="CH12478" s="139" t="str">
        <f t="shared" si="307"/>
        <v>LX.AB</v>
      </c>
      <c r="CI12478" s="275" t="s">
        <v>13767</v>
      </c>
    </row>
    <row r="12479" spans="74:87" x14ac:dyDescent="0.3">
      <c r="BV12479" s="30"/>
      <c r="CH12479" s="139" t="str">
        <f t="shared" si="307"/>
        <v>LX.50</v>
      </c>
      <c r="CI12479" s="275" t="s">
        <v>13768</v>
      </c>
    </row>
    <row r="12480" spans="74:87" x14ac:dyDescent="0.3">
      <c r="BV12480" s="30"/>
      <c r="CH12480" s="139" t="str">
        <f t="shared" si="307"/>
        <v>LX.B1</v>
      </c>
      <c r="CI12480" s="275" t="s">
        <v>13769</v>
      </c>
    </row>
    <row r="12481" spans="74:87" x14ac:dyDescent="0.3">
      <c r="BV12481" s="30"/>
      <c r="CH12481" s="139" t="str">
        <f t="shared" si="307"/>
        <v>LX.BN</v>
      </c>
      <c r="CI12481" s="275" t="s">
        <v>13770</v>
      </c>
    </row>
    <row r="12482" spans="74:87" x14ac:dyDescent="0.3">
      <c r="BV12482" s="30"/>
      <c r="CH12482" s="139" t="str">
        <f t="shared" si="307"/>
        <v>LX.0Y</v>
      </c>
      <c r="CI12482" s="275" t="s">
        <v>13771</v>
      </c>
    </row>
    <row r="12483" spans="74:87" x14ac:dyDescent="0.3">
      <c r="BV12483" s="30"/>
      <c r="CH12483" s="139" t="str">
        <f t="shared" si="307"/>
        <v>LX.0L</v>
      </c>
      <c r="CI12483" s="275" t="s">
        <v>13772</v>
      </c>
    </row>
    <row r="12484" spans="74:87" x14ac:dyDescent="0.3">
      <c r="BV12484" s="30"/>
      <c r="CH12484" s="139" t="str">
        <f t="shared" si="307"/>
        <v>LX.LK</v>
      </c>
      <c r="CI12484" s="275" t="s">
        <v>13773</v>
      </c>
    </row>
    <row r="12485" spans="74:87" x14ac:dyDescent="0.3">
      <c r="BV12485" s="30"/>
      <c r="CH12485" s="139" t="str">
        <f t="shared" si="307"/>
        <v>LX.LB</v>
      </c>
      <c r="CI12485" s="275" t="s">
        <v>13774</v>
      </c>
    </row>
    <row r="12486" spans="74:87" x14ac:dyDescent="0.3">
      <c r="BV12486" s="30"/>
      <c r="CH12486" s="139" t="str">
        <f t="shared" si="307"/>
        <v>LX.LG</v>
      </c>
      <c r="CI12486" s="275" t="s">
        <v>13775</v>
      </c>
    </row>
    <row r="12487" spans="74:87" x14ac:dyDescent="0.3">
      <c r="BV12487" s="30"/>
      <c r="CH12487" s="139" t="str">
        <f t="shared" si="307"/>
        <v>LX.LO</v>
      </c>
      <c r="CI12487" s="275" t="s">
        <v>13776</v>
      </c>
    </row>
    <row r="12488" spans="74:87" x14ac:dyDescent="0.3">
      <c r="BV12488" s="30"/>
      <c r="CH12488" s="139" t="str">
        <f t="shared" si="307"/>
        <v>LX.LC</v>
      </c>
      <c r="CI12488" s="275" t="s">
        <v>13777</v>
      </c>
    </row>
    <row r="12489" spans="74:87" x14ac:dyDescent="0.3">
      <c r="BV12489" s="30"/>
      <c r="CH12489" s="139" t="str">
        <f t="shared" si="307"/>
        <v>LX.LY</v>
      </c>
      <c r="CI12489" s="275" t="s">
        <v>13778</v>
      </c>
    </row>
    <row r="12490" spans="74:87" x14ac:dyDescent="0.3">
      <c r="BV12490" s="30"/>
      <c r="CH12490" s="139" t="str">
        <f t="shared" si="307"/>
        <v>LX.FE</v>
      </c>
      <c r="CI12490" s="275" t="s">
        <v>13779</v>
      </c>
    </row>
    <row r="12491" spans="74:87" x14ac:dyDescent="0.3">
      <c r="BV12491" s="30"/>
      <c r="CH12491" s="139" t="str">
        <f t="shared" si="307"/>
        <v>LX.RN</v>
      </c>
      <c r="CI12491" s="275" t="s">
        <v>13780</v>
      </c>
    </row>
    <row r="12492" spans="74:87" x14ac:dyDescent="0.3">
      <c r="BV12492" s="30"/>
      <c r="CH12492" s="139" t="str">
        <f t="shared" si="307"/>
        <v>LX.HB</v>
      </c>
      <c r="CI12492" s="275" t="s">
        <v>15537</v>
      </c>
    </row>
    <row r="12493" spans="74:87" x14ac:dyDescent="0.3">
      <c r="BV12493" s="30"/>
      <c r="CH12493" s="139" t="str">
        <f t="shared" si="307"/>
        <v>LX.HG</v>
      </c>
      <c r="CI12493" s="275" t="s">
        <v>15538</v>
      </c>
    </row>
    <row r="12494" spans="74:87" x14ac:dyDescent="0.3">
      <c r="BV12494" s="30"/>
      <c r="CH12494" s="139" t="str">
        <f t="shared" si="307"/>
        <v>LX.S2</v>
      </c>
      <c r="CI12494" s="275" t="s">
        <v>13781</v>
      </c>
    </row>
    <row r="12495" spans="74:87" x14ac:dyDescent="0.3">
      <c r="BV12495" s="30"/>
      <c r="CH12495" s="139" t="str">
        <f t="shared" si="307"/>
        <v>LX.S1</v>
      </c>
      <c r="CI12495" s="275" t="s">
        <v>13782</v>
      </c>
    </row>
    <row r="12496" spans="74:87" x14ac:dyDescent="0.3">
      <c r="BV12496" s="30"/>
      <c r="CH12496" s="139" t="str">
        <f t="shared" si="307"/>
        <v>LX.L2</v>
      </c>
      <c r="CI12496" s="275" t="s">
        <v>13783</v>
      </c>
    </row>
    <row r="12497" spans="74:87" x14ac:dyDescent="0.3">
      <c r="BV12497" s="30"/>
      <c r="CH12497" s="139" t="str">
        <f t="shared" si="307"/>
        <v>LX.L1</v>
      </c>
      <c r="CI12497" s="275" t="s">
        <v>13784</v>
      </c>
    </row>
    <row r="12498" spans="74:87" x14ac:dyDescent="0.3">
      <c r="BV12498" s="30"/>
      <c r="CH12498" s="139" t="str">
        <f t="shared" si="307"/>
        <v>LX.0M</v>
      </c>
      <c r="CI12498" s="275" t="s">
        <v>13785</v>
      </c>
    </row>
    <row r="12499" spans="74:87" x14ac:dyDescent="0.3">
      <c r="BV12499" s="30"/>
      <c r="CH12499" s="139" t="str">
        <f t="shared" si="307"/>
        <v>LX.0N</v>
      </c>
      <c r="CI12499" s="275" t="s">
        <v>13786</v>
      </c>
    </row>
    <row r="12500" spans="74:87" x14ac:dyDescent="0.3">
      <c r="BV12500" s="30"/>
      <c r="CH12500" s="139" t="str">
        <f t="shared" si="307"/>
        <v>LX.68</v>
      </c>
      <c r="CI12500" s="275" t="s">
        <v>13787</v>
      </c>
    </row>
    <row r="12501" spans="74:87" x14ac:dyDescent="0.3">
      <c r="BV12501" s="30"/>
      <c r="CH12501" s="139" t="str">
        <f t="shared" si="307"/>
        <v>LX.0T</v>
      </c>
      <c r="CI12501" s="275" t="s">
        <v>13788</v>
      </c>
    </row>
    <row r="12502" spans="74:87" x14ac:dyDescent="0.3">
      <c r="BV12502" s="30"/>
      <c r="CH12502" s="139" t="str">
        <f t="shared" si="307"/>
        <v>LX.SY</v>
      </c>
      <c r="CI12502" s="275" t="s">
        <v>13789</v>
      </c>
    </row>
    <row r="12503" spans="74:87" x14ac:dyDescent="0.3">
      <c r="BV12503" s="30"/>
      <c r="CH12503" s="139" t="str">
        <f t="shared" si="307"/>
        <v>LX.SL</v>
      </c>
      <c r="CI12503" s="275" t="s">
        <v>13790</v>
      </c>
    </row>
    <row r="12504" spans="74:87" x14ac:dyDescent="0.3">
      <c r="BV12504" s="30"/>
      <c r="CH12504" s="139" t="str">
        <f t="shared" si="307"/>
        <v>LX.SM</v>
      </c>
      <c r="CI12504" s="275" t="s">
        <v>13791</v>
      </c>
    </row>
    <row r="12505" spans="74:87" x14ac:dyDescent="0.3">
      <c r="BV12505" s="30"/>
      <c r="CH12505" s="139" t="str">
        <f t="shared" si="307"/>
        <v>LX.SN</v>
      </c>
      <c r="CI12505" s="275" t="s">
        <v>13792</v>
      </c>
    </row>
    <row r="12506" spans="74:87" x14ac:dyDescent="0.3">
      <c r="BV12506" s="30"/>
      <c r="CH12506" s="139" t="str">
        <f t="shared" si="307"/>
        <v>LX.ZZ</v>
      </c>
      <c r="CI12506" s="275" t="s">
        <v>13793</v>
      </c>
    </row>
    <row r="12507" spans="74:87" x14ac:dyDescent="0.3">
      <c r="BV12507" s="30"/>
      <c r="CH12507" s="139" t="str">
        <f t="shared" si="307"/>
        <v>LX.53</v>
      </c>
      <c r="CI12507" s="275" t="s">
        <v>13794</v>
      </c>
    </row>
    <row r="12508" spans="74:87" x14ac:dyDescent="0.3">
      <c r="BV12508" s="30"/>
      <c r="CH12508" s="139" t="str">
        <f t="shared" si="307"/>
        <v>LX.AB</v>
      </c>
      <c r="CI12508" s="275" t="s">
        <v>13795</v>
      </c>
    </row>
    <row r="12509" spans="74:87" x14ac:dyDescent="0.3">
      <c r="BV12509" s="30"/>
      <c r="CH12509" s="139" t="str">
        <f t="shared" si="307"/>
        <v>LX.50</v>
      </c>
      <c r="CI12509" s="275" t="s">
        <v>13796</v>
      </c>
    </row>
    <row r="12510" spans="74:87" x14ac:dyDescent="0.3">
      <c r="BV12510" s="30"/>
      <c r="CH12510" s="139" t="str">
        <f t="shared" si="307"/>
        <v>LX.B1</v>
      </c>
      <c r="CI12510" s="275" t="s">
        <v>13797</v>
      </c>
    </row>
    <row r="12511" spans="74:87" x14ac:dyDescent="0.3">
      <c r="BV12511" s="30"/>
      <c r="CH12511" s="139" t="str">
        <f t="shared" si="307"/>
        <v>LX.BN</v>
      </c>
      <c r="CI12511" s="275" t="s">
        <v>13798</v>
      </c>
    </row>
    <row r="12512" spans="74:87" x14ac:dyDescent="0.3">
      <c r="BV12512" s="30"/>
      <c r="CH12512" s="139" t="str">
        <f t="shared" ref="CH12512:CH12575" si="308">CONCATENATE(LEFT(CI12512,2),".",RIGHT(CI12512,2))</f>
        <v>LX.0Y</v>
      </c>
      <c r="CI12512" s="275" t="s">
        <v>13799</v>
      </c>
    </row>
    <row r="12513" spans="74:87" x14ac:dyDescent="0.3">
      <c r="BV12513" s="30"/>
      <c r="CH12513" s="139" t="str">
        <f t="shared" si="308"/>
        <v>LX.0L</v>
      </c>
      <c r="CI12513" s="275" t="s">
        <v>13800</v>
      </c>
    </row>
    <row r="12514" spans="74:87" x14ac:dyDescent="0.3">
      <c r="BV12514" s="30"/>
      <c r="CH12514" s="139" t="str">
        <f t="shared" si="308"/>
        <v>LX.LK</v>
      </c>
      <c r="CI12514" s="275" t="s">
        <v>13801</v>
      </c>
    </row>
    <row r="12515" spans="74:87" x14ac:dyDescent="0.3">
      <c r="BV12515" s="30"/>
      <c r="CH12515" s="139" t="str">
        <f t="shared" si="308"/>
        <v>LX.LB</v>
      </c>
      <c r="CI12515" s="275" t="s">
        <v>13802</v>
      </c>
    </row>
    <row r="12516" spans="74:87" x14ac:dyDescent="0.3">
      <c r="BV12516" s="30"/>
      <c r="CH12516" s="139" t="str">
        <f t="shared" si="308"/>
        <v>LX.LG</v>
      </c>
      <c r="CI12516" s="275" t="s">
        <v>13803</v>
      </c>
    </row>
    <row r="12517" spans="74:87" x14ac:dyDescent="0.3">
      <c r="BV12517" s="30"/>
      <c r="CH12517" s="139" t="str">
        <f t="shared" si="308"/>
        <v>LX.LO</v>
      </c>
      <c r="CI12517" s="275" t="s">
        <v>13804</v>
      </c>
    </row>
    <row r="12518" spans="74:87" x14ac:dyDescent="0.3">
      <c r="BV12518" s="30"/>
      <c r="CH12518" s="139" t="str">
        <f t="shared" si="308"/>
        <v>LX.LC</v>
      </c>
      <c r="CI12518" s="275" t="s">
        <v>13805</v>
      </c>
    </row>
    <row r="12519" spans="74:87" x14ac:dyDescent="0.3">
      <c r="BV12519" s="30"/>
      <c r="CH12519" s="139" t="str">
        <f t="shared" si="308"/>
        <v>LX.LY</v>
      </c>
      <c r="CI12519" s="275" t="s">
        <v>13806</v>
      </c>
    </row>
    <row r="12520" spans="74:87" x14ac:dyDescent="0.3">
      <c r="BV12520" s="30"/>
      <c r="CH12520" s="139" t="str">
        <f t="shared" si="308"/>
        <v>LX.FE</v>
      </c>
      <c r="CI12520" s="275" t="s">
        <v>13807</v>
      </c>
    </row>
    <row r="12521" spans="74:87" x14ac:dyDescent="0.3">
      <c r="BV12521" s="30"/>
      <c r="CH12521" s="139" t="str">
        <f t="shared" si="308"/>
        <v>LX.RN</v>
      </c>
      <c r="CI12521" s="275" t="s">
        <v>13808</v>
      </c>
    </row>
    <row r="12522" spans="74:87" x14ac:dyDescent="0.3">
      <c r="BV12522" s="30"/>
      <c r="CH12522" s="139" t="str">
        <f t="shared" si="308"/>
        <v>LX.HB</v>
      </c>
      <c r="CI12522" s="275" t="s">
        <v>15539</v>
      </c>
    </row>
    <row r="12523" spans="74:87" x14ac:dyDescent="0.3">
      <c r="BV12523" s="30"/>
      <c r="CH12523" s="139" t="str">
        <f t="shared" si="308"/>
        <v>LX.HG</v>
      </c>
      <c r="CI12523" s="275" t="s">
        <v>15540</v>
      </c>
    </row>
    <row r="12524" spans="74:87" x14ac:dyDescent="0.3">
      <c r="BV12524" s="30"/>
      <c r="CH12524" s="139" t="str">
        <f t="shared" si="308"/>
        <v>LX.S2</v>
      </c>
      <c r="CI12524" s="275" t="s">
        <v>13809</v>
      </c>
    </row>
    <row r="12525" spans="74:87" x14ac:dyDescent="0.3">
      <c r="BV12525" s="30"/>
      <c r="CH12525" s="139" t="str">
        <f t="shared" si="308"/>
        <v>LX.S1</v>
      </c>
      <c r="CI12525" s="275" t="s">
        <v>13810</v>
      </c>
    </row>
    <row r="12526" spans="74:87" x14ac:dyDescent="0.3">
      <c r="BV12526" s="30"/>
      <c r="CH12526" s="139" t="str">
        <f t="shared" si="308"/>
        <v>LX.L2</v>
      </c>
      <c r="CI12526" s="275" t="s">
        <v>13811</v>
      </c>
    </row>
    <row r="12527" spans="74:87" x14ac:dyDescent="0.3">
      <c r="BV12527" s="30"/>
      <c r="CH12527" s="139" t="str">
        <f t="shared" si="308"/>
        <v>LX.L1</v>
      </c>
      <c r="CI12527" s="275" t="s">
        <v>13812</v>
      </c>
    </row>
    <row r="12528" spans="74:87" x14ac:dyDescent="0.3">
      <c r="BV12528" s="30"/>
      <c r="CH12528" s="139" t="str">
        <f t="shared" si="308"/>
        <v>LX.0M</v>
      </c>
      <c r="CI12528" s="275" t="s">
        <v>13813</v>
      </c>
    </row>
    <row r="12529" spans="74:87" x14ac:dyDescent="0.3">
      <c r="BV12529" s="30"/>
      <c r="CH12529" s="139" t="str">
        <f t="shared" si="308"/>
        <v>LX.0N</v>
      </c>
      <c r="CI12529" s="275" t="s">
        <v>13814</v>
      </c>
    </row>
    <row r="12530" spans="74:87" x14ac:dyDescent="0.3">
      <c r="BV12530" s="30"/>
      <c r="CH12530" s="139" t="str">
        <f t="shared" si="308"/>
        <v>LX.68</v>
      </c>
      <c r="CI12530" s="275" t="s">
        <v>13815</v>
      </c>
    </row>
    <row r="12531" spans="74:87" x14ac:dyDescent="0.3">
      <c r="BV12531" s="30"/>
      <c r="CH12531" s="139" t="str">
        <f t="shared" si="308"/>
        <v>LX.0T</v>
      </c>
      <c r="CI12531" s="275" t="s">
        <v>13816</v>
      </c>
    </row>
    <row r="12532" spans="74:87" x14ac:dyDescent="0.3">
      <c r="BV12532" s="30"/>
      <c r="CH12532" s="139" t="str">
        <f t="shared" si="308"/>
        <v>LX.SY</v>
      </c>
      <c r="CI12532" s="275" t="s">
        <v>13817</v>
      </c>
    </row>
    <row r="12533" spans="74:87" x14ac:dyDescent="0.3">
      <c r="BV12533" s="30"/>
      <c r="CH12533" s="139" t="str">
        <f t="shared" si="308"/>
        <v>LX.SL</v>
      </c>
      <c r="CI12533" s="275" t="s">
        <v>13818</v>
      </c>
    </row>
    <row r="12534" spans="74:87" x14ac:dyDescent="0.3">
      <c r="BV12534" s="30"/>
      <c r="CH12534" s="139" t="str">
        <f t="shared" si="308"/>
        <v>LX.SM</v>
      </c>
      <c r="CI12534" s="275" t="s">
        <v>13819</v>
      </c>
    </row>
    <row r="12535" spans="74:87" x14ac:dyDescent="0.3">
      <c r="BV12535" s="30"/>
      <c r="CH12535" s="139" t="str">
        <f t="shared" si="308"/>
        <v>LX.SN</v>
      </c>
      <c r="CI12535" s="275" t="s">
        <v>13820</v>
      </c>
    </row>
    <row r="12536" spans="74:87" x14ac:dyDescent="0.3">
      <c r="BV12536" s="30"/>
      <c r="CH12536" s="139" t="str">
        <f t="shared" si="308"/>
        <v>LX.ZZ</v>
      </c>
      <c r="CI12536" s="275" t="s">
        <v>13821</v>
      </c>
    </row>
    <row r="12537" spans="74:87" x14ac:dyDescent="0.3">
      <c r="BV12537" s="30"/>
      <c r="CH12537" s="139" t="str">
        <f t="shared" si="308"/>
        <v>LX.53</v>
      </c>
      <c r="CI12537" s="275" t="s">
        <v>13822</v>
      </c>
    </row>
    <row r="12538" spans="74:87" x14ac:dyDescent="0.3">
      <c r="BV12538" s="30"/>
      <c r="CH12538" s="139" t="str">
        <f t="shared" si="308"/>
        <v>LX.AB</v>
      </c>
      <c r="CI12538" s="275" t="s">
        <v>13823</v>
      </c>
    </row>
    <row r="12539" spans="74:87" x14ac:dyDescent="0.3">
      <c r="BV12539" s="30"/>
      <c r="CH12539" s="139" t="str">
        <f t="shared" si="308"/>
        <v>LX.50</v>
      </c>
      <c r="CI12539" s="275" t="s">
        <v>13824</v>
      </c>
    </row>
    <row r="12540" spans="74:87" x14ac:dyDescent="0.3">
      <c r="BV12540" s="30"/>
      <c r="CH12540" s="139" t="str">
        <f t="shared" si="308"/>
        <v>LX.B1</v>
      </c>
      <c r="CI12540" s="275" t="s">
        <v>13825</v>
      </c>
    </row>
    <row r="12541" spans="74:87" x14ac:dyDescent="0.3">
      <c r="BV12541" s="30"/>
      <c r="CH12541" s="139" t="str">
        <f t="shared" si="308"/>
        <v>LX.BN</v>
      </c>
      <c r="CI12541" s="275" t="s">
        <v>13826</v>
      </c>
    </row>
    <row r="12542" spans="74:87" x14ac:dyDescent="0.3">
      <c r="BV12542" s="30"/>
      <c r="CH12542" s="139" t="str">
        <f t="shared" si="308"/>
        <v>LX.0Y</v>
      </c>
      <c r="CI12542" s="275" t="s">
        <v>13827</v>
      </c>
    </row>
    <row r="12543" spans="74:87" x14ac:dyDescent="0.3">
      <c r="BV12543" s="30"/>
      <c r="CH12543" s="139" t="str">
        <f t="shared" si="308"/>
        <v>LX.0L</v>
      </c>
      <c r="CI12543" s="275" t="s">
        <v>13828</v>
      </c>
    </row>
    <row r="12544" spans="74:87" x14ac:dyDescent="0.3">
      <c r="BV12544" s="30"/>
      <c r="CH12544" s="139" t="str">
        <f t="shared" si="308"/>
        <v>LX.LK</v>
      </c>
      <c r="CI12544" s="275" t="s">
        <v>13829</v>
      </c>
    </row>
    <row r="12545" spans="74:87" x14ac:dyDescent="0.3">
      <c r="BV12545" s="30"/>
      <c r="CH12545" s="139" t="str">
        <f t="shared" si="308"/>
        <v>LX.LB</v>
      </c>
      <c r="CI12545" s="275" t="s">
        <v>13830</v>
      </c>
    </row>
    <row r="12546" spans="74:87" x14ac:dyDescent="0.3">
      <c r="BV12546" s="30"/>
      <c r="CH12546" s="139" t="str">
        <f t="shared" si="308"/>
        <v>LX.LG</v>
      </c>
      <c r="CI12546" s="275" t="s">
        <v>13831</v>
      </c>
    </row>
    <row r="12547" spans="74:87" x14ac:dyDescent="0.3">
      <c r="BV12547" s="30"/>
      <c r="CH12547" s="139" t="str">
        <f t="shared" si="308"/>
        <v>LX.LO</v>
      </c>
      <c r="CI12547" s="275" t="s">
        <v>13832</v>
      </c>
    </row>
    <row r="12548" spans="74:87" x14ac:dyDescent="0.3">
      <c r="BV12548" s="30"/>
      <c r="CH12548" s="139" t="str">
        <f t="shared" si="308"/>
        <v>LX.LC</v>
      </c>
      <c r="CI12548" s="275" t="s">
        <v>13833</v>
      </c>
    </row>
    <row r="12549" spans="74:87" x14ac:dyDescent="0.3">
      <c r="BV12549" s="30"/>
      <c r="CH12549" s="139" t="str">
        <f t="shared" si="308"/>
        <v>LX.LY</v>
      </c>
      <c r="CI12549" s="275" t="s">
        <v>13834</v>
      </c>
    </row>
    <row r="12550" spans="74:87" x14ac:dyDescent="0.3">
      <c r="BV12550" s="30"/>
      <c r="CH12550" s="139" t="str">
        <f t="shared" si="308"/>
        <v>LX.FE</v>
      </c>
      <c r="CI12550" s="275" t="s">
        <v>13835</v>
      </c>
    </row>
    <row r="12551" spans="74:87" x14ac:dyDescent="0.3">
      <c r="BV12551" s="30"/>
      <c r="CH12551" s="139" t="str">
        <f t="shared" si="308"/>
        <v>LX.RN</v>
      </c>
      <c r="CI12551" s="275" t="s">
        <v>13836</v>
      </c>
    </row>
    <row r="12552" spans="74:87" x14ac:dyDescent="0.3">
      <c r="BV12552" s="30"/>
      <c r="CH12552" s="139" t="str">
        <f t="shared" si="308"/>
        <v>LX.HB</v>
      </c>
      <c r="CI12552" s="275" t="s">
        <v>15541</v>
      </c>
    </row>
    <row r="12553" spans="74:87" x14ac:dyDescent="0.3">
      <c r="BV12553" s="30"/>
      <c r="CH12553" s="139" t="str">
        <f t="shared" si="308"/>
        <v>LX.HG</v>
      </c>
      <c r="CI12553" s="275" t="s">
        <v>15542</v>
      </c>
    </row>
    <row r="12554" spans="74:87" x14ac:dyDescent="0.3">
      <c r="BV12554" s="30"/>
      <c r="CH12554" s="139" t="str">
        <f t="shared" si="308"/>
        <v>LX.S2</v>
      </c>
      <c r="CI12554" s="275" t="s">
        <v>13837</v>
      </c>
    </row>
    <row r="12555" spans="74:87" x14ac:dyDescent="0.3">
      <c r="BV12555" s="30"/>
      <c r="CH12555" s="139" t="str">
        <f t="shared" si="308"/>
        <v>LX.S1</v>
      </c>
      <c r="CI12555" s="275" t="s">
        <v>13838</v>
      </c>
    </row>
    <row r="12556" spans="74:87" x14ac:dyDescent="0.3">
      <c r="BV12556" s="30"/>
      <c r="CH12556" s="139" t="str">
        <f t="shared" si="308"/>
        <v>LX.L2</v>
      </c>
      <c r="CI12556" s="275" t="s">
        <v>13839</v>
      </c>
    </row>
    <row r="12557" spans="74:87" x14ac:dyDescent="0.3">
      <c r="BV12557" s="30"/>
      <c r="CH12557" s="139" t="str">
        <f t="shared" si="308"/>
        <v>LX.L1</v>
      </c>
      <c r="CI12557" s="275" t="s">
        <v>13840</v>
      </c>
    </row>
    <row r="12558" spans="74:87" x14ac:dyDescent="0.3">
      <c r="BV12558" s="30"/>
      <c r="CH12558" s="139" t="str">
        <f t="shared" si="308"/>
        <v>LX.0M</v>
      </c>
      <c r="CI12558" s="275" t="s">
        <v>13841</v>
      </c>
    </row>
    <row r="12559" spans="74:87" x14ac:dyDescent="0.3">
      <c r="BV12559" s="30"/>
      <c r="CH12559" s="139" t="str">
        <f t="shared" si="308"/>
        <v>LX.0N</v>
      </c>
      <c r="CI12559" s="275" t="s">
        <v>13842</v>
      </c>
    </row>
    <row r="12560" spans="74:87" x14ac:dyDescent="0.3">
      <c r="BV12560" s="30"/>
      <c r="CH12560" s="139" t="str">
        <f t="shared" si="308"/>
        <v>LX.68</v>
      </c>
      <c r="CI12560" s="275" t="s">
        <v>13843</v>
      </c>
    </row>
    <row r="12561" spans="74:87" x14ac:dyDescent="0.3">
      <c r="BV12561" s="30"/>
      <c r="CH12561" s="139" t="str">
        <f t="shared" si="308"/>
        <v>LX.0T</v>
      </c>
      <c r="CI12561" s="275" t="s">
        <v>13844</v>
      </c>
    </row>
    <row r="12562" spans="74:87" x14ac:dyDescent="0.3">
      <c r="BV12562" s="30"/>
      <c r="CH12562" s="139" t="str">
        <f t="shared" si="308"/>
        <v>LX.SY</v>
      </c>
      <c r="CI12562" s="275" t="s">
        <v>13845</v>
      </c>
    </row>
    <row r="12563" spans="74:87" x14ac:dyDescent="0.3">
      <c r="BV12563" s="30"/>
      <c r="CH12563" s="139" t="str">
        <f t="shared" si="308"/>
        <v>LX.SL</v>
      </c>
      <c r="CI12563" s="275" t="s">
        <v>13846</v>
      </c>
    </row>
    <row r="12564" spans="74:87" x14ac:dyDescent="0.3">
      <c r="BV12564" s="30"/>
      <c r="CH12564" s="139" t="str">
        <f t="shared" si="308"/>
        <v>LX.SM</v>
      </c>
      <c r="CI12564" s="275" t="s">
        <v>13847</v>
      </c>
    </row>
    <row r="12565" spans="74:87" x14ac:dyDescent="0.3">
      <c r="BV12565" s="30"/>
      <c r="CH12565" s="139" t="str">
        <f t="shared" si="308"/>
        <v>LX.SN</v>
      </c>
      <c r="CI12565" s="275" t="s">
        <v>13848</v>
      </c>
    </row>
    <row r="12566" spans="74:87" x14ac:dyDescent="0.3">
      <c r="BV12566" s="30"/>
      <c r="CH12566" s="139" t="str">
        <f t="shared" si="308"/>
        <v>LX.ZZ</v>
      </c>
      <c r="CI12566" s="275" t="s">
        <v>13849</v>
      </c>
    </row>
    <row r="12567" spans="74:87" x14ac:dyDescent="0.3">
      <c r="BV12567" s="30"/>
      <c r="CH12567" s="139" t="str">
        <f t="shared" si="308"/>
        <v>LX.53</v>
      </c>
      <c r="CI12567" s="275" t="s">
        <v>13850</v>
      </c>
    </row>
    <row r="12568" spans="74:87" x14ac:dyDescent="0.3">
      <c r="BV12568" s="30"/>
      <c r="CH12568" s="139" t="str">
        <f t="shared" si="308"/>
        <v>LX.AB</v>
      </c>
      <c r="CI12568" s="275" t="s">
        <v>13851</v>
      </c>
    </row>
    <row r="12569" spans="74:87" x14ac:dyDescent="0.3">
      <c r="BV12569" s="30"/>
      <c r="CH12569" s="139" t="str">
        <f t="shared" si="308"/>
        <v>LX.50</v>
      </c>
      <c r="CI12569" s="275" t="s">
        <v>13852</v>
      </c>
    </row>
    <row r="12570" spans="74:87" x14ac:dyDescent="0.3">
      <c r="BV12570" s="30"/>
      <c r="CH12570" s="139" t="str">
        <f t="shared" si="308"/>
        <v>LX.B1</v>
      </c>
      <c r="CI12570" s="275" t="s">
        <v>13853</v>
      </c>
    </row>
    <row r="12571" spans="74:87" x14ac:dyDescent="0.3">
      <c r="BV12571" s="30"/>
      <c r="CH12571" s="139" t="str">
        <f t="shared" si="308"/>
        <v>LX.BN</v>
      </c>
      <c r="CI12571" s="275" t="s">
        <v>13854</v>
      </c>
    </row>
    <row r="12572" spans="74:87" x14ac:dyDescent="0.3">
      <c r="BV12572" s="30"/>
      <c r="CH12572" s="139" t="str">
        <f t="shared" si="308"/>
        <v>LX.0Y</v>
      </c>
      <c r="CI12572" s="275" t="s">
        <v>13855</v>
      </c>
    </row>
    <row r="12573" spans="74:87" x14ac:dyDescent="0.3">
      <c r="BV12573" s="30"/>
      <c r="CH12573" s="139" t="str">
        <f t="shared" si="308"/>
        <v>LX.0L</v>
      </c>
      <c r="CI12573" s="275" t="s">
        <v>13856</v>
      </c>
    </row>
    <row r="12574" spans="74:87" x14ac:dyDescent="0.3">
      <c r="BV12574" s="30"/>
      <c r="CH12574" s="139" t="str">
        <f t="shared" si="308"/>
        <v>LX.LK</v>
      </c>
      <c r="CI12574" s="275" t="s">
        <v>13857</v>
      </c>
    </row>
    <row r="12575" spans="74:87" x14ac:dyDescent="0.3">
      <c r="BV12575" s="30"/>
      <c r="CH12575" s="139" t="str">
        <f t="shared" si="308"/>
        <v>LX.LB</v>
      </c>
      <c r="CI12575" s="275" t="s">
        <v>13858</v>
      </c>
    </row>
    <row r="12576" spans="74:87" x14ac:dyDescent="0.3">
      <c r="BV12576" s="30"/>
      <c r="CH12576" s="139" t="str">
        <f t="shared" ref="CH12576:CH12639" si="309">CONCATENATE(LEFT(CI12576,2),".",RIGHT(CI12576,2))</f>
        <v>LX.LG</v>
      </c>
      <c r="CI12576" s="275" t="s">
        <v>13859</v>
      </c>
    </row>
    <row r="12577" spans="74:87" x14ac:dyDescent="0.3">
      <c r="BV12577" s="30"/>
      <c r="CH12577" s="139" t="str">
        <f t="shared" si="309"/>
        <v>LX.LO</v>
      </c>
      <c r="CI12577" s="275" t="s">
        <v>13860</v>
      </c>
    </row>
    <row r="12578" spans="74:87" x14ac:dyDescent="0.3">
      <c r="BV12578" s="30"/>
      <c r="CH12578" s="139" t="str">
        <f t="shared" si="309"/>
        <v>LX.LC</v>
      </c>
      <c r="CI12578" s="275" t="s">
        <v>13861</v>
      </c>
    </row>
    <row r="12579" spans="74:87" x14ac:dyDescent="0.3">
      <c r="BV12579" s="30"/>
      <c r="CH12579" s="139" t="str">
        <f t="shared" si="309"/>
        <v>LX.LY</v>
      </c>
      <c r="CI12579" s="275" t="s">
        <v>13862</v>
      </c>
    </row>
    <row r="12580" spans="74:87" x14ac:dyDescent="0.3">
      <c r="BV12580" s="30"/>
      <c r="CH12580" s="139" t="str">
        <f t="shared" si="309"/>
        <v>LX.FE</v>
      </c>
      <c r="CI12580" s="275" t="s">
        <v>13863</v>
      </c>
    </row>
    <row r="12581" spans="74:87" x14ac:dyDescent="0.3">
      <c r="BV12581" s="30"/>
      <c r="CH12581" s="139" t="str">
        <f t="shared" si="309"/>
        <v>LX.RN</v>
      </c>
      <c r="CI12581" s="275" t="s">
        <v>13864</v>
      </c>
    </row>
    <row r="12582" spans="74:87" x14ac:dyDescent="0.3">
      <c r="BV12582" s="30"/>
      <c r="CH12582" s="139" t="str">
        <f t="shared" si="309"/>
        <v>LX.HB</v>
      </c>
      <c r="CI12582" s="275" t="s">
        <v>15543</v>
      </c>
    </row>
    <row r="12583" spans="74:87" x14ac:dyDescent="0.3">
      <c r="BV12583" s="30"/>
      <c r="CH12583" s="139" t="str">
        <f t="shared" si="309"/>
        <v>LX.HG</v>
      </c>
      <c r="CI12583" s="275" t="s">
        <v>15544</v>
      </c>
    </row>
    <row r="12584" spans="74:87" x14ac:dyDescent="0.3">
      <c r="BV12584" s="30"/>
      <c r="CH12584" s="139" t="str">
        <f t="shared" si="309"/>
        <v>LX.S2</v>
      </c>
      <c r="CI12584" s="275" t="s">
        <v>13865</v>
      </c>
    </row>
    <row r="12585" spans="74:87" x14ac:dyDescent="0.3">
      <c r="BV12585" s="30"/>
      <c r="CH12585" s="139" t="str">
        <f t="shared" si="309"/>
        <v>LX.S1</v>
      </c>
      <c r="CI12585" s="275" t="s">
        <v>13866</v>
      </c>
    </row>
    <row r="12586" spans="74:87" x14ac:dyDescent="0.3">
      <c r="BV12586" s="30"/>
      <c r="CH12586" s="139" t="str">
        <f t="shared" si="309"/>
        <v>LX.L2</v>
      </c>
      <c r="CI12586" s="275" t="s">
        <v>13867</v>
      </c>
    </row>
    <row r="12587" spans="74:87" x14ac:dyDescent="0.3">
      <c r="BV12587" s="30"/>
      <c r="CH12587" s="139" t="str">
        <f t="shared" si="309"/>
        <v>LX.L1</v>
      </c>
      <c r="CI12587" s="275" t="s">
        <v>13868</v>
      </c>
    </row>
    <row r="12588" spans="74:87" x14ac:dyDescent="0.3">
      <c r="BV12588" s="30"/>
      <c r="CH12588" s="139" t="str">
        <f t="shared" si="309"/>
        <v>LX.0M</v>
      </c>
      <c r="CI12588" s="275" t="s">
        <v>13869</v>
      </c>
    </row>
    <row r="12589" spans="74:87" x14ac:dyDescent="0.3">
      <c r="BV12589" s="30"/>
      <c r="CH12589" s="139" t="str">
        <f t="shared" si="309"/>
        <v>LX.0N</v>
      </c>
      <c r="CI12589" s="275" t="s">
        <v>13870</v>
      </c>
    </row>
    <row r="12590" spans="74:87" x14ac:dyDescent="0.3">
      <c r="BV12590" s="30"/>
      <c r="CH12590" s="139" t="str">
        <f t="shared" si="309"/>
        <v>LX.68</v>
      </c>
      <c r="CI12590" s="275" t="s">
        <v>13871</v>
      </c>
    </row>
    <row r="12591" spans="74:87" x14ac:dyDescent="0.3">
      <c r="BV12591" s="30"/>
      <c r="CH12591" s="139" t="str">
        <f t="shared" si="309"/>
        <v>LX.0T</v>
      </c>
      <c r="CI12591" s="275" t="s">
        <v>13872</v>
      </c>
    </row>
    <row r="12592" spans="74:87" x14ac:dyDescent="0.3">
      <c r="BV12592" s="30"/>
      <c r="CH12592" s="139" t="str">
        <f t="shared" si="309"/>
        <v>LX.SY</v>
      </c>
      <c r="CI12592" s="275" t="s">
        <v>13873</v>
      </c>
    </row>
    <row r="12593" spans="74:87" x14ac:dyDescent="0.3">
      <c r="BV12593" s="30"/>
      <c r="CH12593" s="139" t="str">
        <f t="shared" si="309"/>
        <v>LX.SL</v>
      </c>
      <c r="CI12593" s="275" t="s">
        <v>13874</v>
      </c>
    </row>
    <row r="12594" spans="74:87" x14ac:dyDescent="0.3">
      <c r="BV12594" s="30"/>
      <c r="CH12594" s="139" t="str">
        <f t="shared" si="309"/>
        <v>LX.SM</v>
      </c>
      <c r="CI12594" s="275" t="s">
        <v>13875</v>
      </c>
    </row>
    <row r="12595" spans="74:87" x14ac:dyDescent="0.3">
      <c r="BV12595" s="30"/>
      <c r="CH12595" s="139" t="str">
        <f t="shared" si="309"/>
        <v>LX.SN</v>
      </c>
      <c r="CI12595" s="275" t="s">
        <v>13876</v>
      </c>
    </row>
    <row r="12596" spans="74:87" x14ac:dyDescent="0.3">
      <c r="BV12596" s="30"/>
      <c r="CH12596" s="139" t="str">
        <f t="shared" si="309"/>
        <v>LX.ZZ</v>
      </c>
      <c r="CI12596" s="275" t="s">
        <v>13877</v>
      </c>
    </row>
    <row r="12597" spans="74:87" x14ac:dyDescent="0.3">
      <c r="BV12597" s="30"/>
      <c r="CH12597" s="139" t="str">
        <f t="shared" si="309"/>
        <v>LX.53</v>
      </c>
      <c r="CI12597" s="275" t="s">
        <v>13878</v>
      </c>
    </row>
    <row r="12598" spans="74:87" x14ac:dyDescent="0.3">
      <c r="BV12598" s="30"/>
      <c r="CH12598" s="139" t="str">
        <f t="shared" si="309"/>
        <v>LX.AB</v>
      </c>
      <c r="CI12598" s="275" t="s">
        <v>13879</v>
      </c>
    </row>
    <row r="12599" spans="74:87" x14ac:dyDescent="0.3">
      <c r="BV12599" s="30"/>
      <c r="CH12599" s="139" t="str">
        <f t="shared" si="309"/>
        <v>LX.50</v>
      </c>
      <c r="CI12599" s="275" t="s">
        <v>13880</v>
      </c>
    </row>
    <row r="12600" spans="74:87" x14ac:dyDescent="0.3">
      <c r="BV12600" s="30"/>
      <c r="CH12600" s="139" t="str">
        <f t="shared" si="309"/>
        <v>LX.B1</v>
      </c>
      <c r="CI12600" s="275" t="s">
        <v>13881</v>
      </c>
    </row>
    <row r="12601" spans="74:87" x14ac:dyDescent="0.3">
      <c r="BV12601" s="30"/>
      <c r="CH12601" s="139" t="str">
        <f t="shared" si="309"/>
        <v>LX.BN</v>
      </c>
      <c r="CI12601" s="275" t="s">
        <v>13882</v>
      </c>
    </row>
    <row r="12602" spans="74:87" x14ac:dyDescent="0.3">
      <c r="BV12602" s="30"/>
      <c r="CH12602" s="139" t="str">
        <f t="shared" si="309"/>
        <v>LX.0Y</v>
      </c>
      <c r="CI12602" s="275" t="s">
        <v>13883</v>
      </c>
    </row>
    <row r="12603" spans="74:87" x14ac:dyDescent="0.3">
      <c r="BV12603" s="30"/>
      <c r="CH12603" s="139" t="str">
        <f t="shared" si="309"/>
        <v>LX.0L</v>
      </c>
      <c r="CI12603" s="275" t="s">
        <v>13884</v>
      </c>
    </row>
    <row r="12604" spans="74:87" x14ac:dyDescent="0.3">
      <c r="BV12604" s="30"/>
      <c r="CH12604" s="139" t="str">
        <f t="shared" si="309"/>
        <v>LX.LK</v>
      </c>
      <c r="CI12604" s="275" t="s">
        <v>13885</v>
      </c>
    </row>
    <row r="12605" spans="74:87" x14ac:dyDescent="0.3">
      <c r="BV12605" s="30"/>
      <c r="CH12605" s="139" t="str">
        <f t="shared" si="309"/>
        <v>LX.LB</v>
      </c>
      <c r="CI12605" s="275" t="s">
        <v>13886</v>
      </c>
    </row>
    <row r="12606" spans="74:87" x14ac:dyDescent="0.3">
      <c r="BV12606" s="30"/>
      <c r="CH12606" s="139" t="str">
        <f t="shared" si="309"/>
        <v>LX.LG</v>
      </c>
      <c r="CI12606" s="275" t="s">
        <v>13887</v>
      </c>
    </row>
    <row r="12607" spans="74:87" x14ac:dyDescent="0.3">
      <c r="BV12607" s="30"/>
      <c r="CH12607" s="139" t="str">
        <f t="shared" si="309"/>
        <v>LX.LO</v>
      </c>
      <c r="CI12607" s="275" t="s">
        <v>13888</v>
      </c>
    </row>
    <row r="12608" spans="74:87" x14ac:dyDescent="0.3">
      <c r="BV12608" s="30"/>
      <c r="CH12608" s="139" t="str">
        <f t="shared" si="309"/>
        <v>LX.LC</v>
      </c>
      <c r="CI12608" s="275" t="s">
        <v>13889</v>
      </c>
    </row>
    <row r="12609" spans="74:87" x14ac:dyDescent="0.3">
      <c r="BV12609" s="30"/>
      <c r="CH12609" s="139" t="str">
        <f t="shared" si="309"/>
        <v>LX.LY</v>
      </c>
      <c r="CI12609" s="275" t="s">
        <v>13890</v>
      </c>
    </row>
    <row r="12610" spans="74:87" x14ac:dyDescent="0.3">
      <c r="BV12610" s="30"/>
      <c r="CH12610" s="139" t="str">
        <f t="shared" si="309"/>
        <v>LX.FE</v>
      </c>
      <c r="CI12610" s="275" t="s">
        <v>13891</v>
      </c>
    </row>
    <row r="12611" spans="74:87" x14ac:dyDescent="0.3">
      <c r="BV12611" s="30"/>
      <c r="CH12611" s="139" t="str">
        <f t="shared" si="309"/>
        <v>LX.RN</v>
      </c>
      <c r="CI12611" s="275" t="s">
        <v>13892</v>
      </c>
    </row>
    <row r="12612" spans="74:87" x14ac:dyDescent="0.3">
      <c r="BV12612" s="30"/>
      <c r="CH12612" s="139" t="str">
        <f t="shared" si="309"/>
        <v>LX.HB</v>
      </c>
      <c r="CI12612" s="275" t="s">
        <v>15545</v>
      </c>
    </row>
    <row r="12613" spans="74:87" x14ac:dyDescent="0.3">
      <c r="BV12613" s="30"/>
      <c r="CH12613" s="139" t="str">
        <f t="shared" si="309"/>
        <v>LX.HG</v>
      </c>
      <c r="CI12613" s="275" t="s">
        <v>15546</v>
      </c>
    </row>
    <row r="12614" spans="74:87" x14ac:dyDescent="0.3">
      <c r="BV12614" s="30"/>
      <c r="CH12614" s="139" t="str">
        <f t="shared" si="309"/>
        <v>LX.S2</v>
      </c>
      <c r="CI12614" s="275" t="s">
        <v>13893</v>
      </c>
    </row>
    <row r="12615" spans="74:87" x14ac:dyDescent="0.3">
      <c r="BV12615" s="30"/>
      <c r="CH12615" s="139" t="str">
        <f t="shared" si="309"/>
        <v>LX.S1</v>
      </c>
      <c r="CI12615" s="275" t="s">
        <v>13894</v>
      </c>
    </row>
    <row r="12616" spans="74:87" x14ac:dyDescent="0.3">
      <c r="BV12616" s="30"/>
      <c r="CH12616" s="139" t="str">
        <f t="shared" si="309"/>
        <v>LX.L2</v>
      </c>
      <c r="CI12616" s="275" t="s">
        <v>13895</v>
      </c>
    </row>
    <row r="12617" spans="74:87" x14ac:dyDescent="0.3">
      <c r="BV12617" s="30"/>
      <c r="CH12617" s="139" t="str">
        <f t="shared" si="309"/>
        <v>LX.L1</v>
      </c>
      <c r="CI12617" s="275" t="s">
        <v>13896</v>
      </c>
    </row>
    <row r="12618" spans="74:87" x14ac:dyDescent="0.3">
      <c r="BV12618" s="30"/>
      <c r="CH12618" s="139" t="str">
        <f t="shared" si="309"/>
        <v>LX.0M</v>
      </c>
      <c r="CI12618" s="275" t="s">
        <v>13897</v>
      </c>
    </row>
    <row r="12619" spans="74:87" x14ac:dyDescent="0.3">
      <c r="BV12619" s="30"/>
      <c r="CH12619" s="139" t="str">
        <f t="shared" si="309"/>
        <v>LX.0N</v>
      </c>
      <c r="CI12619" s="275" t="s">
        <v>13898</v>
      </c>
    </row>
    <row r="12620" spans="74:87" x14ac:dyDescent="0.3">
      <c r="BV12620" s="30"/>
      <c r="CH12620" s="139" t="str">
        <f t="shared" si="309"/>
        <v>LX.68</v>
      </c>
      <c r="CI12620" s="275" t="s">
        <v>13899</v>
      </c>
    </row>
    <row r="12621" spans="74:87" x14ac:dyDescent="0.3">
      <c r="BV12621" s="30"/>
      <c r="CH12621" s="139" t="str">
        <f t="shared" si="309"/>
        <v>LX.0T</v>
      </c>
      <c r="CI12621" s="275" t="s">
        <v>13900</v>
      </c>
    </row>
    <row r="12622" spans="74:87" x14ac:dyDescent="0.3">
      <c r="BV12622" s="30"/>
      <c r="CH12622" s="139" t="str">
        <f t="shared" si="309"/>
        <v>LX.SY</v>
      </c>
      <c r="CI12622" s="275" t="s">
        <v>13901</v>
      </c>
    </row>
    <row r="12623" spans="74:87" x14ac:dyDescent="0.3">
      <c r="BV12623" s="30"/>
      <c r="CH12623" s="139" t="str">
        <f t="shared" si="309"/>
        <v>LX.SL</v>
      </c>
      <c r="CI12623" s="275" t="s">
        <v>13902</v>
      </c>
    </row>
    <row r="12624" spans="74:87" x14ac:dyDescent="0.3">
      <c r="BV12624" s="30"/>
      <c r="CH12624" s="139" t="str">
        <f t="shared" si="309"/>
        <v>LX.SM</v>
      </c>
      <c r="CI12624" s="275" t="s">
        <v>13903</v>
      </c>
    </row>
    <row r="12625" spans="74:87" x14ac:dyDescent="0.3">
      <c r="BV12625" s="30"/>
      <c r="CH12625" s="139" t="str">
        <f t="shared" si="309"/>
        <v>LX.SN</v>
      </c>
      <c r="CI12625" s="275" t="s">
        <v>13904</v>
      </c>
    </row>
    <row r="12626" spans="74:87" x14ac:dyDescent="0.3">
      <c r="BV12626" s="30"/>
      <c r="CH12626" s="139" t="str">
        <f t="shared" si="309"/>
        <v>LX.ZZ</v>
      </c>
      <c r="CI12626" s="275" t="s">
        <v>13905</v>
      </c>
    </row>
    <row r="12627" spans="74:87" x14ac:dyDescent="0.3">
      <c r="BV12627" s="30"/>
      <c r="CH12627" s="139" t="str">
        <f t="shared" si="309"/>
        <v>LX.53</v>
      </c>
      <c r="CI12627" s="275" t="s">
        <v>13906</v>
      </c>
    </row>
    <row r="12628" spans="74:87" x14ac:dyDescent="0.3">
      <c r="BV12628" s="30"/>
      <c r="CH12628" s="139" t="str">
        <f t="shared" si="309"/>
        <v>LX.AB</v>
      </c>
      <c r="CI12628" s="275" t="s">
        <v>13907</v>
      </c>
    </row>
    <row r="12629" spans="74:87" x14ac:dyDescent="0.3">
      <c r="BV12629" s="30"/>
      <c r="CH12629" s="139" t="str">
        <f t="shared" si="309"/>
        <v>LX.50</v>
      </c>
      <c r="CI12629" s="275" t="s">
        <v>13908</v>
      </c>
    </row>
    <row r="12630" spans="74:87" x14ac:dyDescent="0.3">
      <c r="BV12630" s="30"/>
      <c r="CH12630" s="139" t="str">
        <f t="shared" si="309"/>
        <v>LX.B1</v>
      </c>
      <c r="CI12630" s="275" t="s">
        <v>13909</v>
      </c>
    </row>
    <row r="12631" spans="74:87" x14ac:dyDescent="0.3">
      <c r="BV12631" s="30"/>
      <c r="CH12631" s="139" t="str">
        <f t="shared" si="309"/>
        <v>LX.BN</v>
      </c>
      <c r="CI12631" s="275" t="s">
        <v>13910</v>
      </c>
    </row>
    <row r="12632" spans="74:87" x14ac:dyDescent="0.3">
      <c r="BV12632" s="30"/>
      <c r="CH12632" s="139" t="str">
        <f t="shared" si="309"/>
        <v>LX.0Y</v>
      </c>
      <c r="CI12632" s="275" t="s">
        <v>13911</v>
      </c>
    </row>
    <row r="12633" spans="74:87" x14ac:dyDescent="0.3">
      <c r="BV12633" s="30"/>
      <c r="CH12633" s="139" t="str">
        <f t="shared" si="309"/>
        <v>LX.0L</v>
      </c>
      <c r="CI12633" s="275" t="s">
        <v>13912</v>
      </c>
    </row>
    <row r="12634" spans="74:87" x14ac:dyDescent="0.3">
      <c r="BV12634" s="30"/>
      <c r="CH12634" s="139" t="str">
        <f t="shared" si="309"/>
        <v>LX.LK</v>
      </c>
      <c r="CI12634" s="275" t="s">
        <v>13913</v>
      </c>
    </row>
    <row r="12635" spans="74:87" x14ac:dyDescent="0.3">
      <c r="BV12635" s="30"/>
      <c r="CH12635" s="139" t="str">
        <f t="shared" si="309"/>
        <v>LX.LB</v>
      </c>
      <c r="CI12635" s="275" t="s">
        <v>13914</v>
      </c>
    </row>
    <row r="12636" spans="74:87" x14ac:dyDescent="0.3">
      <c r="BV12636" s="30"/>
      <c r="CH12636" s="139" t="str">
        <f t="shared" si="309"/>
        <v>LX.LG</v>
      </c>
      <c r="CI12636" s="275" t="s">
        <v>13915</v>
      </c>
    </row>
    <row r="12637" spans="74:87" x14ac:dyDescent="0.3">
      <c r="BV12637" s="30"/>
      <c r="CH12637" s="139" t="str">
        <f t="shared" si="309"/>
        <v>LX.LO</v>
      </c>
      <c r="CI12637" s="275" t="s">
        <v>13916</v>
      </c>
    </row>
    <row r="12638" spans="74:87" x14ac:dyDescent="0.3">
      <c r="BV12638" s="30"/>
      <c r="CH12638" s="139" t="str">
        <f t="shared" si="309"/>
        <v>LX.LC</v>
      </c>
      <c r="CI12638" s="275" t="s">
        <v>13917</v>
      </c>
    </row>
    <row r="12639" spans="74:87" x14ac:dyDescent="0.3">
      <c r="BV12639" s="30"/>
      <c r="CH12639" s="139" t="str">
        <f t="shared" si="309"/>
        <v>LX.LY</v>
      </c>
      <c r="CI12639" s="275" t="s">
        <v>13918</v>
      </c>
    </row>
    <row r="12640" spans="74:87" x14ac:dyDescent="0.3">
      <c r="BV12640" s="30"/>
      <c r="CH12640" s="139" t="str">
        <f t="shared" ref="CH12640:CH12703" si="310">CONCATENATE(LEFT(CI12640,2),".",RIGHT(CI12640,2))</f>
        <v>LX.FE</v>
      </c>
      <c r="CI12640" s="275" t="s">
        <v>13919</v>
      </c>
    </row>
    <row r="12641" spans="74:87" x14ac:dyDescent="0.3">
      <c r="BV12641" s="30"/>
      <c r="CH12641" s="139" t="str">
        <f t="shared" si="310"/>
        <v>LX.RN</v>
      </c>
      <c r="CI12641" s="275" t="s">
        <v>13920</v>
      </c>
    </row>
    <row r="12642" spans="74:87" x14ac:dyDescent="0.3">
      <c r="BV12642" s="30"/>
      <c r="CH12642" s="139" t="str">
        <f t="shared" si="310"/>
        <v>LX.HB</v>
      </c>
      <c r="CI12642" s="275" t="s">
        <v>15547</v>
      </c>
    </row>
    <row r="12643" spans="74:87" x14ac:dyDescent="0.3">
      <c r="BV12643" s="30"/>
      <c r="CH12643" s="139" t="str">
        <f t="shared" si="310"/>
        <v>LX.HG</v>
      </c>
      <c r="CI12643" s="275" t="s">
        <v>15548</v>
      </c>
    </row>
    <row r="12644" spans="74:87" x14ac:dyDescent="0.3">
      <c r="BV12644" s="30"/>
      <c r="CH12644" s="139" t="str">
        <f t="shared" si="310"/>
        <v>LX.S2</v>
      </c>
      <c r="CI12644" s="275" t="s">
        <v>13921</v>
      </c>
    </row>
    <row r="12645" spans="74:87" x14ac:dyDescent="0.3">
      <c r="BV12645" s="30"/>
      <c r="CH12645" s="139" t="str">
        <f t="shared" si="310"/>
        <v>LX.S1</v>
      </c>
      <c r="CI12645" s="275" t="s">
        <v>13922</v>
      </c>
    </row>
    <row r="12646" spans="74:87" x14ac:dyDescent="0.3">
      <c r="BV12646" s="30"/>
      <c r="CH12646" s="139" t="str">
        <f t="shared" si="310"/>
        <v>LX.L2</v>
      </c>
      <c r="CI12646" s="275" t="s">
        <v>13923</v>
      </c>
    </row>
    <row r="12647" spans="74:87" x14ac:dyDescent="0.3">
      <c r="BV12647" s="30"/>
      <c r="CH12647" s="139" t="str">
        <f t="shared" si="310"/>
        <v>LX.L1</v>
      </c>
      <c r="CI12647" s="275" t="s">
        <v>13924</v>
      </c>
    </row>
    <row r="12648" spans="74:87" x14ac:dyDescent="0.3">
      <c r="BV12648" s="30"/>
      <c r="CH12648" s="139" t="str">
        <f t="shared" si="310"/>
        <v>LX.0M</v>
      </c>
      <c r="CI12648" s="275" t="s">
        <v>13925</v>
      </c>
    </row>
    <row r="12649" spans="74:87" x14ac:dyDescent="0.3">
      <c r="BV12649" s="30"/>
      <c r="CH12649" s="139" t="str">
        <f t="shared" si="310"/>
        <v>LX.0N</v>
      </c>
      <c r="CI12649" s="275" t="s">
        <v>13926</v>
      </c>
    </row>
    <row r="12650" spans="74:87" x14ac:dyDescent="0.3">
      <c r="BV12650" s="30"/>
      <c r="CH12650" s="139" t="str">
        <f t="shared" si="310"/>
        <v>LX.68</v>
      </c>
      <c r="CI12650" s="275" t="s">
        <v>13927</v>
      </c>
    </row>
    <row r="12651" spans="74:87" x14ac:dyDescent="0.3">
      <c r="BV12651" s="30"/>
      <c r="CH12651" s="139" t="str">
        <f t="shared" si="310"/>
        <v>LX.0T</v>
      </c>
      <c r="CI12651" s="275" t="s">
        <v>13928</v>
      </c>
    </row>
    <row r="12652" spans="74:87" x14ac:dyDescent="0.3">
      <c r="BV12652" s="30"/>
      <c r="CH12652" s="139" t="str">
        <f t="shared" si="310"/>
        <v>LX.SY</v>
      </c>
      <c r="CI12652" s="275" t="s">
        <v>13929</v>
      </c>
    </row>
    <row r="12653" spans="74:87" x14ac:dyDescent="0.3">
      <c r="BV12653" s="30"/>
      <c r="CH12653" s="139" t="str">
        <f t="shared" si="310"/>
        <v>LX.SL</v>
      </c>
      <c r="CI12653" s="275" t="s">
        <v>13930</v>
      </c>
    </row>
    <row r="12654" spans="74:87" x14ac:dyDescent="0.3">
      <c r="BV12654" s="30"/>
      <c r="CH12654" s="139" t="str">
        <f t="shared" si="310"/>
        <v>LX.SM</v>
      </c>
      <c r="CI12654" s="275" t="s">
        <v>13931</v>
      </c>
    </row>
    <row r="12655" spans="74:87" x14ac:dyDescent="0.3">
      <c r="BV12655" s="30"/>
      <c r="CH12655" s="139" t="str">
        <f t="shared" si="310"/>
        <v>LX.SN</v>
      </c>
      <c r="CI12655" s="275" t="s">
        <v>13932</v>
      </c>
    </row>
    <row r="12656" spans="74:87" x14ac:dyDescent="0.3">
      <c r="BV12656" s="30"/>
      <c r="CH12656" s="139" t="str">
        <f t="shared" si="310"/>
        <v>LX.ZZ</v>
      </c>
      <c r="CI12656" s="275" t="s">
        <v>13933</v>
      </c>
    </row>
    <row r="12657" spans="74:87" x14ac:dyDescent="0.3">
      <c r="BV12657" s="30"/>
      <c r="CH12657" s="139" t="str">
        <f t="shared" si="310"/>
        <v>LX.53</v>
      </c>
      <c r="CI12657" s="275" t="s">
        <v>13934</v>
      </c>
    </row>
    <row r="12658" spans="74:87" x14ac:dyDescent="0.3">
      <c r="BV12658" s="30"/>
      <c r="CH12658" s="139" t="str">
        <f t="shared" si="310"/>
        <v>LX.AB</v>
      </c>
      <c r="CI12658" s="275" t="s">
        <v>13935</v>
      </c>
    </row>
    <row r="12659" spans="74:87" x14ac:dyDescent="0.3">
      <c r="BV12659" s="30"/>
      <c r="CH12659" s="139" t="str">
        <f t="shared" si="310"/>
        <v>LX.50</v>
      </c>
      <c r="CI12659" s="275" t="s">
        <v>13936</v>
      </c>
    </row>
    <row r="12660" spans="74:87" x14ac:dyDescent="0.3">
      <c r="BV12660" s="30"/>
      <c r="CH12660" s="139" t="str">
        <f t="shared" si="310"/>
        <v>LX.B1</v>
      </c>
      <c r="CI12660" s="275" t="s">
        <v>13937</v>
      </c>
    </row>
    <row r="12661" spans="74:87" x14ac:dyDescent="0.3">
      <c r="BV12661" s="30"/>
      <c r="CH12661" s="139" t="str">
        <f t="shared" si="310"/>
        <v>LX.BN</v>
      </c>
      <c r="CI12661" s="275" t="s">
        <v>13938</v>
      </c>
    </row>
    <row r="12662" spans="74:87" x14ac:dyDescent="0.3">
      <c r="BV12662" s="30"/>
      <c r="CH12662" s="139" t="str">
        <f t="shared" si="310"/>
        <v>LX.0Y</v>
      </c>
      <c r="CI12662" s="275" t="s">
        <v>13939</v>
      </c>
    </row>
    <row r="12663" spans="74:87" x14ac:dyDescent="0.3">
      <c r="BV12663" s="30"/>
      <c r="CH12663" s="139" t="str">
        <f t="shared" si="310"/>
        <v>LX.0L</v>
      </c>
      <c r="CI12663" s="275" t="s">
        <v>13940</v>
      </c>
    </row>
    <row r="12664" spans="74:87" x14ac:dyDescent="0.3">
      <c r="BV12664" s="30"/>
      <c r="CH12664" s="139" t="str">
        <f t="shared" si="310"/>
        <v>LX.LK</v>
      </c>
      <c r="CI12664" s="275" t="s">
        <v>13941</v>
      </c>
    </row>
    <row r="12665" spans="74:87" x14ac:dyDescent="0.3">
      <c r="BV12665" s="30"/>
      <c r="CH12665" s="139" t="str">
        <f t="shared" si="310"/>
        <v>LX.LB</v>
      </c>
      <c r="CI12665" s="275" t="s">
        <v>13942</v>
      </c>
    </row>
    <row r="12666" spans="74:87" x14ac:dyDescent="0.3">
      <c r="BV12666" s="30"/>
      <c r="CH12666" s="139" t="str">
        <f t="shared" si="310"/>
        <v>LX.LG</v>
      </c>
      <c r="CI12666" s="275" t="s">
        <v>13943</v>
      </c>
    </row>
    <row r="12667" spans="74:87" x14ac:dyDescent="0.3">
      <c r="BV12667" s="30"/>
      <c r="CH12667" s="139" t="str">
        <f t="shared" si="310"/>
        <v>LX.LO</v>
      </c>
      <c r="CI12667" s="275" t="s">
        <v>13944</v>
      </c>
    </row>
    <row r="12668" spans="74:87" x14ac:dyDescent="0.3">
      <c r="BV12668" s="30"/>
      <c r="CH12668" s="139" t="str">
        <f t="shared" si="310"/>
        <v>LX.LC</v>
      </c>
      <c r="CI12668" s="275" t="s">
        <v>13945</v>
      </c>
    </row>
    <row r="12669" spans="74:87" x14ac:dyDescent="0.3">
      <c r="BV12669" s="30"/>
      <c r="CH12669" s="139" t="str">
        <f t="shared" si="310"/>
        <v>LX.LY</v>
      </c>
      <c r="CI12669" s="275" t="s">
        <v>13946</v>
      </c>
    </row>
    <row r="12670" spans="74:87" x14ac:dyDescent="0.3">
      <c r="BV12670" s="30"/>
      <c r="CH12670" s="139" t="str">
        <f t="shared" si="310"/>
        <v>LX.FE</v>
      </c>
      <c r="CI12670" s="275" t="s">
        <v>13947</v>
      </c>
    </row>
    <row r="12671" spans="74:87" x14ac:dyDescent="0.3">
      <c r="BV12671" s="30"/>
      <c r="CH12671" s="139" t="str">
        <f t="shared" si="310"/>
        <v>LX.RN</v>
      </c>
      <c r="CI12671" s="275" t="s">
        <v>13948</v>
      </c>
    </row>
    <row r="12672" spans="74:87" x14ac:dyDescent="0.3">
      <c r="BV12672" s="30"/>
      <c r="CH12672" s="139" t="str">
        <f t="shared" si="310"/>
        <v>LX.HB</v>
      </c>
      <c r="CI12672" s="275" t="s">
        <v>15549</v>
      </c>
    </row>
    <row r="12673" spans="74:87" x14ac:dyDescent="0.3">
      <c r="BV12673" s="30"/>
      <c r="CH12673" s="139" t="str">
        <f t="shared" si="310"/>
        <v>LX.HG</v>
      </c>
      <c r="CI12673" s="275" t="s">
        <v>15550</v>
      </c>
    </row>
    <row r="12674" spans="74:87" x14ac:dyDescent="0.3">
      <c r="BV12674" s="30"/>
      <c r="CH12674" s="139" t="str">
        <f t="shared" si="310"/>
        <v>LX.S2</v>
      </c>
      <c r="CI12674" s="275" t="s">
        <v>13949</v>
      </c>
    </row>
    <row r="12675" spans="74:87" x14ac:dyDescent="0.3">
      <c r="BV12675" s="30"/>
      <c r="CH12675" s="139" t="str">
        <f t="shared" si="310"/>
        <v>LX.S1</v>
      </c>
      <c r="CI12675" s="275" t="s">
        <v>13950</v>
      </c>
    </row>
    <row r="12676" spans="74:87" x14ac:dyDescent="0.3">
      <c r="BV12676" s="30"/>
      <c r="CH12676" s="139" t="str">
        <f t="shared" si="310"/>
        <v>LX.L2</v>
      </c>
      <c r="CI12676" s="275" t="s">
        <v>13951</v>
      </c>
    </row>
    <row r="12677" spans="74:87" x14ac:dyDescent="0.3">
      <c r="BV12677" s="30"/>
      <c r="CH12677" s="139" t="str">
        <f t="shared" si="310"/>
        <v>LX.L1</v>
      </c>
      <c r="CI12677" s="275" t="s">
        <v>13952</v>
      </c>
    </row>
    <row r="12678" spans="74:87" x14ac:dyDescent="0.3">
      <c r="BV12678" s="30"/>
      <c r="CH12678" s="139" t="str">
        <f t="shared" si="310"/>
        <v>LX.0M</v>
      </c>
      <c r="CI12678" s="275" t="s">
        <v>13953</v>
      </c>
    </row>
    <row r="12679" spans="74:87" x14ac:dyDescent="0.3">
      <c r="BV12679" s="30"/>
      <c r="CH12679" s="139" t="str">
        <f t="shared" si="310"/>
        <v>LX.0N</v>
      </c>
      <c r="CI12679" s="275" t="s">
        <v>13954</v>
      </c>
    </row>
    <row r="12680" spans="74:87" x14ac:dyDescent="0.3">
      <c r="BV12680" s="30"/>
      <c r="CH12680" s="139" t="str">
        <f t="shared" si="310"/>
        <v>LX.68</v>
      </c>
      <c r="CI12680" s="275" t="s">
        <v>13955</v>
      </c>
    </row>
    <row r="12681" spans="74:87" x14ac:dyDescent="0.3">
      <c r="BV12681" s="30"/>
      <c r="CH12681" s="139" t="str">
        <f t="shared" si="310"/>
        <v>LX.0T</v>
      </c>
      <c r="CI12681" s="275" t="s">
        <v>13956</v>
      </c>
    </row>
    <row r="12682" spans="74:87" x14ac:dyDescent="0.3">
      <c r="BV12682" s="30"/>
      <c r="CH12682" s="139" t="str">
        <f t="shared" si="310"/>
        <v>LX.SY</v>
      </c>
      <c r="CI12682" s="275" t="s">
        <v>13957</v>
      </c>
    </row>
    <row r="12683" spans="74:87" x14ac:dyDescent="0.3">
      <c r="BV12683" s="30"/>
      <c r="CH12683" s="139" t="str">
        <f t="shared" si="310"/>
        <v>LX.SL</v>
      </c>
      <c r="CI12683" s="275" t="s">
        <v>13958</v>
      </c>
    </row>
    <row r="12684" spans="74:87" x14ac:dyDescent="0.3">
      <c r="BV12684" s="30"/>
      <c r="CH12684" s="139" t="str">
        <f t="shared" si="310"/>
        <v>LX.SM</v>
      </c>
      <c r="CI12684" s="275" t="s">
        <v>13959</v>
      </c>
    </row>
    <row r="12685" spans="74:87" x14ac:dyDescent="0.3">
      <c r="BV12685" s="30"/>
      <c r="CH12685" s="139" t="str">
        <f t="shared" si="310"/>
        <v>LX.SN</v>
      </c>
      <c r="CI12685" s="275" t="s">
        <v>13960</v>
      </c>
    </row>
    <row r="12686" spans="74:87" x14ac:dyDescent="0.3">
      <c r="BV12686" s="30"/>
      <c r="CH12686" s="139" t="str">
        <f t="shared" si="310"/>
        <v>LX.ZZ</v>
      </c>
      <c r="CI12686" s="275" t="s">
        <v>13961</v>
      </c>
    </row>
    <row r="12687" spans="74:87" x14ac:dyDescent="0.3">
      <c r="BV12687" s="30"/>
      <c r="CH12687" s="139" t="str">
        <f t="shared" si="310"/>
        <v>LX.53</v>
      </c>
      <c r="CI12687" s="275" t="s">
        <v>13962</v>
      </c>
    </row>
    <row r="12688" spans="74:87" x14ac:dyDescent="0.3">
      <c r="BV12688" s="30"/>
      <c r="CH12688" s="139" t="str">
        <f t="shared" si="310"/>
        <v>LX.AB</v>
      </c>
      <c r="CI12688" s="275" t="s">
        <v>13963</v>
      </c>
    </row>
    <row r="12689" spans="74:87" x14ac:dyDescent="0.3">
      <c r="BV12689" s="30"/>
      <c r="CH12689" s="139" t="str">
        <f t="shared" si="310"/>
        <v>LX.50</v>
      </c>
      <c r="CI12689" s="275" t="s">
        <v>13964</v>
      </c>
    </row>
    <row r="12690" spans="74:87" x14ac:dyDescent="0.3">
      <c r="BV12690" s="30"/>
      <c r="CH12690" s="139" t="str">
        <f t="shared" si="310"/>
        <v>LX.B1</v>
      </c>
      <c r="CI12690" s="275" t="s">
        <v>13965</v>
      </c>
    </row>
    <row r="12691" spans="74:87" x14ac:dyDescent="0.3">
      <c r="BV12691" s="30"/>
      <c r="CH12691" s="139" t="str">
        <f t="shared" si="310"/>
        <v>LX.BN</v>
      </c>
      <c r="CI12691" s="275" t="s">
        <v>13966</v>
      </c>
    </row>
    <row r="12692" spans="74:87" x14ac:dyDescent="0.3">
      <c r="BV12692" s="30"/>
      <c r="CH12692" s="139" t="str">
        <f t="shared" si="310"/>
        <v>LX.0Y</v>
      </c>
      <c r="CI12692" s="275" t="s">
        <v>13967</v>
      </c>
    </row>
    <row r="12693" spans="74:87" x14ac:dyDescent="0.3">
      <c r="BV12693" s="30"/>
      <c r="CH12693" s="139" t="str">
        <f t="shared" si="310"/>
        <v>LX.0L</v>
      </c>
      <c r="CI12693" s="275" t="s">
        <v>13968</v>
      </c>
    </row>
    <row r="12694" spans="74:87" x14ac:dyDescent="0.3">
      <c r="BV12694" s="30"/>
      <c r="CH12694" s="139" t="str">
        <f t="shared" si="310"/>
        <v>LX.LK</v>
      </c>
      <c r="CI12694" s="275" t="s">
        <v>13969</v>
      </c>
    </row>
    <row r="12695" spans="74:87" x14ac:dyDescent="0.3">
      <c r="BV12695" s="30"/>
      <c r="CH12695" s="139" t="str">
        <f t="shared" si="310"/>
        <v>LX.LB</v>
      </c>
      <c r="CI12695" s="275" t="s">
        <v>13970</v>
      </c>
    </row>
    <row r="12696" spans="74:87" x14ac:dyDescent="0.3">
      <c r="BV12696" s="30"/>
      <c r="CH12696" s="139" t="str">
        <f t="shared" si="310"/>
        <v>LX.LG</v>
      </c>
      <c r="CI12696" s="275" t="s">
        <v>13971</v>
      </c>
    </row>
    <row r="12697" spans="74:87" x14ac:dyDescent="0.3">
      <c r="BV12697" s="30"/>
      <c r="CH12697" s="139" t="str">
        <f t="shared" si="310"/>
        <v>LX.LO</v>
      </c>
      <c r="CI12697" s="275" t="s">
        <v>13972</v>
      </c>
    </row>
    <row r="12698" spans="74:87" x14ac:dyDescent="0.3">
      <c r="BV12698" s="30"/>
      <c r="CH12698" s="139" t="str">
        <f t="shared" si="310"/>
        <v>LX.LC</v>
      </c>
      <c r="CI12698" s="275" t="s">
        <v>13973</v>
      </c>
    </row>
    <row r="12699" spans="74:87" x14ac:dyDescent="0.3">
      <c r="BV12699" s="30"/>
      <c r="CH12699" s="139" t="str">
        <f t="shared" si="310"/>
        <v>LX.LY</v>
      </c>
      <c r="CI12699" s="275" t="s">
        <v>13974</v>
      </c>
    </row>
    <row r="12700" spans="74:87" x14ac:dyDescent="0.3">
      <c r="BV12700" s="30"/>
      <c r="CH12700" s="139" t="str">
        <f t="shared" si="310"/>
        <v>LX.FE</v>
      </c>
      <c r="CI12700" s="275" t="s">
        <v>13975</v>
      </c>
    </row>
    <row r="12701" spans="74:87" x14ac:dyDescent="0.3">
      <c r="BV12701" s="30"/>
      <c r="CH12701" s="139" t="str">
        <f t="shared" si="310"/>
        <v>LX.RN</v>
      </c>
      <c r="CI12701" s="275" t="s">
        <v>13976</v>
      </c>
    </row>
    <row r="12702" spans="74:87" x14ac:dyDescent="0.3">
      <c r="BV12702" s="30"/>
      <c r="CH12702" s="139" t="str">
        <f t="shared" si="310"/>
        <v>LX.HB</v>
      </c>
      <c r="CI12702" s="275" t="s">
        <v>15551</v>
      </c>
    </row>
    <row r="12703" spans="74:87" x14ac:dyDescent="0.3">
      <c r="BV12703" s="30"/>
      <c r="CH12703" s="139" t="str">
        <f t="shared" si="310"/>
        <v>LX.HG</v>
      </c>
      <c r="CI12703" s="275" t="s">
        <v>15552</v>
      </c>
    </row>
    <row r="12704" spans="74:87" x14ac:dyDescent="0.3">
      <c r="BV12704" s="30"/>
      <c r="CH12704" s="139" t="str">
        <f t="shared" ref="CH12704:CH12767" si="311">CONCATENATE(LEFT(CI12704,2),".",RIGHT(CI12704,2))</f>
        <v>LX.S2</v>
      </c>
      <c r="CI12704" s="275" t="s">
        <v>13977</v>
      </c>
    </row>
    <row r="12705" spans="74:87" x14ac:dyDescent="0.3">
      <c r="BV12705" s="30"/>
      <c r="CH12705" s="139" t="str">
        <f t="shared" si="311"/>
        <v>LX.S1</v>
      </c>
      <c r="CI12705" s="275" t="s">
        <v>13978</v>
      </c>
    </row>
    <row r="12706" spans="74:87" x14ac:dyDescent="0.3">
      <c r="BV12706" s="30"/>
      <c r="CH12706" s="139" t="str">
        <f t="shared" si="311"/>
        <v>LX.L2</v>
      </c>
      <c r="CI12706" s="275" t="s">
        <v>13979</v>
      </c>
    </row>
    <row r="12707" spans="74:87" x14ac:dyDescent="0.3">
      <c r="BV12707" s="30"/>
      <c r="CH12707" s="139" t="str">
        <f t="shared" si="311"/>
        <v>LX.L1</v>
      </c>
      <c r="CI12707" s="275" t="s">
        <v>13980</v>
      </c>
    </row>
    <row r="12708" spans="74:87" x14ac:dyDescent="0.3">
      <c r="BV12708" s="30"/>
      <c r="CH12708" s="139" t="str">
        <f t="shared" si="311"/>
        <v>LX.0M</v>
      </c>
      <c r="CI12708" s="275" t="s">
        <v>13981</v>
      </c>
    </row>
    <row r="12709" spans="74:87" x14ac:dyDescent="0.3">
      <c r="BV12709" s="30"/>
      <c r="CH12709" s="139" t="str">
        <f t="shared" si="311"/>
        <v>LX.0N</v>
      </c>
      <c r="CI12709" s="275" t="s">
        <v>13982</v>
      </c>
    </row>
    <row r="12710" spans="74:87" x14ac:dyDescent="0.3">
      <c r="BV12710" s="30"/>
      <c r="CH12710" s="139" t="str">
        <f t="shared" si="311"/>
        <v>LX.68</v>
      </c>
      <c r="CI12710" s="275" t="s">
        <v>13983</v>
      </c>
    </row>
    <row r="12711" spans="74:87" x14ac:dyDescent="0.3">
      <c r="BV12711" s="30"/>
      <c r="CH12711" s="139" t="str">
        <f t="shared" si="311"/>
        <v>LX.0T</v>
      </c>
      <c r="CI12711" s="275" t="s">
        <v>13984</v>
      </c>
    </row>
    <row r="12712" spans="74:87" x14ac:dyDescent="0.3">
      <c r="BV12712" s="30"/>
      <c r="CH12712" s="139" t="str">
        <f t="shared" si="311"/>
        <v>LX.SY</v>
      </c>
      <c r="CI12712" s="275" t="s">
        <v>13985</v>
      </c>
    </row>
    <row r="12713" spans="74:87" x14ac:dyDescent="0.3">
      <c r="BV12713" s="30"/>
      <c r="CH12713" s="139" t="str">
        <f t="shared" si="311"/>
        <v>LX.SL</v>
      </c>
      <c r="CI12713" s="275" t="s">
        <v>13986</v>
      </c>
    </row>
    <row r="12714" spans="74:87" x14ac:dyDescent="0.3">
      <c r="BV12714" s="30"/>
      <c r="CH12714" s="139" t="str">
        <f t="shared" si="311"/>
        <v>LX.SM</v>
      </c>
      <c r="CI12714" s="275" t="s">
        <v>13987</v>
      </c>
    </row>
    <row r="12715" spans="74:87" x14ac:dyDescent="0.3">
      <c r="BV12715" s="30"/>
      <c r="CH12715" s="139" t="str">
        <f t="shared" si="311"/>
        <v>LX.SN</v>
      </c>
      <c r="CI12715" s="275" t="s">
        <v>13988</v>
      </c>
    </row>
    <row r="12716" spans="74:87" x14ac:dyDescent="0.3">
      <c r="BV12716" s="30"/>
      <c r="CH12716" s="139" t="str">
        <f t="shared" si="311"/>
        <v>LX.ZZ</v>
      </c>
      <c r="CI12716" s="275" t="s">
        <v>13989</v>
      </c>
    </row>
    <row r="12717" spans="74:87" x14ac:dyDescent="0.3">
      <c r="BV12717" s="30"/>
      <c r="CH12717" s="139" t="str">
        <f t="shared" si="311"/>
        <v>LX.53</v>
      </c>
      <c r="CI12717" s="275" t="s">
        <v>13990</v>
      </c>
    </row>
    <row r="12718" spans="74:87" x14ac:dyDescent="0.3">
      <c r="BV12718" s="30"/>
      <c r="CH12718" s="139" t="str">
        <f t="shared" si="311"/>
        <v>LX.AB</v>
      </c>
      <c r="CI12718" s="275" t="s">
        <v>13991</v>
      </c>
    </row>
    <row r="12719" spans="74:87" x14ac:dyDescent="0.3">
      <c r="BV12719" s="30"/>
      <c r="CH12719" s="139" t="str">
        <f t="shared" si="311"/>
        <v>LX.50</v>
      </c>
      <c r="CI12719" s="275" t="s">
        <v>13992</v>
      </c>
    </row>
    <row r="12720" spans="74:87" x14ac:dyDescent="0.3">
      <c r="BV12720" s="30"/>
      <c r="CH12720" s="139" t="str">
        <f t="shared" si="311"/>
        <v>LX.B1</v>
      </c>
      <c r="CI12720" s="275" t="s">
        <v>13993</v>
      </c>
    </row>
    <row r="12721" spans="74:87" x14ac:dyDescent="0.3">
      <c r="BV12721" s="30"/>
      <c r="CH12721" s="139" t="str">
        <f t="shared" si="311"/>
        <v>LX.BN</v>
      </c>
      <c r="CI12721" s="275" t="s">
        <v>13994</v>
      </c>
    </row>
    <row r="12722" spans="74:87" x14ac:dyDescent="0.3">
      <c r="BV12722" s="30"/>
      <c r="CH12722" s="139" t="str">
        <f t="shared" si="311"/>
        <v>LX.0Y</v>
      </c>
      <c r="CI12722" s="275" t="s">
        <v>13995</v>
      </c>
    </row>
    <row r="12723" spans="74:87" x14ac:dyDescent="0.3">
      <c r="BV12723" s="30"/>
      <c r="CH12723" s="139" t="str">
        <f t="shared" si="311"/>
        <v>LX.0L</v>
      </c>
      <c r="CI12723" s="275" t="s">
        <v>13996</v>
      </c>
    </row>
    <row r="12724" spans="74:87" x14ac:dyDescent="0.3">
      <c r="BV12724" s="30"/>
      <c r="CH12724" s="139" t="str">
        <f t="shared" si="311"/>
        <v>LX.LK</v>
      </c>
      <c r="CI12724" s="275" t="s">
        <v>13997</v>
      </c>
    </row>
    <row r="12725" spans="74:87" x14ac:dyDescent="0.3">
      <c r="BV12725" s="30"/>
      <c r="CH12725" s="139" t="str">
        <f t="shared" si="311"/>
        <v>LX.LB</v>
      </c>
      <c r="CI12725" s="275" t="s">
        <v>13998</v>
      </c>
    </row>
    <row r="12726" spans="74:87" x14ac:dyDescent="0.3">
      <c r="BV12726" s="30"/>
      <c r="CH12726" s="139" t="str">
        <f t="shared" si="311"/>
        <v>LX.LG</v>
      </c>
      <c r="CI12726" s="275" t="s">
        <v>13999</v>
      </c>
    </row>
    <row r="12727" spans="74:87" x14ac:dyDescent="0.3">
      <c r="BV12727" s="30"/>
      <c r="CH12727" s="139" t="str">
        <f t="shared" si="311"/>
        <v>LX.LO</v>
      </c>
      <c r="CI12727" s="275" t="s">
        <v>14000</v>
      </c>
    </row>
    <row r="12728" spans="74:87" x14ac:dyDescent="0.3">
      <c r="BV12728" s="30"/>
      <c r="CH12728" s="139" t="str">
        <f t="shared" si="311"/>
        <v>LX.LC</v>
      </c>
      <c r="CI12728" s="275" t="s">
        <v>14001</v>
      </c>
    </row>
    <row r="12729" spans="74:87" x14ac:dyDescent="0.3">
      <c r="BV12729" s="30"/>
      <c r="CH12729" s="139" t="str">
        <f t="shared" si="311"/>
        <v>LX.LY</v>
      </c>
      <c r="CI12729" s="275" t="s">
        <v>14002</v>
      </c>
    </row>
    <row r="12730" spans="74:87" x14ac:dyDescent="0.3">
      <c r="BV12730" s="30"/>
      <c r="CH12730" s="139" t="str">
        <f t="shared" si="311"/>
        <v>LX.FE</v>
      </c>
      <c r="CI12730" s="275" t="s">
        <v>14003</v>
      </c>
    </row>
    <row r="12731" spans="74:87" x14ac:dyDescent="0.3">
      <c r="BV12731" s="30"/>
      <c r="CH12731" s="139" t="str">
        <f t="shared" si="311"/>
        <v>LX.RN</v>
      </c>
      <c r="CI12731" s="275" t="s">
        <v>14004</v>
      </c>
    </row>
    <row r="12732" spans="74:87" x14ac:dyDescent="0.3">
      <c r="BV12732" s="30"/>
      <c r="CH12732" s="139" t="str">
        <f t="shared" si="311"/>
        <v>LX.HB</v>
      </c>
      <c r="CI12732" s="275" t="s">
        <v>15553</v>
      </c>
    </row>
    <row r="12733" spans="74:87" x14ac:dyDescent="0.3">
      <c r="BV12733" s="30"/>
      <c r="CH12733" s="139" t="str">
        <f t="shared" si="311"/>
        <v>LX.HG</v>
      </c>
      <c r="CI12733" s="275" t="s">
        <v>15554</v>
      </c>
    </row>
    <row r="12734" spans="74:87" x14ac:dyDescent="0.3">
      <c r="BV12734" s="30"/>
      <c r="CH12734" s="139" t="str">
        <f t="shared" si="311"/>
        <v>LX.S2</v>
      </c>
      <c r="CI12734" s="275" t="s">
        <v>14005</v>
      </c>
    </row>
    <row r="12735" spans="74:87" x14ac:dyDescent="0.3">
      <c r="BV12735" s="30"/>
      <c r="CH12735" s="139" t="str">
        <f t="shared" si="311"/>
        <v>LX.S1</v>
      </c>
      <c r="CI12735" s="275" t="s">
        <v>14006</v>
      </c>
    </row>
    <row r="12736" spans="74:87" x14ac:dyDescent="0.3">
      <c r="BV12736" s="30"/>
      <c r="CH12736" s="139" t="str">
        <f t="shared" si="311"/>
        <v>LX.L2</v>
      </c>
      <c r="CI12736" s="275" t="s">
        <v>14007</v>
      </c>
    </row>
    <row r="12737" spans="74:87" x14ac:dyDescent="0.3">
      <c r="BV12737" s="30"/>
      <c r="CH12737" s="139" t="str">
        <f t="shared" si="311"/>
        <v>LX.L1</v>
      </c>
      <c r="CI12737" s="275" t="s">
        <v>14008</v>
      </c>
    </row>
    <row r="12738" spans="74:87" x14ac:dyDescent="0.3">
      <c r="BV12738" s="30"/>
      <c r="CH12738" s="139" t="str">
        <f t="shared" si="311"/>
        <v>LX.0M</v>
      </c>
      <c r="CI12738" s="275" t="s">
        <v>14009</v>
      </c>
    </row>
    <row r="12739" spans="74:87" x14ac:dyDescent="0.3">
      <c r="BV12739" s="30"/>
      <c r="CH12739" s="139" t="str">
        <f t="shared" si="311"/>
        <v>LX.0N</v>
      </c>
      <c r="CI12739" s="275" t="s">
        <v>14010</v>
      </c>
    </row>
    <row r="12740" spans="74:87" x14ac:dyDescent="0.3">
      <c r="BV12740" s="30"/>
      <c r="CH12740" s="139" t="str">
        <f t="shared" si="311"/>
        <v>LX.68</v>
      </c>
      <c r="CI12740" s="275" t="s">
        <v>14011</v>
      </c>
    </row>
    <row r="12741" spans="74:87" x14ac:dyDescent="0.3">
      <c r="BV12741" s="30"/>
      <c r="CH12741" s="139" t="str">
        <f t="shared" si="311"/>
        <v>LX.0T</v>
      </c>
      <c r="CI12741" s="275" t="s">
        <v>14012</v>
      </c>
    </row>
    <row r="12742" spans="74:87" x14ac:dyDescent="0.3">
      <c r="BV12742" s="30"/>
      <c r="CH12742" s="139" t="str">
        <f t="shared" si="311"/>
        <v>LX.SY</v>
      </c>
      <c r="CI12742" s="275" t="s">
        <v>14013</v>
      </c>
    </row>
    <row r="12743" spans="74:87" x14ac:dyDescent="0.3">
      <c r="BV12743" s="30"/>
      <c r="CH12743" s="139" t="str">
        <f t="shared" si="311"/>
        <v>LX.SL</v>
      </c>
      <c r="CI12743" s="275" t="s">
        <v>14014</v>
      </c>
    </row>
    <row r="12744" spans="74:87" x14ac:dyDescent="0.3">
      <c r="BV12744" s="30"/>
      <c r="CH12744" s="139" t="str">
        <f t="shared" si="311"/>
        <v>LX.SM</v>
      </c>
      <c r="CI12744" s="275" t="s">
        <v>14015</v>
      </c>
    </row>
    <row r="12745" spans="74:87" x14ac:dyDescent="0.3">
      <c r="BV12745" s="30"/>
      <c r="CH12745" s="139" t="str">
        <f t="shared" si="311"/>
        <v>LX.SN</v>
      </c>
      <c r="CI12745" s="275" t="s">
        <v>14016</v>
      </c>
    </row>
    <row r="12746" spans="74:87" x14ac:dyDescent="0.3">
      <c r="BV12746" s="30"/>
      <c r="CH12746" s="139" t="str">
        <f t="shared" si="311"/>
        <v>LX.ZZ</v>
      </c>
      <c r="CI12746" s="275" t="s">
        <v>14017</v>
      </c>
    </row>
    <row r="12747" spans="74:87" x14ac:dyDescent="0.3">
      <c r="BV12747" s="30"/>
      <c r="CH12747" s="139" t="str">
        <f t="shared" si="311"/>
        <v>LX.53</v>
      </c>
      <c r="CI12747" s="275" t="s">
        <v>14018</v>
      </c>
    </row>
    <row r="12748" spans="74:87" x14ac:dyDescent="0.3">
      <c r="BV12748" s="30"/>
      <c r="CH12748" s="139" t="str">
        <f t="shared" si="311"/>
        <v>LX.AB</v>
      </c>
      <c r="CI12748" s="275" t="s">
        <v>14019</v>
      </c>
    </row>
    <row r="12749" spans="74:87" x14ac:dyDescent="0.3">
      <c r="BV12749" s="30"/>
      <c r="CH12749" s="139" t="str">
        <f t="shared" si="311"/>
        <v>LX.50</v>
      </c>
      <c r="CI12749" s="275" t="s">
        <v>14020</v>
      </c>
    </row>
    <row r="12750" spans="74:87" x14ac:dyDescent="0.3">
      <c r="BV12750" s="30"/>
      <c r="CH12750" s="139" t="str">
        <f t="shared" si="311"/>
        <v>LX.B1</v>
      </c>
      <c r="CI12750" s="275" t="s">
        <v>14021</v>
      </c>
    </row>
    <row r="12751" spans="74:87" x14ac:dyDescent="0.3">
      <c r="BV12751" s="30"/>
      <c r="CH12751" s="139" t="str">
        <f t="shared" si="311"/>
        <v>LX.BN</v>
      </c>
      <c r="CI12751" s="275" t="s">
        <v>14022</v>
      </c>
    </row>
    <row r="12752" spans="74:87" x14ac:dyDescent="0.3">
      <c r="BV12752" s="30"/>
      <c r="CH12752" s="139" t="str">
        <f t="shared" si="311"/>
        <v>LX.0Y</v>
      </c>
      <c r="CI12752" s="275" t="s">
        <v>14023</v>
      </c>
    </row>
    <row r="12753" spans="74:87" x14ac:dyDescent="0.3">
      <c r="BV12753" s="30"/>
      <c r="CH12753" s="139" t="str">
        <f t="shared" si="311"/>
        <v>LX.0L</v>
      </c>
      <c r="CI12753" s="275" t="s">
        <v>14024</v>
      </c>
    </row>
    <row r="12754" spans="74:87" x14ac:dyDescent="0.3">
      <c r="BV12754" s="30"/>
      <c r="CH12754" s="139" t="str">
        <f t="shared" si="311"/>
        <v>LX.LK</v>
      </c>
      <c r="CI12754" s="275" t="s">
        <v>14025</v>
      </c>
    </row>
    <row r="12755" spans="74:87" x14ac:dyDescent="0.3">
      <c r="BV12755" s="30"/>
      <c r="CH12755" s="139" t="str">
        <f t="shared" si="311"/>
        <v>LX.LB</v>
      </c>
      <c r="CI12755" s="275" t="s">
        <v>14026</v>
      </c>
    </row>
    <row r="12756" spans="74:87" x14ac:dyDescent="0.3">
      <c r="BV12756" s="30"/>
      <c r="CH12756" s="139" t="str">
        <f t="shared" si="311"/>
        <v>LX.LG</v>
      </c>
      <c r="CI12756" s="275" t="s">
        <v>14027</v>
      </c>
    </row>
    <row r="12757" spans="74:87" x14ac:dyDescent="0.3">
      <c r="BV12757" s="30"/>
      <c r="CH12757" s="139" t="str">
        <f t="shared" si="311"/>
        <v>LX.LO</v>
      </c>
      <c r="CI12757" s="275" t="s">
        <v>14028</v>
      </c>
    </row>
    <row r="12758" spans="74:87" x14ac:dyDescent="0.3">
      <c r="BV12758" s="30"/>
      <c r="CH12758" s="139" t="str">
        <f t="shared" si="311"/>
        <v>LX.LC</v>
      </c>
      <c r="CI12758" s="275" t="s">
        <v>14029</v>
      </c>
    </row>
    <row r="12759" spans="74:87" x14ac:dyDescent="0.3">
      <c r="BV12759" s="30"/>
      <c r="CH12759" s="139" t="str">
        <f t="shared" si="311"/>
        <v>LX.LY</v>
      </c>
      <c r="CI12759" s="275" t="s">
        <v>14030</v>
      </c>
    </row>
    <row r="12760" spans="74:87" x14ac:dyDescent="0.3">
      <c r="BV12760" s="30"/>
      <c r="CH12760" s="139" t="str">
        <f t="shared" si="311"/>
        <v>LX.FE</v>
      </c>
      <c r="CI12760" s="275" t="s">
        <v>14031</v>
      </c>
    </row>
    <row r="12761" spans="74:87" x14ac:dyDescent="0.3">
      <c r="BV12761" s="30"/>
      <c r="CH12761" s="139" t="str">
        <f t="shared" si="311"/>
        <v>LX.RN</v>
      </c>
      <c r="CI12761" s="275" t="s">
        <v>14032</v>
      </c>
    </row>
    <row r="12762" spans="74:87" x14ac:dyDescent="0.3">
      <c r="BV12762" s="30"/>
      <c r="CH12762" s="139" t="str">
        <f t="shared" si="311"/>
        <v>LX.HB</v>
      </c>
      <c r="CI12762" s="275" t="s">
        <v>15555</v>
      </c>
    </row>
    <row r="12763" spans="74:87" x14ac:dyDescent="0.3">
      <c r="BV12763" s="30"/>
      <c r="CH12763" s="139" t="str">
        <f t="shared" si="311"/>
        <v>LX.HG</v>
      </c>
      <c r="CI12763" s="275" t="s">
        <v>15556</v>
      </c>
    </row>
    <row r="12764" spans="74:87" x14ac:dyDescent="0.3">
      <c r="BV12764" s="30"/>
      <c r="CH12764" s="139" t="str">
        <f t="shared" si="311"/>
        <v>LX.S2</v>
      </c>
      <c r="CI12764" s="275" t="s">
        <v>14033</v>
      </c>
    </row>
    <row r="12765" spans="74:87" x14ac:dyDescent="0.3">
      <c r="BV12765" s="30"/>
      <c r="CH12765" s="139" t="str">
        <f t="shared" si="311"/>
        <v>LX.S1</v>
      </c>
      <c r="CI12765" s="275" t="s">
        <v>14034</v>
      </c>
    </row>
    <row r="12766" spans="74:87" x14ac:dyDescent="0.3">
      <c r="BV12766" s="30"/>
      <c r="CH12766" s="139" t="str">
        <f t="shared" si="311"/>
        <v>LX.L2</v>
      </c>
      <c r="CI12766" s="275" t="s">
        <v>14035</v>
      </c>
    </row>
    <row r="12767" spans="74:87" x14ac:dyDescent="0.3">
      <c r="BV12767" s="30"/>
      <c r="CH12767" s="139" t="str">
        <f t="shared" si="311"/>
        <v>LX.L1</v>
      </c>
      <c r="CI12767" s="275" t="s">
        <v>14036</v>
      </c>
    </row>
    <row r="12768" spans="74:87" x14ac:dyDescent="0.3">
      <c r="BV12768" s="30"/>
      <c r="CH12768" s="139" t="str">
        <f t="shared" ref="CH12768:CH12831" si="312">CONCATENATE(LEFT(CI12768,2),".",RIGHT(CI12768,2))</f>
        <v>LX.0M</v>
      </c>
      <c r="CI12768" s="275" t="s">
        <v>14037</v>
      </c>
    </row>
    <row r="12769" spans="74:87" x14ac:dyDescent="0.3">
      <c r="BV12769" s="30"/>
      <c r="CH12769" s="139" t="str">
        <f t="shared" si="312"/>
        <v>LX.0N</v>
      </c>
      <c r="CI12769" s="275" t="s">
        <v>14038</v>
      </c>
    </row>
    <row r="12770" spans="74:87" x14ac:dyDescent="0.3">
      <c r="BV12770" s="30"/>
      <c r="CH12770" s="139" t="str">
        <f t="shared" si="312"/>
        <v>LX.68</v>
      </c>
      <c r="CI12770" s="275" t="s">
        <v>14039</v>
      </c>
    </row>
    <row r="12771" spans="74:87" x14ac:dyDescent="0.3">
      <c r="BV12771" s="30"/>
      <c r="CH12771" s="139" t="str">
        <f t="shared" si="312"/>
        <v>LX.0T</v>
      </c>
      <c r="CI12771" s="275" t="s">
        <v>14040</v>
      </c>
    </row>
    <row r="12772" spans="74:87" x14ac:dyDescent="0.3">
      <c r="BV12772" s="30"/>
      <c r="CH12772" s="139" t="str">
        <f t="shared" si="312"/>
        <v>LX.SY</v>
      </c>
      <c r="CI12772" s="275" t="s">
        <v>14041</v>
      </c>
    </row>
    <row r="12773" spans="74:87" x14ac:dyDescent="0.3">
      <c r="BV12773" s="30"/>
      <c r="CH12773" s="139" t="str">
        <f t="shared" si="312"/>
        <v>LX.SL</v>
      </c>
      <c r="CI12773" s="275" t="s">
        <v>14042</v>
      </c>
    </row>
    <row r="12774" spans="74:87" x14ac:dyDescent="0.3">
      <c r="BV12774" s="30"/>
      <c r="CH12774" s="139" t="str">
        <f t="shared" si="312"/>
        <v>LX.SM</v>
      </c>
      <c r="CI12774" s="275" t="s">
        <v>14043</v>
      </c>
    </row>
    <row r="12775" spans="74:87" x14ac:dyDescent="0.3">
      <c r="BV12775" s="30"/>
      <c r="CH12775" s="139" t="str">
        <f t="shared" si="312"/>
        <v>LX.SN</v>
      </c>
      <c r="CI12775" s="275" t="s">
        <v>14044</v>
      </c>
    </row>
    <row r="12776" spans="74:87" x14ac:dyDescent="0.3">
      <c r="BV12776" s="30"/>
      <c r="CH12776" s="139" t="str">
        <f t="shared" si="312"/>
        <v>LX.ZZ</v>
      </c>
      <c r="CI12776" s="275" t="s">
        <v>14045</v>
      </c>
    </row>
    <row r="12777" spans="74:87" x14ac:dyDescent="0.3">
      <c r="BV12777" s="30"/>
      <c r="CH12777" s="139" t="str">
        <f t="shared" si="312"/>
        <v>LX.53</v>
      </c>
      <c r="CI12777" s="275" t="s">
        <v>14046</v>
      </c>
    </row>
    <row r="12778" spans="74:87" x14ac:dyDescent="0.3">
      <c r="BV12778" s="30"/>
      <c r="CH12778" s="139" t="str">
        <f t="shared" si="312"/>
        <v>LX.AB</v>
      </c>
      <c r="CI12778" s="275" t="s">
        <v>14047</v>
      </c>
    </row>
    <row r="12779" spans="74:87" x14ac:dyDescent="0.3">
      <c r="BV12779" s="30"/>
      <c r="CH12779" s="139" t="str">
        <f t="shared" si="312"/>
        <v>LX.50</v>
      </c>
      <c r="CI12779" s="275" t="s">
        <v>14048</v>
      </c>
    </row>
    <row r="12780" spans="74:87" x14ac:dyDescent="0.3">
      <c r="BV12780" s="30"/>
      <c r="CH12780" s="139" t="str">
        <f t="shared" si="312"/>
        <v>LX.B1</v>
      </c>
      <c r="CI12780" s="275" t="s">
        <v>14049</v>
      </c>
    </row>
    <row r="12781" spans="74:87" x14ac:dyDescent="0.3">
      <c r="BV12781" s="30"/>
      <c r="CH12781" s="139" t="str">
        <f t="shared" si="312"/>
        <v>LX.BN</v>
      </c>
      <c r="CI12781" s="275" t="s">
        <v>14050</v>
      </c>
    </row>
    <row r="12782" spans="74:87" x14ac:dyDescent="0.3">
      <c r="BV12782" s="30"/>
      <c r="CH12782" s="139" t="str">
        <f t="shared" si="312"/>
        <v>LX.0Y</v>
      </c>
      <c r="CI12782" s="275" t="s">
        <v>14051</v>
      </c>
    </row>
    <row r="12783" spans="74:87" x14ac:dyDescent="0.3">
      <c r="BV12783" s="30"/>
      <c r="CH12783" s="139" t="str">
        <f t="shared" si="312"/>
        <v>LX.0L</v>
      </c>
      <c r="CI12783" s="275" t="s">
        <v>14052</v>
      </c>
    </row>
    <row r="12784" spans="74:87" x14ac:dyDescent="0.3">
      <c r="BV12784" s="30"/>
      <c r="CH12784" s="139" t="str">
        <f t="shared" si="312"/>
        <v>LX.LK</v>
      </c>
      <c r="CI12784" s="275" t="s">
        <v>14053</v>
      </c>
    </row>
    <row r="12785" spans="74:87" x14ac:dyDescent="0.3">
      <c r="BV12785" s="30"/>
      <c r="CH12785" s="139" t="str">
        <f t="shared" si="312"/>
        <v>LX.LB</v>
      </c>
      <c r="CI12785" s="275" t="s">
        <v>14054</v>
      </c>
    </row>
    <row r="12786" spans="74:87" x14ac:dyDescent="0.3">
      <c r="BV12786" s="30"/>
      <c r="CH12786" s="139" t="str">
        <f t="shared" si="312"/>
        <v>LX.LG</v>
      </c>
      <c r="CI12786" s="275" t="s">
        <v>14055</v>
      </c>
    </row>
    <row r="12787" spans="74:87" x14ac:dyDescent="0.3">
      <c r="BV12787" s="30"/>
      <c r="CH12787" s="139" t="str">
        <f t="shared" si="312"/>
        <v>LX.LO</v>
      </c>
      <c r="CI12787" s="275" t="s">
        <v>14056</v>
      </c>
    </row>
    <row r="12788" spans="74:87" x14ac:dyDescent="0.3">
      <c r="BV12788" s="30"/>
      <c r="CH12788" s="139" t="str">
        <f t="shared" si="312"/>
        <v>LX.LC</v>
      </c>
      <c r="CI12788" s="275" t="s">
        <v>14057</v>
      </c>
    </row>
    <row r="12789" spans="74:87" x14ac:dyDescent="0.3">
      <c r="BV12789" s="30"/>
      <c r="CH12789" s="139" t="str">
        <f t="shared" si="312"/>
        <v>LX.LY</v>
      </c>
      <c r="CI12789" s="275" t="s">
        <v>14058</v>
      </c>
    </row>
    <row r="12790" spans="74:87" x14ac:dyDescent="0.3">
      <c r="BV12790" s="30"/>
      <c r="CH12790" s="139" t="str">
        <f t="shared" si="312"/>
        <v>LX.FE</v>
      </c>
      <c r="CI12790" s="275" t="s">
        <v>14059</v>
      </c>
    </row>
    <row r="12791" spans="74:87" x14ac:dyDescent="0.3">
      <c r="BV12791" s="30"/>
      <c r="CH12791" s="139" t="str">
        <f t="shared" si="312"/>
        <v>LX.RN</v>
      </c>
      <c r="CI12791" s="275" t="s">
        <v>14060</v>
      </c>
    </row>
    <row r="12792" spans="74:87" x14ac:dyDescent="0.3">
      <c r="BV12792" s="30"/>
      <c r="CH12792" s="139" t="str">
        <f t="shared" si="312"/>
        <v>LX.HB</v>
      </c>
      <c r="CI12792" s="275" t="s">
        <v>15557</v>
      </c>
    </row>
    <row r="12793" spans="74:87" x14ac:dyDescent="0.3">
      <c r="BV12793" s="30"/>
      <c r="CH12793" s="139" t="str">
        <f t="shared" si="312"/>
        <v>LX.HG</v>
      </c>
      <c r="CI12793" s="275" t="s">
        <v>15558</v>
      </c>
    </row>
    <row r="12794" spans="74:87" x14ac:dyDescent="0.3">
      <c r="BV12794" s="30"/>
      <c r="CH12794" s="139" t="str">
        <f t="shared" si="312"/>
        <v>LX.S2</v>
      </c>
      <c r="CI12794" s="275" t="s">
        <v>14061</v>
      </c>
    </row>
    <row r="12795" spans="74:87" x14ac:dyDescent="0.3">
      <c r="BV12795" s="30"/>
      <c r="CH12795" s="139" t="str">
        <f t="shared" si="312"/>
        <v>LX.S1</v>
      </c>
      <c r="CI12795" s="275" t="s">
        <v>14062</v>
      </c>
    </row>
    <row r="12796" spans="74:87" x14ac:dyDescent="0.3">
      <c r="BV12796" s="30"/>
      <c r="CH12796" s="139" t="str">
        <f t="shared" si="312"/>
        <v>LX.L2</v>
      </c>
      <c r="CI12796" s="275" t="s">
        <v>14063</v>
      </c>
    </row>
    <row r="12797" spans="74:87" x14ac:dyDescent="0.3">
      <c r="BV12797" s="30"/>
      <c r="CH12797" s="139" t="str">
        <f t="shared" si="312"/>
        <v>LX.L1</v>
      </c>
      <c r="CI12797" s="275" t="s">
        <v>14064</v>
      </c>
    </row>
    <row r="12798" spans="74:87" x14ac:dyDescent="0.3">
      <c r="BV12798" s="30"/>
      <c r="CH12798" s="139" t="str">
        <f t="shared" si="312"/>
        <v>LX.0M</v>
      </c>
      <c r="CI12798" s="275" t="s">
        <v>14065</v>
      </c>
    </row>
    <row r="12799" spans="74:87" x14ac:dyDescent="0.3">
      <c r="BV12799" s="30"/>
      <c r="CH12799" s="139" t="str">
        <f t="shared" si="312"/>
        <v>LX.0N</v>
      </c>
      <c r="CI12799" s="275" t="s">
        <v>14066</v>
      </c>
    </row>
    <row r="12800" spans="74:87" x14ac:dyDescent="0.3">
      <c r="BV12800" s="30"/>
      <c r="CH12800" s="139" t="str">
        <f t="shared" si="312"/>
        <v>LX.68</v>
      </c>
      <c r="CI12800" s="275" t="s">
        <v>14067</v>
      </c>
    </row>
    <row r="12801" spans="74:87" x14ac:dyDescent="0.3">
      <c r="BV12801" s="30"/>
      <c r="CH12801" s="139" t="str">
        <f t="shared" si="312"/>
        <v>LX.0T</v>
      </c>
      <c r="CI12801" s="275" t="s">
        <v>14068</v>
      </c>
    </row>
    <row r="12802" spans="74:87" x14ac:dyDescent="0.3">
      <c r="BV12802" s="30"/>
      <c r="CH12802" s="139" t="str">
        <f t="shared" si="312"/>
        <v>LX.SY</v>
      </c>
      <c r="CI12802" s="275" t="s">
        <v>14069</v>
      </c>
    </row>
    <row r="12803" spans="74:87" x14ac:dyDescent="0.3">
      <c r="BV12803" s="30"/>
      <c r="CH12803" s="139" t="str">
        <f t="shared" si="312"/>
        <v>LX.SL</v>
      </c>
      <c r="CI12803" s="275" t="s">
        <v>14070</v>
      </c>
    </row>
    <row r="12804" spans="74:87" x14ac:dyDescent="0.3">
      <c r="BV12804" s="30"/>
      <c r="CH12804" s="139" t="str">
        <f t="shared" si="312"/>
        <v>LX.SM</v>
      </c>
      <c r="CI12804" s="275" t="s">
        <v>14071</v>
      </c>
    </row>
    <row r="12805" spans="74:87" x14ac:dyDescent="0.3">
      <c r="BV12805" s="30"/>
      <c r="CH12805" s="139" t="str">
        <f t="shared" si="312"/>
        <v>LX.SN</v>
      </c>
      <c r="CI12805" s="275" t="s">
        <v>14072</v>
      </c>
    </row>
    <row r="12806" spans="74:87" x14ac:dyDescent="0.3">
      <c r="BV12806" s="30"/>
      <c r="CH12806" s="139" t="str">
        <f t="shared" si="312"/>
        <v>LX.ZZ</v>
      </c>
      <c r="CI12806" s="275" t="s">
        <v>14073</v>
      </c>
    </row>
    <row r="12807" spans="74:87" x14ac:dyDescent="0.3">
      <c r="BV12807" s="30"/>
      <c r="CH12807" s="139" t="str">
        <f t="shared" si="312"/>
        <v>LX.53</v>
      </c>
      <c r="CI12807" s="275" t="s">
        <v>14074</v>
      </c>
    </row>
    <row r="12808" spans="74:87" x14ac:dyDescent="0.3">
      <c r="BV12808" s="30"/>
      <c r="CH12808" s="139" t="str">
        <f t="shared" si="312"/>
        <v>LX.AB</v>
      </c>
      <c r="CI12808" s="275" t="s">
        <v>14075</v>
      </c>
    </row>
    <row r="12809" spans="74:87" x14ac:dyDescent="0.3">
      <c r="BV12809" s="30"/>
      <c r="CH12809" s="139" t="str">
        <f t="shared" si="312"/>
        <v>LX.50</v>
      </c>
      <c r="CI12809" s="275" t="s">
        <v>14076</v>
      </c>
    </row>
    <row r="12810" spans="74:87" x14ac:dyDescent="0.3">
      <c r="BV12810" s="30"/>
      <c r="CH12810" s="139" t="str">
        <f t="shared" si="312"/>
        <v>LX.B1</v>
      </c>
      <c r="CI12810" s="275" t="s">
        <v>14077</v>
      </c>
    </row>
    <row r="12811" spans="74:87" x14ac:dyDescent="0.3">
      <c r="BV12811" s="30"/>
      <c r="CH12811" s="139" t="str">
        <f t="shared" si="312"/>
        <v>LX.BN</v>
      </c>
      <c r="CI12811" s="275" t="s">
        <v>14078</v>
      </c>
    </row>
    <row r="12812" spans="74:87" x14ac:dyDescent="0.3">
      <c r="BV12812" s="30"/>
      <c r="CH12812" s="139" t="str">
        <f t="shared" si="312"/>
        <v>LX.0Y</v>
      </c>
      <c r="CI12812" s="275" t="s">
        <v>14079</v>
      </c>
    </row>
    <row r="12813" spans="74:87" x14ac:dyDescent="0.3">
      <c r="BV12813" s="30"/>
      <c r="CH12813" s="139" t="str">
        <f t="shared" si="312"/>
        <v>LX.0L</v>
      </c>
      <c r="CI12813" s="275" t="s">
        <v>14080</v>
      </c>
    </row>
    <row r="12814" spans="74:87" x14ac:dyDescent="0.3">
      <c r="BV12814" s="30"/>
      <c r="CH12814" s="139" t="str">
        <f t="shared" si="312"/>
        <v>LX.LK</v>
      </c>
      <c r="CI12814" s="275" t="s">
        <v>14081</v>
      </c>
    </row>
    <row r="12815" spans="74:87" x14ac:dyDescent="0.3">
      <c r="BV12815" s="30"/>
      <c r="CH12815" s="139" t="str">
        <f t="shared" si="312"/>
        <v>LX.LB</v>
      </c>
      <c r="CI12815" s="275" t="s">
        <v>14082</v>
      </c>
    </row>
    <row r="12816" spans="74:87" x14ac:dyDescent="0.3">
      <c r="BV12816" s="30"/>
      <c r="CH12816" s="139" t="str">
        <f t="shared" si="312"/>
        <v>LX.LG</v>
      </c>
      <c r="CI12816" s="275" t="s">
        <v>14083</v>
      </c>
    </row>
    <row r="12817" spans="74:87" x14ac:dyDescent="0.3">
      <c r="BV12817" s="30"/>
      <c r="CH12817" s="139" t="str">
        <f t="shared" si="312"/>
        <v>LX.LO</v>
      </c>
      <c r="CI12817" s="275" t="s">
        <v>14084</v>
      </c>
    </row>
    <row r="12818" spans="74:87" x14ac:dyDescent="0.3">
      <c r="BV12818" s="30"/>
      <c r="CH12818" s="139" t="str">
        <f t="shared" si="312"/>
        <v>LX.LC</v>
      </c>
      <c r="CI12818" s="275" t="s">
        <v>14085</v>
      </c>
    </row>
    <row r="12819" spans="74:87" x14ac:dyDescent="0.3">
      <c r="BV12819" s="30"/>
      <c r="CH12819" s="139" t="str">
        <f t="shared" si="312"/>
        <v>LX.LY</v>
      </c>
      <c r="CI12819" s="275" t="s">
        <v>14086</v>
      </c>
    </row>
    <row r="12820" spans="74:87" x14ac:dyDescent="0.3">
      <c r="BV12820" s="30"/>
      <c r="CH12820" s="139" t="str">
        <f t="shared" si="312"/>
        <v>LX.FE</v>
      </c>
      <c r="CI12820" s="275" t="s">
        <v>14087</v>
      </c>
    </row>
    <row r="12821" spans="74:87" x14ac:dyDescent="0.3">
      <c r="BV12821" s="30"/>
      <c r="CH12821" s="139" t="str">
        <f t="shared" si="312"/>
        <v>LX.RN</v>
      </c>
      <c r="CI12821" s="275" t="s">
        <v>14088</v>
      </c>
    </row>
    <row r="12822" spans="74:87" x14ac:dyDescent="0.3">
      <c r="BV12822" s="30"/>
      <c r="CH12822" s="139" t="str">
        <f t="shared" si="312"/>
        <v>LX.HB</v>
      </c>
      <c r="CI12822" s="275" t="s">
        <v>15559</v>
      </c>
    </row>
    <row r="12823" spans="74:87" x14ac:dyDescent="0.3">
      <c r="BV12823" s="30"/>
      <c r="CH12823" s="139" t="str">
        <f t="shared" si="312"/>
        <v>LX.HG</v>
      </c>
      <c r="CI12823" s="275" t="s">
        <v>15560</v>
      </c>
    </row>
    <row r="12824" spans="74:87" x14ac:dyDescent="0.3">
      <c r="BV12824" s="30"/>
      <c r="CH12824" s="139" t="str">
        <f t="shared" si="312"/>
        <v>LX.S2</v>
      </c>
      <c r="CI12824" s="275" t="s">
        <v>14089</v>
      </c>
    </row>
    <row r="12825" spans="74:87" x14ac:dyDescent="0.3">
      <c r="BV12825" s="30"/>
      <c r="CH12825" s="139" t="str">
        <f t="shared" si="312"/>
        <v>LX.S1</v>
      </c>
      <c r="CI12825" s="275" t="s">
        <v>14090</v>
      </c>
    </row>
    <row r="12826" spans="74:87" x14ac:dyDescent="0.3">
      <c r="BV12826" s="30"/>
      <c r="CH12826" s="139" t="str">
        <f t="shared" si="312"/>
        <v>LX.L2</v>
      </c>
      <c r="CI12826" s="275" t="s">
        <v>14091</v>
      </c>
    </row>
    <row r="12827" spans="74:87" x14ac:dyDescent="0.3">
      <c r="BV12827" s="30"/>
      <c r="CH12827" s="139" t="str">
        <f t="shared" si="312"/>
        <v>LX.L1</v>
      </c>
      <c r="CI12827" s="275" t="s">
        <v>14092</v>
      </c>
    </row>
    <row r="12828" spans="74:87" x14ac:dyDescent="0.3">
      <c r="BV12828" s="30"/>
      <c r="CH12828" s="139" t="str">
        <f t="shared" si="312"/>
        <v>LX.0M</v>
      </c>
      <c r="CI12828" s="275" t="s">
        <v>14093</v>
      </c>
    </row>
    <row r="12829" spans="74:87" x14ac:dyDescent="0.3">
      <c r="BV12829" s="30"/>
      <c r="CH12829" s="139" t="str">
        <f t="shared" si="312"/>
        <v>LX.0N</v>
      </c>
      <c r="CI12829" s="275" t="s">
        <v>14094</v>
      </c>
    </row>
    <row r="12830" spans="74:87" x14ac:dyDescent="0.3">
      <c r="BV12830" s="30"/>
      <c r="CH12830" s="139" t="str">
        <f t="shared" si="312"/>
        <v>LX.68</v>
      </c>
      <c r="CI12830" s="275" t="s">
        <v>14095</v>
      </c>
    </row>
    <row r="12831" spans="74:87" x14ac:dyDescent="0.3">
      <c r="BV12831" s="30"/>
      <c r="CH12831" s="139" t="str">
        <f t="shared" si="312"/>
        <v>LX.0T</v>
      </c>
      <c r="CI12831" s="275" t="s">
        <v>14096</v>
      </c>
    </row>
    <row r="12832" spans="74:87" x14ac:dyDescent="0.3">
      <c r="BV12832" s="30"/>
      <c r="CH12832" s="139" t="str">
        <f t="shared" ref="CH12832:CH12895" si="313">CONCATENATE(LEFT(CI12832,2),".",RIGHT(CI12832,2))</f>
        <v>LX.SY</v>
      </c>
      <c r="CI12832" s="275" t="s">
        <v>14097</v>
      </c>
    </row>
    <row r="12833" spans="74:87" x14ac:dyDescent="0.3">
      <c r="BV12833" s="30"/>
      <c r="CH12833" s="139" t="str">
        <f t="shared" si="313"/>
        <v>LX.SL</v>
      </c>
      <c r="CI12833" s="275" t="s">
        <v>14098</v>
      </c>
    </row>
    <row r="12834" spans="74:87" x14ac:dyDescent="0.3">
      <c r="BV12834" s="30"/>
      <c r="CH12834" s="139" t="str">
        <f t="shared" si="313"/>
        <v>LX.SM</v>
      </c>
      <c r="CI12834" s="275" t="s">
        <v>14099</v>
      </c>
    </row>
    <row r="12835" spans="74:87" x14ac:dyDescent="0.3">
      <c r="BV12835" s="30"/>
      <c r="CH12835" s="139" t="str">
        <f t="shared" si="313"/>
        <v>LX.SN</v>
      </c>
      <c r="CI12835" s="275" t="s">
        <v>14100</v>
      </c>
    </row>
    <row r="12836" spans="74:87" x14ac:dyDescent="0.3">
      <c r="BV12836" s="30"/>
      <c r="CH12836" s="139" t="str">
        <f t="shared" si="313"/>
        <v>LX.ZZ</v>
      </c>
      <c r="CI12836" s="275" t="s">
        <v>14101</v>
      </c>
    </row>
    <row r="12837" spans="74:87" x14ac:dyDescent="0.3">
      <c r="BV12837" s="30"/>
      <c r="CH12837" s="139" t="str">
        <f t="shared" si="313"/>
        <v>LX.53</v>
      </c>
      <c r="CI12837" s="275" t="s">
        <v>14102</v>
      </c>
    </row>
    <row r="12838" spans="74:87" x14ac:dyDescent="0.3">
      <c r="BV12838" s="30"/>
      <c r="CH12838" s="139" t="str">
        <f t="shared" si="313"/>
        <v>LX.AB</v>
      </c>
      <c r="CI12838" s="275" t="s">
        <v>14103</v>
      </c>
    </row>
    <row r="12839" spans="74:87" x14ac:dyDescent="0.3">
      <c r="BV12839" s="30"/>
      <c r="CH12839" s="139" t="str">
        <f t="shared" si="313"/>
        <v>LX.50</v>
      </c>
      <c r="CI12839" s="275" t="s">
        <v>14104</v>
      </c>
    </row>
    <row r="12840" spans="74:87" x14ac:dyDescent="0.3">
      <c r="BV12840" s="30"/>
      <c r="CH12840" s="139" t="str">
        <f t="shared" si="313"/>
        <v>LX.B1</v>
      </c>
      <c r="CI12840" s="275" t="s">
        <v>14105</v>
      </c>
    </row>
    <row r="12841" spans="74:87" x14ac:dyDescent="0.3">
      <c r="BV12841" s="30"/>
      <c r="CH12841" s="139" t="str">
        <f t="shared" si="313"/>
        <v>LX.BN</v>
      </c>
      <c r="CI12841" s="275" t="s">
        <v>14106</v>
      </c>
    </row>
    <row r="12842" spans="74:87" x14ac:dyDescent="0.3">
      <c r="BV12842" s="30"/>
      <c r="CH12842" s="139" t="str">
        <f t="shared" si="313"/>
        <v>LX.0Y</v>
      </c>
      <c r="CI12842" s="275" t="s">
        <v>14107</v>
      </c>
    </row>
    <row r="12843" spans="74:87" x14ac:dyDescent="0.3">
      <c r="BV12843" s="30"/>
      <c r="CH12843" s="139" t="str">
        <f t="shared" si="313"/>
        <v>LX.0L</v>
      </c>
      <c r="CI12843" s="275" t="s">
        <v>14108</v>
      </c>
    </row>
    <row r="12844" spans="74:87" x14ac:dyDescent="0.3">
      <c r="BV12844" s="30"/>
      <c r="CH12844" s="139" t="str">
        <f t="shared" si="313"/>
        <v>LX.LK</v>
      </c>
      <c r="CI12844" s="275" t="s">
        <v>14109</v>
      </c>
    </row>
    <row r="12845" spans="74:87" x14ac:dyDescent="0.3">
      <c r="BV12845" s="30"/>
      <c r="CH12845" s="139" t="str">
        <f t="shared" si="313"/>
        <v>LX.LB</v>
      </c>
      <c r="CI12845" s="275" t="s">
        <v>14110</v>
      </c>
    </row>
    <row r="12846" spans="74:87" x14ac:dyDescent="0.3">
      <c r="BV12846" s="30"/>
      <c r="CH12846" s="139" t="str">
        <f t="shared" si="313"/>
        <v>LX.LG</v>
      </c>
      <c r="CI12846" s="275" t="s">
        <v>14111</v>
      </c>
    </row>
    <row r="12847" spans="74:87" x14ac:dyDescent="0.3">
      <c r="BV12847" s="30"/>
      <c r="CH12847" s="139" t="str">
        <f t="shared" si="313"/>
        <v>LX.LO</v>
      </c>
      <c r="CI12847" s="275" t="s">
        <v>14112</v>
      </c>
    </row>
    <row r="12848" spans="74:87" x14ac:dyDescent="0.3">
      <c r="BV12848" s="30"/>
      <c r="CH12848" s="139" t="str">
        <f t="shared" si="313"/>
        <v>LX.LC</v>
      </c>
      <c r="CI12848" s="275" t="s">
        <v>14113</v>
      </c>
    </row>
    <row r="12849" spans="74:87" x14ac:dyDescent="0.3">
      <c r="BV12849" s="30"/>
      <c r="CH12849" s="139" t="str">
        <f t="shared" si="313"/>
        <v>LX.LY</v>
      </c>
      <c r="CI12849" s="275" t="s">
        <v>14114</v>
      </c>
    </row>
    <row r="12850" spans="74:87" x14ac:dyDescent="0.3">
      <c r="BV12850" s="30"/>
      <c r="CH12850" s="139" t="str">
        <f t="shared" si="313"/>
        <v>LX.FE</v>
      </c>
      <c r="CI12850" s="275" t="s">
        <v>14115</v>
      </c>
    </row>
    <row r="12851" spans="74:87" x14ac:dyDescent="0.3">
      <c r="BV12851" s="30"/>
      <c r="CH12851" s="139" t="str">
        <f t="shared" si="313"/>
        <v>LX.RN</v>
      </c>
      <c r="CI12851" s="275" t="s">
        <v>14116</v>
      </c>
    </row>
    <row r="12852" spans="74:87" x14ac:dyDescent="0.3">
      <c r="BV12852" s="30"/>
      <c r="CH12852" s="139" t="str">
        <f t="shared" si="313"/>
        <v>LX.HB</v>
      </c>
      <c r="CI12852" s="275" t="s">
        <v>15561</v>
      </c>
    </row>
    <row r="12853" spans="74:87" x14ac:dyDescent="0.3">
      <c r="BV12853" s="30"/>
      <c r="CH12853" s="139" t="str">
        <f t="shared" si="313"/>
        <v>LX.HG</v>
      </c>
      <c r="CI12853" s="275" t="s">
        <v>15562</v>
      </c>
    </row>
    <row r="12854" spans="74:87" x14ac:dyDescent="0.3">
      <c r="BV12854" s="30"/>
      <c r="CH12854" s="139" t="str">
        <f t="shared" si="313"/>
        <v>LX.S2</v>
      </c>
      <c r="CI12854" s="275" t="s">
        <v>14117</v>
      </c>
    </row>
    <row r="12855" spans="74:87" x14ac:dyDescent="0.3">
      <c r="BV12855" s="30"/>
      <c r="CH12855" s="139" t="str">
        <f t="shared" si="313"/>
        <v>LX.S1</v>
      </c>
      <c r="CI12855" s="275" t="s">
        <v>14118</v>
      </c>
    </row>
    <row r="12856" spans="74:87" x14ac:dyDescent="0.3">
      <c r="BV12856" s="30"/>
      <c r="CH12856" s="139" t="str">
        <f t="shared" si="313"/>
        <v>LX.L2</v>
      </c>
      <c r="CI12856" s="275" t="s">
        <v>14119</v>
      </c>
    </row>
    <row r="12857" spans="74:87" x14ac:dyDescent="0.3">
      <c r="BV12857" s="30"/>
      <c r="CH12857" s="139" t="str">
        <f t="shared" si="313"/>
        <v>LX.L1</v>
      </c>
      <c r="CI12857" s="275" t="s">
        <v>14120</v>
      </c>
    </row>
    <row r="12858" spans="74:87" x14ac:dyDescent="0.3">
      <c r="BV12858" s="30"/>
      <c r="CH12858" s="139" t="str">
        <f t="shared" si="313"/>
        <v>LX.0M</v>
      </c>
      <c r="CI12858" s="275" t="s">
        <v>14121</v>
      </c>
    </row>
    <row r="12859" spans="74:87" x14ac:dyDescent="0.3">
      <c r="BV12859" s="30"/>
      <c r="CH12859" s="139" t="str">
        <f t="shared" si="313"/>
        <v>LX.0N</v>
      </c>
      <c r="CI12859" s="275" t="s">
        <v>14122</v>
      </c>
    </row>
    <row r="12860" spans="74:87" x14ac:dyDescent="0.3">
      <c r="BV12860" s="30"/>
      <c r="CH12860" s="139" t="str">
        <f t="shared" si="313"/>
        <v>LX.68</v>
      </c>
      <c r="CI12860" s="275" t="s">
        <v>14123</v>
      </c>
    </row>
    <row r="12861" spans="74:87" x14ac:dyDescent="0.3">
      <c r="BV12861" s="30"/>
      <c r="CH12861" s="139" t="str">
        <f t="shared" si="313"/>
        <v>LX.0T</v>
      </c>
      <c r="CI12861" s="275" t="s">
        <v>14124</v>
      </c>
    </row>
    <row r="12862" spans="74:87" x14ac:dyDescent="0.3">
      <c r="BV12862" s="30"/>
      <c r="CH12862" s="139" t="str">
        <f t="shared" si="313"/>
        <v>LX.SY</v>
      </c>
      <c r="CI12862" s="275" t="s">
        <v>14125</v>
      </c>
    </row>
    <row r="12863" spans="74:87" x14ac:dyDescent="0.3">
      <c r="BV12863" s="30"/>
      <c r="CH12863" s="139" t="str">
        <f t="shared" si="313"/>
        <v>LX.SL</v>
      </c>
      <c r="CI12863" s="275" t="s">
        <v>14126</v>
      </c>
    </row>
    <row r="12864" spans="74:87" x14ac:dyDescent="0.3">
      <c r="BV12864" s="30"/>
      <c r="CH12864" s="139" t="str">
        <f t="shared" si="313"/>
        <v>LX.SM</v>
      </c>
      <c r="CI12864" s="275" t="s">
        <v>14127</v>
      </c>
    </row>
    <row r="12865" spans="74:87" x14ac:dyDescent="0.3">
      <c r="BV12865" s="30"/>
      <c r="CH12865" s="139" t="str">
        <f t="shared" si="313"/>
        <v>LX.SN</v>
      </c>
      <c r="CI12865" s="275" t="s">
        <v>14128</v>
      </c>
    </row>
    <row r="12866" spans="74:87" x14ac:dyDescent="0.3">
      <c r="BV12866" s="30"/>
      <c r="CH12866" s="139" t="str">
        <f t="shared" si="313"/>
        <v>LX.ZZ</v>
      </c>
      <c r="CI12866" s="275" t="s">
        <v>14129</v>
      </c>
    </row>
    <row r="12867" spans="74:87" x14ac:dyDescent="0.3">
      <c r="BV12867" s="30"/>
      <c r="CH12867" s="139" t="str">
        <f t="shared" si="313"/>
        <v>LX.53</v>
      </c>
      <c r="CI12867" s="275" t="s">
        <v>14130</v>
      </c>
    </row>
    <row r="12868" spans="74:87" x14ac:dyDescent="0.3">
      <c r="BV12868" s="30"/>
      <c r="CH12868" s="139" t="str">
        <f t="shared" si="313"/>
        <v>LX.AB</v>
      </c>
      <c r="CI12868" s="275" t="s">
        <v>14131</v>
      </c>
    </row>
    <row r="12869" spans="74:87" x14ac:dyDescent="0.3">
      <c r="BV12869" s="30"/>
      <c r="CH12869" s="139" t="str">
        <f t="shared" si="313"/>
        <v>LX.50</v>
      </c>
      <c r="CI12869" s="275" t="s">
        <v>14132</v>
      </c>
    </row>
    <row r="12870" spans="74:87" x14ac:dyDescent="0.3">
      <c r="BV12870" s="30"/>
      <c r="CH12870" s="139" t="str">
        <f t="shared" si="313"/>
        <v>LX.B1</v>
      </c>
      <c r="CI12870" s="275" t="s">
        <v>14133</v>
      </c>
    </row>
    <row r="12871" spans="74:87" x14ac:dyDescent="0.3">
      <c r="BV12871" s="30"/>
      <c r="CH12871" s="139" t="str">
        <f t="shared" si="313"/>
        <v>LX.BN</v>
      </c>
      <c r="CI12871" s="275" t="s">
        <v>14134</v>
      </c>
    </row>
    <row r="12872" spans="74:87" x14ac:dyDescent="0.3">
      <c r="BV12872" s="30"/>
      <c r="CH12872" s="139" t="str">
        <f t="shared" si="313"/>
        <v>LX.0Y</v>
      </c>
      <c r="CI12872" t="s">
        <v>14135</v>
      </c>
    </row>
    <row r="12873" spans="74:87" x14ac:dyDescent="0.3">
      <c r="BV12873" s="30"/>
      <c r="CH12873" s="139" t="str">
        <f t="shared" si="313"/>
        <v>LX.0L</v>
      </c>
      <c r="CI12873" t="s">
        <v>14136</v>
      </c>
    </row>
    <row r="12874" spans="74:87" x14ac:dyDescent="0.3">
      <c r="BV12874" s="30"/>
      <c r="CH12874" s="139" t="str">
        <f t="shared" si="313"/>
        <v>LX.LK</v>
      </c>
      <c r="CI12874" t="s">
        <v>14137</v>
      </c>
    </row>
    <row r="12875" spans="74:87" x14ac:dyDescent="0.3">
      <c r="BV12875" s="30"/>
      <c r="CH12875" s="139" t="str">
        <f t="shared" si="313"/>
        <v>LX.LB</v>
      </c>
      <c r="CI12875" t="s">
        <v>14138</v>
      </c>
    </row>
    <row r="12876" spans="74:87" x14ac:dyDescent="0.3">
      <c r="BV12876" s="30"/>
      <c r="CH12876" s="139" t="str">
        <f t="shared" si="313"/>
        <v>LX.LG</v>
      </c>
      <c r="CI12876" t="s">
        <v>14139</v>
      </c>
    </row>
    <row r="12877" spans="74:87" x14ac:dyDescent="0.3">
      <c r="BV12877" s="30"/>
      <c r="CH12877" s="139" t="str">
        <f t="shared" si="313"/>
        <v>LX.LO</v>
      </c>
      <c r="CI12877" t="s">
        <v>14140</v>
      </c>
    </row>
    <row r="12878" spans="74:87" x14ac:dyDescent="0.3">
      <c r="BV12878" s="30"/>
      <c r="CH12878" s="139" t="str">
        <f t="shared" si="313"/>
        <v>LX.LC</v>
      </c>
      <c r="CI12878" t="s">
        <v>14141</v>
      </c>
    </row>
    <row r="12879" spans="74:87" x14ac:dyDescent="0.3">
      <c r="BV12879" s="30"/>
      <c r="CH12879" s="139" t="str">
        <f t="shared" si="313"/>
        <v>LX.LY</v>
      </c>
      <c r="CI12879" t="s">
        <v>14142</v>
      </c>
    </row>
    <row r="12880" spans="74:87" x14ac:dyDescent="0.3">
      <c r="BV12880" s="30"/>
      <c r="CH12880" s="139" t="str">
        <f t="shared" si="313"/>
        <v>LX.FE</v>
      </c>
      <c r="CI12880" t="s">
        <v>14143</v>
      </c>
    </row>
    <row r="12881" spans="74:87" x14ac:dyDescent="0.3">
      <c r="BV12881" s="30"/>
      <c r="CH12881" s="139" t="str">
        <f t="shared" si="313"/>
        <v>LX.RN</v>
      </c>
      <c r="CI12881" t="s">
        <v>14144</v>
      </c>
    </row>
    <row r="12882" spans="74:87" x14ac:dyDescent="0.3">
      <c r="BV12882" s="30"/>
      <c r="CH12882" s="139" t="str">
        <f t="shared" si="313"/>
        <v>LX.HB</v>
      </c>
      <c r="CI12882" t="s">
        <v>15563</v>
      </c>
    </row>
    <row r="12883" spans="74:87" x14ac:dyDescent="0.3">
      <c r="BV12883" s="30"/>
      <c r="CH12883" s="139" t="str">
        <f t="shared" si="313"/>
        <v>LX.HG</v>
      </c>
      <c r="CI12883" t="s">
        <v>15564</v>
      </c>
    </row>
    <row r="12884" spans="74:87" x14ac:dyDescent="0.3">
      <c r="BV12884" s="30"/>
      <c r="CH12884" s="139" t="str">
        <f t="shared" si="313"/>
        <v>LX.S2</v>
      </c>
      <c r="CI12884" t="s">
        <v>14145</v>
      </c>
    </row>
    <row r="12885" spans="74:87" x14ac:dyDescent="0.3">
      <c r="BV12885" s="30"/>
      <c r="CH12885" s="139" t="str">
        <f t="shared" si="313"/>
        <v>LX.S1</v>
      </c>
      <c r="CI12885" t="s">
        <v>14146</v>
      </c>
    </row>
    <row r="12886" spans="74:87" x14ac:dyDescent="0.3">
      <c r="BV12886" s="30"/>
      <c r="CH12886" s="139" t="str">
        <f t="shared" si="313"/>
        <v>LX.L2</v>
      </c>
      <c r="CI12886" t="s">
        <v>14147</v>
      </c>
    </row>
    <row r="12887" spans="74:87" x14ac:dyDescent="0.3">
      <c r="BV12887" s="30"/>
      <c r="CH12887" s="139" t="str">
        <f t="shared" si="313"/>
        <v>LX.L1</v>
      </c>
      <c r="CI12887" t="s">
        <v>14148</v>
      </c>
    </row>
    <row r="12888" spans="74:87" x14ac:dyDescent="0.3">
      <c r="BV12888" s="30"/>
      <c r="CH12888" s="139" t="str">
        <f t="shared" si="313"/>
        <v>LX.0M</v>
      </c>
      <c r="CI12888" t="s">
        <v>14149</v>
      </c>
    </row>
    <row r="12889" spans="74:87" x14ac:dyDescent="0.3">
      <c r="BV12889" s="30"/>
      <c r="CH12889" s="139" t="str">
        <f t="shared" si="313"/>
        <v>LX.0N</v>
      </c>
      <c r="CI12889" t="s">
        <v>14150</v>
      </c>
    </row>
    <row r="12890" spans="74:87" x14ac:dyDescent="0.3">
      <c r="BV12890" s="30"/>
      <c r="CH12890" s="139" t="str">
        <f t="shared" si="313"/>
        <v>LX.68</v>
      </c>
      <c r="CI12890" t="s">
        <v>14151</v>
      </c>
    </row>
    <row r="12891" spans="74:87" x14ac:dyDescent="0.3">
      <c r="BV12891" s="30"/>
      <c r="CH12891" s="139" t="str">
        <f t="shared" si="313"/>
        <v>LX.0T</v>
      </c>
      <c r="CI12891" t="s">
        <v>14152</v>
      </c>
    </row>
    <row r="12892" spans="74:87" x14ac:dyDescent="0.3">
      <c r="BV12892" s="30"/>
      <c r="CH12892" s="139" t="str">
        <f t="shared" si="313"/>
        <v>LX.SY</v>
      </c>
      <c r="CI12892" t="s">
        <v>14153</v>
      </c>
    </row>
    <row r="12893" spans="74:87" x14ac:dyDescent="0.3">
      <c r="BV12893" s="30"/>
      <c r="CH12893" s="139" t="str">
        <f t="shared" si="313"/>
        <v>LX.SL</v>
      </c>
      <c r="CI12893" t="s">
        <v>14154</v>
      </c>
    </row>
    <row r="12894" spans="74:87" x14ac:dyDescent="0.3">
      <c r="BV12894" s="30"/>
      <c r="CH12894" s="139" t="str">
        <f t="shared" si="313"/>
        <v>LX.SM</v>
      </c>
      <c r="CI12894" t="s">
        <v>14155</v>
      </c>
    </row>
    <row r="12895" spans="74:87" x14ac:dyDescent="0.3">
      <c r="BV12895" s="30"/>
      <c r="CH12895" s="139" t="str">
        <f t="shared" si="313"/>
        <v>LX.SN</v>
      </c>
      <c r="CI12895" t="s">
        <v>14156</v>
      </c>
    </row>
    <row r="12896" spans="74:87" x14ac:dyDescent="0.3">
      <c r="BV12896" s="30"/>
      <c r="CH12896" s="139" t="str">
        <f t="shared" ref="CH12896:CH12959" si="314">CONCATENATE(LEFT(CI12896,2),".",RIGHT(CI12896,2))</f>
        <v>LX.ZZ</v>
      </c>
      <c r="CI12896" t="s">
        <v>14157</v>
      </c>
    </row>
    <row r="12897" spans="74:87" x14ac:dyDescent="0.3">
      <c r="BV12897" s="30"/>
      <c r="CH12897" s="139" t="str">
        <f t="shared" si="314"/>
        <v>LX.53</v>
      </c>
      <c r="CI12897" t="s">
        <v>14158</v>
      </c>
    </row>
    <row r="12898" spans="74:87" x14ac:dyDescent="0.3">
      <c r="BV12898" s="30"/>
      <c r="CH12898" s="139" t="str">
        <f t="shared" si="314"/>
        <v>LX.AB</v>
      </c>
      <c r="CI12898" t="s">
        <v>14159</v>
      </c>
    </row>
    <row r="12899" spans="74:87" x14ac:dyDescent="0.3">
      <c r="BV12899" s="30"/>
      <c r="CH12899" s="139" t="str">
        <f t="shared" si="314"/>
        <v>LX.50</v>
      </c>
      <c r="CI12899" t="s">
        <v>14160</v>
      </c>
    </row>
    <row r="12900" spans="74:87" x14ac:dyDescent="0.3">
      <c r="BV12900" s="30"/>
      <c r="CH12900" s="139" t="str">
        <f t="shared" si="314"/>
        <v>LX.B1</v>
      </c>
      <c r="CI12900" t="s">
        <v>14161</v>
      </c>
    </row>
    <row r="12901" spans="74:87" x14ac:dyDescent="0.3">
      <c r="BV12901" s="30"/>
      <c r="CH12901" s="139" t="str">
        <f t="shared" si="314"/>
        <v>LX.BN</v>
      </c>
      <c r="CI12901" t="s">
        <v>14162</v>
      </c>
    </row>
    <row r="12902" spans="74:87" x14ac:dyDescent="0.3">
      <c r="BV12902" s="30"/>
      <c r="CH12902" s="139" t="str">
        <f t="shared" si="314"/>
        <v>LX.0Y</v>
      </c>
      <c r="CI12902" t="s">
        <v>14163</v>
      </c>
    </row>
    <row r="12903" spans="74:87" x14ac:dyDescent="0.3">
      <c r="BV12903" s="30"/>
      <c r="CH12903" s="139" t="str">
        <f t="shared" si="314"/>
        <v>LX.0L</v>
      </c>
      <c r="CI12903" t="s">
        <v>14164</v>
      </c>
    </row>
    <row r="12904" spans="74:87" x14ac:dyDescent="0.3">
      <c r="BV12904" s="30"/>
      <c r="CH12904" s="139" t="str">
        <f t="shared" si="314"/>
        <v>LX.LK</v>
      </c>
      <c r="CI12904" t="s">
        <v>14165</v>
      </c>
    </row>
    <row r="12905" spans="74:87" x14ac:dyDescent="0.3">
      <c r="BV12905" s="30"/>
      <c r="CH12905" s="139" t="str">
        <f t="shared" si="314"/>
        <v>LX.LB</v>
      </c>
      <c r="CI12905" t="s">
        <v>14166</v>
      </c>
    </row>
    <row r="12906" spans="74:87" x14ac:dyDescent="0.3">
      <c r="BV12906" s="30"/>
      <c r="CH12906" s="139" t="str">
        <f t="shared" si="314"/>
        <v>LX.LG</v>
      </c>
      <c r="CI12906" t="s">
        <v>14167</v>
      </c>
    </row>
    <row r="12907" spans="74:87" x14ac:dyDescent="0.3">
      <c r="BV12907" s="30"/>
      <c r="CH12907" s="139" t="str">
        <f t="shared" si="314"/>
        <v>LX.LO</v>
      </c>
      <c r="CI12907" t="s">
        <v>14168</v>
      </c>
    </row>
    <row r="12908" spans="74:87" x14ac:dyDescent="0.3">
      <c r="BV12908" s="30"/>
      <c r="CH12908" s="139" t="str">
        <f t="shared" si="314"/>
        <v>LX.LC</v>
      </c>
      <c r="CI12908" t="s">
        <v>14169</v>
      </c>
    </row>
    <row r="12909" spans="74:87" x14ac:dyDescent="0.3">
      <c r="BV12909" s="30"/>
      <c r="CH12909" s="139" t="str">
        <f t="shared" si="314"/>
        <v>LX.LY</v>
      </c>
      <c r="CI12909" t="s">
        <v>14170</v>
      </c>
    </row>
    <row r="12910" spans="74:87" x14ac:dyDescent="0.3">
      <c r="BV12910" s="30"/>
      <c r="CH12910" s="139" t="str">
        <f t="shared" si="314"/>
        <v>LX.FE</v>
      </c>
      <c r="CI12910" t="s">
        <v>14171</v>
      </c>
    </row>
    <row r="12911" spans="74:87" x14ac:dyDescent="0.3">
      <c r="BV12911" s="30"/>
      <c r="CH12911" s="139" t="str">
        <f t="shared" si="314"/>
        <v>LX.RN</v>
      </c>
      <c r="CI12911" t="s">
        <v>14172</v>
      </c>
    </row>
    <row r="12912" spans="74:87" x14ac:dyDescent="0.3">
      <c r="BV12912" s="30"/>
      <c r="CH12912" s="139" t="str">
        <f t="shared" si="314"/>
        <v>LX.HB</v>
      </c>
      <c r="CI12912" t="s">
        <v>15565</v>
      </c>
    </row>
    <row r="12913" spans="74:87" x14ac:dyDescent="0.3">
      <c r="BV12913" s="30"/>
      <c r="CH12913" s="139" t="str">
        <f t="shared" si="314"/>
        <v>LX.HG</v>
      </c>
      <c r="CI12913" t="s">
        <v>15566</v>
      </c>
    </row>
    <row r="12914" spans="74:87" x14ac:dyDescent="0.3">
      <c r="BV12914" s="30"/>
      <c r="CH12914" s="139" t="str">
        <f t="shared" si="314"/>
        <v>LX.S2</v>
      </c>
      <c r="CI12914" t="s">
        <v>14173</v>
      </c>
    </row>
    <row r="12915" spans="74:87" x14ac:dyDescent="0.3">
      <c r="BV12915" s="30"/>
      <c r="CH12915" s="139" t="str">
        <f t="shared" si="314"/>
        <v>LX.S1</v>
      </c>
      <c r="CI12915" t="s">
        <v>14174</v>
      </c>
    </row>
    <row r="12916" spans="74:87" x14ac:dyDescent="0.3">
      <c r="BV12916" s="30"/>
      <c r="CH12916" s="139" t="str">
        <f t="shared" si="314"/>
        <v>LX.L2</v>
      </c>
      <c r="CI12916" t="s">
        <v>14175</v>
      </c>
    </row>
    <row r="12917" spans="74:87" x14ac:dyDescent="0.3">
      <c r="BV12917" s="30"/>
      <c r="CH12917" s="139" t="str">
        <f t="shared" si="314"/>
        <v>LX.L1</v>
      </c>
      <c r="CI12917" t="s">
        <v>14176</v>
      </c>
    </row>
    <row r="12918" spans="74:87" x14ac:dyDescent="0.3">
      <c r="BV12918" s="30"/>
      <c r="CH12918" s="139" t="str">
        <f t="shared" si="314"/>
        <v>LX.0M</v>
      </c>
      <c r="CI12918" t="s">
        <v>14177</v>
      </c>
    </row>
    <row r="12919" spans="74:87" x14ac:dyDescent="0.3">
      <c r="BV12919" s="30"/>
      <c r="CH12919" s="139" t="str">
        <f t="shared" si="314"/>
        <v>LX.0N</v>
      </c>
      <c r="CI12919" t="s">
        <v>14178</v>
      </c>
    </row>
    <row r="12920" spans="74:87" x14ac:dyDescent="0.3">
      <c r="BV12920" s="30"/>
      <c r="CH12920" s="139" t="str">
        <f t="shared" si="314"/>
        <v>LX.68</v>
      </c>
      <c r="CI12920" t="s">
        <v>14179</v>
      </c>
    </row>
    <row r="12921" spans="74:87" x14ac:dyDescent="0.3">
      <c r="BV12921" s="30"/>
      <c r="CH12921" s="139" t="str">
        <f t="shared" si="314"/>
        <v>LX.0T</v>
      </c>
      <c r="CI12921" t="s">
        <v>14180</v>
      </c>
    </row>
    <row r="12922" spans="74:87" x14ac:dyDescent="0.3">
      <c r="BV12922" s="30"/>
      <c r="CH12922" s="139" t="str">
        <f t="shared" si="314"/>
        <v>LX.SY</v>
      </c>
      <c r="CI12922" t="s">
        <v>14181</v>
      </c>
    </row>
    <row r="12923" spans="74:87" x14ac:dyDescent="0.3">
      <c r="BV12923" s="30"/>
      <c r="CH12923" s="139" t="str">
        <f t="shared" si="314"/>
        <v>LX.SL</v>
      </c>
      <c r="CI12923" t="s">
        <v>14182</v>
      </c>
    </row>
    <row r="12924" spans="74:87" x14ac:dyDescent="0.3">
      <c r="BV12924" s="30"/>
      <c r="CH12924" s="139" t="str">
        <f t="shared" si="314"/>
        <v>LX.SM</v>
      </c>
      <c r="CI12924" t="s">
        <v>14183</v>
      </c>
    </row>
    <row r="12925" spans="74:87" x14ac:dyDescent="0.3">
      <c r="BV12925" s="30"/>
      <c r="CH12925" s="139" t="str">
        <f t="shared" si="314"/>
        <v>LX.SN</v>
      </c>
      <c r="CI12925" t="s">
        <v>14184</v>
      </c>
    </row>
    <row r="12926" spans="74:87" x14ac:dyDescent="0.3">
      <c r="BV12926" s="30"/>
      <c r="CH12926" s="139" t="str">
        <f t="shared" si="314"/>
        <v>LX.ZZ</v>
      </c>
      <c r="CI12926" t="s">
        <v>14185</v>
      </c>
    </row>
    <row r="12927" spans="74:87" x14ac:dyDescent="0.3">
      <c r="BV12927" s="30"/>
      <c r="CH12927" s="139" t="str">
        <f t="shared" si="314"/>
        <v>LX.AB</v>
      </c>
      <c r="CI12927" t="s">
        <v>14186</v>
      </c>
    </row>
    <row r="12928" spans="74:87" x14ac:dyDescent="0.3">
      <c r="BV12928" s="30"/>
      <c r="CH12928" s="139" t="str">
        <f t="shared" si="314"/>
        <v>LX.BN</v>
      </c>
      <c r="CI12928" t="s">
        <v>14187</v>
      </c>
    </row>
    <row r="12929" spans="74:87" x14ac:dyDescent="0.3">
      <c r="BV12929" s="30"/>
      <c r="CH12929" s="139" t="str">
        <f t="shared" si="314"/>
        <v>LX.0Y</v>
      </c>
      <c r="CI12929" t="s">
        <v>14188</v>
      </c>
    </row>
    <row r="12930" spans="74:87" x14ac:dyDescent="0.3">
      <c r="BV12930" s="30"/>
      <c r="CH12930" s="139" t="str">
        <f t="shared" si="314"/>
        <v>LX.0L</v>
      </c>
      <c r="CI12930" t="s">
        <v>14189</v>
      </c>
    </row>
    <row r="12931" spans="74:87" x14ac:dyDescent="0.3">
      <c r="BV12931" s="30"/>
      <c r="CH12931" s="139" t="str">
        <f t="shared" si="314"/>
        <v>LX.LK</v>
      </c>
      <c r="CI12931" t="s">
        <v>14190</v>
      </c>
    </row>
    <row r="12932" spans="74:87" x14ac:dyDescent="0.3">
      <c r="BV12932" s="30"/>
      <c r="CH12932" s="139" t="str">
        <f t="shared" si="314"/>
        <v>LX.LB</v>
      </c>
      <c r="CI12932" t="s">
        <v>14191</v>
      </c>
    </row>
    <row r="12933" spans="74:87" x14ac:dyDescent="0.3">
      <c r="BV12933" s="30"/>
      <c r="CH12933" s="139" t="str">
        <f t="shared" si="314"/>
        <v>LX.LG</v>
      </c>
      <c r="CI12933" t="s">
        <v>14192</v>
      </c>
    </row>
    <row r="12934" spans="74:87" x14ac:dyDescent="0.3">
      <c r="BV12934" s="30"/>
      <c r="CH12934" s="139" t="str">
        <f t="shared" si="314"/>
        <v>LX.LO</v>
      </c>
      <c r="CI12934" t="s">
        <v>14193</v>
      </c>
    </row>
    <row r="12935" spans="74:87" x14ac:dyDescent="0.3">
      <c r="BV12935" s="30"/>
      <c r="CH12935" s="139" t="str">
        <f t="shared" si="314"/>
        <v>LX.LC</v>
      </c>
      <c r="CI12935" t="s">
        <v>14194</v>
      </c>
    </row>
    <row r="12936" spans="74:87" x14ac:dyDescent="0.3">
      <c r="BV12936" s="30"/>
      <c r="CH12936" s="139" t="str">
        <f t="shared" si="314"/>
        <v>LX.LY</v>
      </c>
      <c r="CI12936" t="s">
        <v>14195</v>
      </c>
    </row>
    <row r="12937" spans="74:87" x14ac:dyDescent="0.3">
      <c r="BV12937" s="30"/>
      <c r="CH12937" s="139" t="str">
        <f t="shared" si="314"/>
        <v>LX.RN</v>
      </c>
      <c r="CI12937" t="s">
        <v>14196</v>
      </c>
    </row>
    <row r="12938" spans="74:87" x14ac:dyDescent="0.3">
      <c r="BV12938" s="30"/>
      <c r="CH12938" s="139" t="str">
        <f t="shared" si="314"/>
        <v>LX.HB</v>
      </c>
      <c r="CI12938" t="s">
        <v>15567</v>
      </c>
    </row>
    <row r="12939" spans="74:87" x14ac:dyDescent="0.3">
      <c r="BV12939" s="30"/>
      <c r="CH12939" s="139" t="str">
        <f t="shared" si="314"/>
        <v>LX.HG</v>
      </c>
      <c r="CI12939" t="s">
        <v>15568</v>
      </c>
    </row>
    <row r="12940" spans="74:87" x14ac:dyDescent="0.3">
      <c r="BV12940" s="30"/>
      <c r="CH12940" s="139" t="str">
        <f t="shared" si="314"/>
        <v>LX.S2</v>
      </c>
      <c r="CI12940" t="s">
        <v>14197</v>
      </c>
    </row>
    <row r="12941" spans="74:87" x14ac:dyDescent="0.3">
      <c r="BV12941" s="30"/>
      <c r="CH12941" s="139" t="str">
        <f t="shared" si="314"/>
        <v>LX.S1</v>
      </c>
      <c r="CI12941" t="s">
        <v>14198</v>
      </c>
    </row>
    <row r="12942" spans="74:87" x14ac:dyDescent="0.3">
      <c r="BV12942" s="30"/>
      <c r="CH12942" s="139" t="str">
        <f t="shared" si="314"/>
        <v>LX.L2</v>
      </c>
      <c r="CI12942" t="s">
        <v>14199</v>
      </c>
    </row>
    <row r="12943" spans="74:87" x14ac:dyDescent="0.3">
      <c r="BV12943" s="30"/>
      <c r="CH12943" s="139" t="str">
        <f t="shared" si="314"/>
        <v>LX.L1</v>
      </c>
      <c r="CI12943" t="s">
        <v>14200</v>
      </c>
    </row>
    <row r="12944" spans="74:87" x14ac:dyDescent="0.3">
      <c r="BV12944" s="30"/>
      <c r="CH12944" s="139" t="str">
        <f t="shared" si="314"/>
        <v>LX.0M</v>
      </c>
      <c r="CI12944" t="s">
        <v>14201</v>
      </c>
    </row>
    <row r="12945" spans="74:87" x14ac:dyDescent="0.3">
      <c r="BV12945" s="30"/>
      <c r="CH12945" s="139" t="str">
        <f t="shared" si="314"/>
        <v>LX.0N</v>
      </c>
      <c r="CI12945" t="s">
        <v>14202</v>
      </c>
    </row>
    <row r="12946" spans="74:87" x14ac:dyDescent="0.3">
      <c r="BV12946" s="30"/>
      <c r="CH12946" s="139" t="str">
        <f t="shared" si="314"/>
        <v>LX.0T</v>
      </c>
      <c r="CI12946" t="s">
        <v>14203</v>
      </c>
    </row>
    <row r="12947" spans="74:87" x14ac:dyDescent="0.3">
      <c r="BV12947" s="30"/>
      <c r="CH12947" s="139" t="str">
        <f t="shared" si="314"/>
        <v>LX.SY</v>
      </c>
      <c r="CI12947" t="s">
        <v>14204</v>
      </c>
    </row>
    <row r="12948" spans="74:87" x14ac:dyDescent="0.3">
      <c r="BV12948" s="30"/>
      <c r="CH12948" s="139" t="str">
        <f t="shared" si="314"/>
        <v>LX.SL</v>
      </c>
      <c r="CI12948" t="s">
        <v>14205</v>
      </c>
    </row>
    <row r="12949" spans="74:87" x14ac:dyDescent="0.3">
      <c r="BV12949" s="30"/>
      <c r="CH12949" s="139" t="str">
        <f t="shared" si="314"/>
        <v>LX.SM</v>
      </c>
      <c r="CI12949" t="s">
        <v>14206</v>
      </c>
    </row>
    <row r="12950" spans="74:87" x14ac:dyDescent="0.3">
      <c r="BV12950" s="30"/>
      <c r="CH12950" s="139" t="str">
        <f t="shared" si="314"/>
        <v>LX.SN</v>
      </c>
      <c r="CI12950" t="s">
        <v>14207</v>
      </c>
    </row>
    <row r="12951" spans="74:87" x14ac:dyDescent="0.3">
      <c r="BV12951" s="30"/>
      <c r="CH12951" s="139" t="str">
        <f t="shared" si="314"/>
        <v>LX.ZZ</v>
      </c>
      <c r="CI12951" t="s">
        <v>14208</v>
      </c>
    </row>
    <row r="12952" spans="74:87" x14ac:dyDescent="0.3">
      <c r="BV12952" s="30"/>
      <c r="CH12952" s="139" t="str">
        <f t="shared" si="314"/>
        <v>LX.AB</v>
      </c>
      <c r="CI12952" t="s">
        <v>14209</v>
      </c>
    </row>
    <row r="12953" spans="74:87" x14ac:dyDescent="0.3">
      <c r="BV12953" s="30"/>
      <c r="CH12953" s="139" t="str">
        <f t="shared" si="314"/>
        <v>LX.BN</v>
      </c>
      <c r="CI12953" t="s">
        <v>14210</v>
      </c>
    </row>
    <row r="12954" spans="74:87" x14ac:dyDescent="0.3">
      <c r="BV12954" s="30"/>
      <c r="CH12954" s="139" t="str">
        <f t="shared" si="314"/>
        <v>LX.0Y</v>
      </c>
      <c r="CI12954" t="s">
        <v>14211</v>
      </c>
    </row>
    <row r="12955" spans="74:87" x14ac:dyDescent="0.3">
      <c r="BV12955" s="30"/>
      <c r="CH12955" s="139" t="str">
        <f t="shared" si="314"/>
        <v>LX.0L</v>
      </c>
      <c r="CI12955" t="s">
        <v>14212</v>
      </c>
    </row>
    <row r="12956" spans="74:87" x14ac:dyDescent="0.3">
      <c r="BV12956" s="30"/>
      <c r="CH12956" s="139" t="str">
        <f t="shared" si="314"/>
        <v>LX.LK</v>
      </c>
      <c r="CI12956" t="s">
        <v>14213</v>
      </c>
    </row>
    <row r="12957" spans="74:87" x14ac:dyDescent="0.3">
      <c r="BV12957" s="30"/>
      <c r="CH12957" s="139" t="str">
        <f t="shared" si="314"/>
        <v>LX.LB</v>
      </c>
      <c r="CI12957" t="s">
        <v>14214</v>
      </c>
    </row>
    <row r="12958" spans="74:87" x14ac:dyDescent="0.3">
      <c r="BV12958" s="30"/>
      <c r="CH12958" s="139" t="str">
        <f t="shared" si="314"/>
        <v>LX.LG</v>
      </c>
      <c r="CI12958" t="s">
        <v>14215</v>
      </c>
    </row>
    <row r="12959" spans="74:87" x14ac:dyDescent="0.3">
      <c r="BV12959" s="30"/>
      <c r="CH12959" s="139" t="str">
        <f t="shared" si="314"/>
        <v>LX.LO</v>
      </c>
      <c r="CI12959" t="s">
        <v>14216</v>
      </c>
    </row>
    <row r="12960" spans="74:87" x14ac:dyDescent="0.3">
      <c r="BV12960" s="30"/>
      <c r="CH12960" s="139" t="str">
        <f t="shared" ref="CH12960:CH13023" si="315">CONCATENATE(LEFT(CI12960,2),".",RIGHT(CI12960,2))</f>
        <v>LX.LC</v>
      </c>
      <c r="CI12960" t="s">
        <v>14217</v>
      </c>
    </row>
    <row r="12961" spans="74:87" x14ac:dyDescent="0.3">
      <c r="BV12961" s="30"/>
      <c r="CH12961" s="139" t="str">
        <f t="shared" si="315"/>
        <v>LX.LY</v>
      </c>
      <c r="CI12961" t="s">
        <v>14218</v>
      </c>
    </row>
    <row r="12962" spans="74:87" x14ac:dyDescent="0.3">
      <c r="BV12962" s="30"/>
      <c r="CH12962" s="139" t="str">
        <f t="shared" si="315"/>
        <v>LX.RN</v>
      </c>
      <c r="CI12962" t="s">
        <v>14219</v>
      </c>
    </row>
    <row r="12963" spans="74:87" x14ac:dyDescent="0.3">
      <c r="BV12963" s="30"/>
      <c r="CH12963" s="139" t="str">
        <f t="shared" si="315"/>
        <v>LX.HB</v>
      </c>
      <c r="CI12963" t="s">
        <v>15569</v>
      </c>
    </row>
    <row r="12964" spans="74:87" x14ac:dyDescent="0.3">
      <c r="BV12964" s="30"/>
      <c r="CH12964" s="139" t="str">
        <f t="shared" si="315"/>
        <v>LX.HG</v>
      </c>
      <c r="CI12964" t="s">
        <v>15570</v>
      </c>
    </row>
    <row r="12965" spans="74:87" x14ac:dyDescent="0.3">
      <c r="BV12965" s="30"/>
      <c r="CH12965" s="139" t="str">
        <f t="shared" si="315"/>
        <v>LX.S2</v>
      </c>
      <c r="CI12965" t="s">
        <v>14220</v>
      </c>
    </row>
    <row r="12966" spans="74:87" x14ac:dyDescent="0.3">
      <c r="BV12966" s="30"/>
      <c r="CH12966" s="139" t="str">
        <f t="shared" si="315"/>
        <v>LX.S1</v>
      </c>
      <c r="CI12966" t="s">
        <v>14221</v>
      </c>
    </row>
    <row r="12967" spans="74:87" x14ac:dyDescent="0.3">
      <c r="BV12967" s="30"/>
      <c r="CH12967" s="139" t="str">
        <f t="shared" si="315"/>
        <v>LX.L2</v>
      </c>
      <c r="CI12967" t="s">
        <v>14222</v>
      </c>
    </row>
    <row r="12968" spans="74:87" x14ac:dyDescent="0.3">
      <c r="BV12968" s="30"/>
      <c r="CH12968" s="139" t="str">
        <f t="shared" si="315"/>
        <v>LX.L1</v>
      </c>
      <c r="CI12968" t="s">
        <v>14223</v>
      </c>
    </row>
    <row r="12969" spans="74:87" x14ac:dyDescent="0.3">
      <c r="BV12969" s="30"/>
      <c r="CH12969" s="139" t="str">
        <f t="shared" si="315"/>
        <v>LX.0M</v>
      </c>
      <c r="CI12969" t="s">
        <v>14224</v>
      </c>
    </row>
    <row r="12970" spans="74:87" x14ac:dyDescent="0.3">
      <c r="BV12970" s="30"/>
      <c r="CH12970" s="139" t="str">
        <f t="shared" si="315"/>
        <v>LX.0N</v>
      </c>
      <c r="CI12970" t="s">
        <v>14225</v>
      </c>
    </row>
    <row r="12971" spans="74:87" x14ac:dyDescent="0.3">
      <c r="BV12971" s="30"/>
      <c r="CH12971" s="139" t="str">
        <f t="shared" si="315"/>
        <v>LX.0T</v>
      </c>
      <c r="CI12971" t="s">
        <v>14226</v>
      </c>
    </row>
    <row r="12972" spans="74:87" x14ac:dyDescent="0.3">
      <c r="BV12972" s="30"/>
      <c r="CH12972" s="139" t="str">
        <f t="shared" si="315"/>
        <v>LX.SY</v>
      </c>
      <c r="CI12972" t="s">
        <v>14227</v>
      </c>
    </row>
    <row r="12973" spans="74:87" x14ac:dyDescent="0.3">
      <c r="BV12973" s="30"/>
      <c r="CH12973" s="139" t="str">
        <f t="shared" si="315"/>
        <v>LX.SL</v>
      </c>
      <c r="CI12973" t="s">
        <v>14228</v>
      </c>
    </row>
    <row r="12974" spans="74:87" x14ac:dyDescent="0.3">
      <c r="BV12974" s="30"/>
      <c r="CH12974" s="139" t="str">
        <f t="shared" si="315"/>
        <v>LX.SM</v>
      </c>
      <c r="CI12974" t="s">
        <v>14229</v>
      </c>
    </row>
    <row r="12975" spans="74:87" x14ac:dyDescent="0.3">
      <c r="BV12975" s="30"/>
      <c r="CH12975" s="139" t="str">
        <f t="shared" si="315"/>
        <v>LX.SN</v>
      </c>
      <c r="CI12975" t="s">
        <v>14230</v>
      </c>
    </row>
    <row r="12976" spans="74:87" x14ac:dyDescent="0.3">
      <c r="BV12976" s="30"/>
      <c r="CH12976" s="139" t="str">
        <f t="shared" si="315"/>
        <v>LX.ZZ</v>
      </c>
      <c r="CI12976" t="s">
        <v>14231</v>
      </c>
    </row>
    <row r="12977" spans="74:87" x14ac:dyDescent="0.3">
      <c r="BV12977" s="30"/>
      <c r="CH12977" s="139" t="str">
        <f t="shared" si="315"/>
        <v>LX.AB</v>
      </c>
      <c r="CI12977" t="s">
        <v>14232</v>
      </c>
    </row>
    <row r="12978" spans="74:87" x14ac:dyDescent="0.3">
      <c r="BV12978" s="30"/>
      <c r="CH12978" s="139" t="str">
        <f t="shared" si="315"/>
        <v>LX.BN</v>
      </c>
      <c r="CI12978" t="s">
        <v>14233</v>
      </c>
    </row>
    <row r="12979" spans="74:87" x14ac:dyDescent="0.3">
      <c r="BV12979" s="30"/>
      <c r="CH12979" s="139" t="str">
        <f t="shared" si="315"/>
        <v>LX.0Y</v>
      </c>
      <c r="CI12979" t="s">
        <v>14234</v>
      </c>
    </row>
    <row r="12980" spans="74:87" x14ac:dyDescent="0.3">
      <c r="BV12980" s="30"/>
      <c r="CH12980" s="139" t="str">
        <f t="shared" si="315"/>
        <v>LX.0L</v>
      </c>
      <c r="CI12980" t="s">
        <v>14235</v>
      </c>
    </row>
    <row r="12981" spans="74:87" x14ac:dyDescent="0.3">
      <c r="BV12981" s="30"/>
      <c r="CH12981" s="139" t="str">
        <f t="shared" si="315"/>
        <v>LX.LK</v>
      </c>
      <c r="CI12981" t="s">
        <v>14236</v>
      </c>
    </row>
    <row r="12982" spans="74:87" x14ac:dyDescent="0.3">
      <c r="BV12982" s="30"/>
      <c r="CH12982" s="139" t="str">
        <f t="shared" si="315"/>
        <v>LX.LB</v>
      </c>
      <c r="CI12982" t="s">
        <v>14237</v>
      </c>
    </row>
    <row r="12983" spans="74:87" x14ac:dyDescent="0.3">
      <c r="BV12983" s="30"/>
      <c r="CH12983" s="139" t="str">
        <f t="shared" si="315"/>
        <v>LX.LG</v>
      </c>
      <c r="CI12983" t="s">
        <v>14238</v>
      </c>
    </row>
    <row r="12984" spans="74:87" x14ac:dyDescent="0.3">
      <c r="BV12984" s="30"/>
      <c r="CH12984" s="139" t="str">
        <f t="shared" si="315"/>
        <v>LX.LO</v>
      </c>
      <c r="CI12984" t="s">
        <v>14239</v>
      </c>
    </row>
    <row r="12985" spans="74:87" x14ac:dyDescent="0.3">
      <c r="BV12985" s="30"/>
      <c r="CH12985" s="139" t="str">
        <f t="shared" si="315"/>
        <v>LX.LC</v>
      </c>
      <c r="CI12985" t="s">
        <v>14240</v>
      </c>
    </row>
    <row r="12986" spans="74:87" x14ac:dyDescent="0.3">
      <c r="BV12986" s="30"/>
      <c r="CH12986" s="139" t="str">
        <f t="shared" si="315"/>
        <v>LX.LY</v>
      </c>
      <c r="CI12986" t="s">
        <v>14241</v>
      </c>
    </row>
    <row r="12987" spans="74:87" x14ac:dyDescent="0.3">
      <c r="BV12987" s="30"/>
      <c r="CH12987" s="139" t="str">
        <f t="shared" si="315"/>
        <v>LX.RN</v>
      </c>
      <c r="CI12987" t="s">
        <v>14242</v>
      </c>
    </row>
    <row r="12988" spans="74:87" x14ac:dyDescent="0.3">
      <c r="BV12988" s="30"/>
      <c r="CH12988" s="139" t="str">
        <f t="shared" si="315"/>
        <v>LX.HB</v>
      </c>
      <c r="CI12988" t="s">
        <v>15571</v>
      </c>
    </row>
    <row r="12989" spans="74:87" x14ac:dyDescent="0.3">
      <c r="BV12989" s="30"/>
      <c r="CH12989" s="139" t="str">
        <f t="shared" si="315"/>
        <v>LX.HG</v>
      </c>
      <c r="CI12989" t="s">
        <v>15572</v>
      </c>
    </row>
    <row r="12990" spans="74:87" x14ac:dyDescent="0.3">
      <c r="BV12990" s="30"/>
      <c r="CH12990" s="139" t="str">
        <f t="shared" si="315"/>
        <v>LX.S2</v>
      </c>
      <c r="CI12990" t="s">
        <v>14243</v>
      </c>
    </row>
    <row r="12991" spans="74:87" x14ac:dyDescent="0.3">
      <c r="BV12991" s="30"/>
      <c r="CH12991" s="139" t="str">
        <f t="shared" si="315"/>
        <v>LX.S1</v>
      </c>
      <c r="CI12991" t="s">
        <v>14244</v>
      </c>
    </row>
    <row r="12992" spans="74:87" x14ac:dyDescent="0.3">
      <c r="BV12992" s="30"/>
      <c r="CH12992" s="139" t="str">
        <f t="shared" si="315"/>
        <v>LX.L2</v>
      </c>
      <c r="CI12992" t="s">
        <v>14245</v>
      </c>
    </row>
    <row r="12993" spans="74:87" x14ac:dyDescent="0.3">
      <c r="BV12993" s="30"/>
      <c r="CH12993" s="139" t="str">
        <f t="shared" si="315"/>
        <v>LX.L1</v>
      </c>
      <c r="CI12993" t="s">
        <v>14246</v>
      </c>
    </row>
    <row r="12994" spans="74:87" x14ac:dyDescent="0.3">
      <c r="BV12994" s="30"/>
      <c r="CH12994" s="139" t="str">
        <f t="shared" si="315"/>
        <v>LX.0M</v>
      </c>
      <c r="CI12994" t="s">
        <v>14247</v>
      </c>
    </row>
    <row r="12995" spans="74:87" x14ac:dyDescent="0.3">
      <c r="BV12995" s="30"/>
      <c r="CH12995" s="139" t="str">
        <f t="shared" si="315"/>
        <v>LX.0N</v>
      </c>
      <c r="CI12995" t="s">
        <v>14248</v>
      </c>
    </row>
    <row r="12996" spans="74:87" x14ac:dyDescent="0.3">
      <c r="BV12996" s="30"/>
      <c r="CH12996" s="139" t="str">
        <f t="shared" si="315"/>
        <v>LX.0T</v>
      </c>
      <c r="CI12996" t="s">
        <v>14249</v>
      </c>
    </row>
    <row r="12997" spans="74:87" x14ac:dyDescent="0.3">
      <c r="BV12997" s="30"/>
      <c r="CH12997" s="139" t="str">
        <f t="shared" si="315"/>
        <v>LX.SY</v>
      </c>
      <c r="CI12997" t="s">
        <v>14250</v>
      </c>
    </row>
    <row r="12998" spans="74:87" x14ac:dyDescent="0.3">
      <c r="BV12998" s="30"/>
      <c r="CH12998" s="139" t="str">
        <f t="shared" si="315"/>
        <v>LX.SL</v>
      </c>
      <c r="CI12998" t="s">
        <v>14251</v>
      </c>
    </row>
    <row r="12999" spans="74:87" x14ac:dyDescent="0.3">
      <c r="BV12999" s="30"/>
      <c r="CH12999" s="139" t="str">
        <f t="shared" si="315"/>
        <v>LX.SM</v>
      </c>
      <c r="CI12999" t="s">
        <v>14252</v>
      </c>
    </row>
    <row r="13000" spans="74:87" x14ac:dyDescent="0.3">
      <c r="BV13000" s="30"/>
      <c r="CH13000" s="139" t="str">
        <f t="shared" si="315"/>
        <v>LX.SN</v>
      </c>
      <c r="CI13000" t="s">
        <v>14253</v>
      </c>
    </row>
    <row r="13001" spans="74:87" x14ac:dyDescent="0.3">
      <c r="BV13001" s="30"/>
      <c r="CH13001" s="139" t="str">
        <f t="shared" si="315"/>
        <v>LX.ZZ</v>
      </c>
      <c r="CI13001" t="s">
        <v>14254</v>
      </c>
    </row>
    <row r="13002" spans="74:87" x14ac:dyDescent="0.3">
      <c r="BV13002" s="30"/>
      <c r="CH13002" s="139" t="str">
        <f t="shared" si="315"/>
        <v>LX.53</v>
      </c>
      <c r="CI13002" t="s">
        <v>14255</v>
      </c>
    </row>
    <row r="13003" spans="74:87" x14ac:dyDescent="0.3">
      <c r="BV13003" s="30"/>
      <c r="CH13003" s="139" t="str">
        <f t="shared" si="315"/>
        <v>LX.AB</v>
      </c>
      <c r="CI13003" t="s">
        <v>14256</v>
      </c>
    </row>
    <row r="13004" spans="74:87" x14ac:dyDescent="0.3">
      <c r="BV13004" s="30"/>
      <c r="CH13004" s="139" t="str">
        <f t="shared" si="315"/>
        <v>LX.50</v>
      </c>
      <c r="CI13004" t="s">
        <v>14257</v>
      </c>
    </row>
    <row r="13005" spans="74:87" x14ac:dyDescent="0.3">
      <c r="BV13005" s="30"/>
      <c r="CH13005" s="139" t="str">
        <f t="shared" si="315"/>
        <v>LX.58</v>
      </c>
      <c r="CI13005" t="s">
        <v>14258</v>
      </c>
    </row>
    <row r="13006" spans="74:87" x14ac:dyDescent="0.3">
      <c r="BV13006" s="30"/>
      <c r="CH13006" s="139" t="str">
        <f t="shared" si="315"/>
        <v>LX.B1</v>
      </c>
      <c r="CI13006" t="s">
        <v>14259</v>
      </c>
    </row>
    <row r="13007" spans="74:87" x14ac:dyDescent="0.3">
      <c r="BV13007" s="30"/>
      <c r="CH13007" s="139" t="str">
        <f t="shared" si="315"/>
        <v>LX.BN</v>
      </c>
      <c r="CI13007" t="s">
        <v>14260</v>
      </c>
    </row>
    <row r="13008" spans="74:87" x14ac:dyDescent="0.3">
      <c r="BV13008" s="30"/>
      <c r="CH13008" s="139" t="str">
        <f t="shared" si="315"/>
        <v>LX.0Y</v>
      </c>
      <c r="CI13008" t="s">
        <v>14261</v>
      </c>
    </row>
    <row r="13009" spans="74:87" x14ac:dyDescent="0.3">
      <c r="BV13009" s="30"/>
      <c r="CH13009" s="139" t="str">
        <f t="shared" si="315"/>
        <v>LX.0L</v>
      </c>
      <c r="CI13009" t="s">
        <v>14262</v>
      </c>
    </row>
    <row r="13010" spans="74:87" x14ac:dyDescent="0.3">
      <c r="BV13010" s="30"/>
      <c r="CH13010" s="139" t="str">
        <f t="shared" si="315"/>
        <v>LX.LK</v>
      </c>
      <c r="CI13010" t="s">
        <v>14263</v>
      </c>
    </row>
    <row r="13011" spans="74:87" x14ac:dyDescent="0.3">
      <c r="BV13011" s="30"/>
      <c r="CH13011" s="139" t="str">
        <f t="shared" si="315"/>
        <v>LX.LB</v>
      </c>
      <c r="CI13011" t="s">
        <v>14264</v>
      </c>
    </row>
    <row r="13012" spans="74:87" x14ac:dyDescent="0.3">
      <c r="BV13012" s="30"/>
      <c r="CH13012" s="139" t="str">
        <f t="shared" si="315"/>
        <v>LX.LG</v>
      </c>
      <c r="CI13012" t="s">
        <v>14265</v>
      </c>
    </row>
    <row r="13013" spans="74:87" x14ac:dyDescent="0.3">
      <c r="BV13013" s="30"/>
      <c r="CH13013" s="139" t="str">
        <f t="shared" si="315"/>
        <v>LX.LO</v>
      </c>
      <c r="CI13013" t="s">
        <v>14266</v>
      </c>
    </row>
    <row r="13014" spans="74:87" x14ac:dyDescent="0.3">
      <c r="BV13014" s="30"/>
      <c r="CH13014" s="139" t="str">
        <f t="shared" si="315"/>
        <v>LX.LC</v>
      </c>
      <c r="CI13014" t="s">
        <v>14267</v>
      </c>
    </row>
    <row r="13015" spans="74:87" x14ac:dyDescent="0.3">
      <c r="BV13015" s="30"/>
      <c r="CH13015" s="139" t="str">
        <f t="shared" si="315"/>
        <v>LX.LY</v>
      </c>
      <c r="CI13015" t="s">
        <v>14268</v>
      </c>
    </row>
    <row r="13016" spans="74:87" x14ac:dyDescent="0.3">
      <c r="BV13016" s="30"/>
      <c r="CH13016" s="139" t="str">
        <f t="shared" si="315"/>
        <v>LX.FE</v>
      </c>
      <c r="CI13016" t="s">
        <v>14269</v>
      </c>
    </row>
    <row r="13017" spans="74:87" x14ac:dyDescent="0.3">
      <c r="BV13017" s="30"/>
      <c r="CH13017" s="139" t="str">
        <f t="shared" si="315"/>
        <v>LX.RN</v>
      </c>
      <c r="CI13017" t="s">
        <v>14270</v>
      </c>
    </row>
    <row r="13018" spans="74:87" x14ac:dyDescent="0.3">
      <c r="BV13018" s="30"/>
      <c r="CH13018" s="139" t="str">
        <f t="shared" si="315"/>
        <v>LX.HB</v>
      </c>
      <c r="CI13018" t="s">
        <v>15573</v>
      </c>
    </row>
    <row r="13019" spans="74:87" x14ac:dyDescent="0.3">
      <c r="BV13019" s="30"/>
      <c r="CH13019" s="139" t="str">
        <f t="shared" si="315"/>
        <v>LX.HG</v>
      </c>
      <c r="CI13019" t="s">
        <v>15574</v>
      </c>
    </row>
    <row r="13020" spans="74:87" x14ac:dyDescent="0.3">
      <c r="BV13020" s="30"/>
      <c r="CH13020" s="139" t="str">
        <f t="shared" si="315"/>
        <v>LX.S2</v>
      </c>
      <c r="CI13020" t="s">
        <v>14271</v>
      </c>
    </row>
    <row r="13021" spans="74:87" x14ac:dyDescent="0.3">
      <c r="BV13021" s="30"/>
      <c r="CH13021" s="139" t="str">
        <f t="shared" si="315"/>
        <v>LX.S1</v>
      </c>
      <c r="CI13021" t="s">
        <v>14272</v>
      </c>
    </row>
    <row r="13022" spans="74:87" x14ac:dyDescent="0.3">
      <c r="BV13022" s="30"/>
      <c r="CH13022" s="139" t="str">
        <f t="shared" si="315"/>
        <v>LX.L2</v>
      </c>
      <c r="CI13022" t="s">
        <v>14273</v>
      </c>
    </row>
    <row r="13023" spans="74:87" x14ac:dyDescent="0.3">
      <c r="BV13023" s="30"/>
      <c r="CH13023" s="139" t="str">
        <f t="shared" si="315"/>
        <v>LX.L1</v>
      </c>
      <c r="CI13023" t="s">
        <v>14274</v>
      </c>
    </row>
    <row r="13024" spans="74:87" x14ac:dyDescent="0.3">
      <c r="BV13024" s="30"/>
      <c r="CH13024" s="139" t="str">
        <f t="shared" ref="CH13024:CH13087" si="316">CONCATENATE(LEFT(CI13024,2),".",RIGHT(CI13024,2))</f>
        <v>LX.0M</v>
      </c>
      <c r="CI13024" t="s">
        <v>14275</v>
      </c>
    </row>
    <row r="13025" spans="74:87" x14ac:dyDescent="0.3">
      <c r="BV13025" s="30"/>
      <c r="CH13025" s="139" t="str">
        <f t="shared" si="316"/>
        <v>LX.0N</v>
      </c>
      <c r="CI13025" t="s">
        <v>14276</v>
      </c>
    </row>
    <row r="13026" spans="74:87" x14ac:dyDescent="0.3">
      <c r="BV13026" s="30"/>
      <c r="CH13026" s="139" t="str">
        <f t="shared" si="316"/>
        <v>LX.68</v>
      </c>
      <c r="CI13026" t="s">
        <v>14277</v>
      </c>
    </row>
    <row r="13027" spans="74:87" x14ac:dyDescent="0.3">
      <c r="BV13027" s="30"/>
      <c r="CH13027" s="139" t="str">
        <f t="shared" si="316"/>
        <v>LX.59</v>
      </c>
      <c r="CI13027" t="s">
        <v>14278</v>
      </c>
    </row>
    <row r="13028" spans="74:87" x14ac:dyDescent="0.3">
      <c r="BV13028" s="30"/>
      <c r="CH13028" s="139" t="str">
        <f t="shared" si="316"/>
        <v>LX.0T</v>
      </c>
      <c r="CI13028" t="s">
        <v>14279</v>
      </c>
    </row>
    <row r="13029" spans="74:87" x14ac:dyDescent="0.3">
      <c r="BV13029" s="30"/>
      <c r="CH13029" s="139" t="str">
        <f t="shared" si="316"/>
        <v>LX.SY</v>
      </c>
      <c r="CI13029" t="s">
        <v>14280</v>
      </c>
    </row>
    <row r="13030" spans="74:87" x14ac:dyDescent="0.3">
      <c r="BV13030" s="30"/>
      <c r="CH13030" s="139" t="str">
        <f t="shared" si="316"/>
        <v>LX.SL</v>
      </c>
      <c r="CI13030" t="s">
        <v>14281</v>
      </c>
    </row>
    <row r="13031" spans="74:87" x14ac:dyDescent="0.3">
      <c r="BV13031" s="30"/>
      <c r="CH13031" s="139" t="str">
        <f t="shared" si="316"/>
        <v>LX.SM</v>
      </c>
      <c r="CI13031" t="s">
        <v>14282</v>
      </c>
    </row>
    <row r="13032" spans="74:87" x14ac:dyDescent="0.3">
      <c r="BV13032" s="30"/>
      <c r="CH13032" s="139" t="str">
        <f t="shared" si="316"/>
        <v>LX.SN</v>
      </c>
      <c r="CI13032" t="s">
        <v>14283</v>
      </c>
    </row>
    <row r="13033" spans="74:87" x14ac:dyDescent="0.3">
      <c r="BV13033" s="30"/>
      <c r="CH13033" s="139" t="str">
        <f t="shared" si="316"/>
        <v>LX.ST</v>
      </c>
      <c r="CI13033" t="s">
        <v>14284</v>
      </c>
    </row>
    <row r="13034" spans="74:87" x14ac:dyDescent="0.3">
      <c r="BV13034" s="30"/>
      <c r="CH13034" s="139" t="str">
        <f t="shared" si="316"/>
        <v>LX.ZZ</v>
      </c>
      <c r="CI13034" t="s">
        <v>14285</v>
      </c>
    </row>
    <row r="13035" spans="74:87" x14ac:dyDescent="0.3">
      <c r="BV13035" s="30"/>
      <c r="CH13035" s="139" t="str">
        <f t="shared" si="316"/>
        <v>LX.53</v>
      </c>
      <c r="CI13035" t="s">
        <v>14286</v>
      </c>
    </row>
    <row r="13036" spans="74:87" x14ac:dyDescent="0.3">
      <c r="BV13036" s="30"/>
      <c r="CH13036" s="139" t="str">
        <f t="shared" si="316"/>
        <v>LX.AB</v>
      </c>
      <c r="CI13036" t="s">
        <v>14287</v>
      </c>
    </row>
    <row r="13037" spans="74:87" x14ac:dyDescent="0.3">
      <c r="BV13037" s="30"/>
      <c r="CH13037" s="139" t="str">
        <f t="shared" si="316"/>
        <v>LX.50</v>
      </c>
      <c r="CI13037" t="s">
        <v>14288</v>
      </c>
    </row>
    <row r="13038" spans="74:87" x14ac:dyDescent="0.3">
      <c r="BV13038" s="30"/>
      <c r="CH13038" s="139" t="str">
        <f t="shared" si="316"/>
        <v>LX.58</v>
      </c>
      <c r="CI13038" t="s">
        <v>14289</v>
      </c>
    </row>
    <row r="13039" spans="74:87" x14ac:dyDescent="0.3">
      <c r="BV13039" s="30"/>
      <c r="CH13039" s="139" t="str">
        <f t="shared" si="316"/>
        <v>LX.B1</v>
      </c>
      <c r="CI13039" t="s">
        <v>14290</v>
      </c>
    </row>
    <row r="13040" spans="74:87" x14ac:dyDescent="0.3">
      <c r="BV13040" s="30"/>
      <c r="CH13040" s="139" t="str">
        <f t="shared" si="316"/>
        <v>LX.BN</v>
      </c>
      <c r="CI13040" t="s">
        <v>14291</v>
      </c>
    </row>
    <row r="13041" spans="74:87" x14ac:dyDescent="0.3">
      <c r="BV13041" s="30"/>
      <c r="CH13041" s="139" t="str">
        <f t="shared" si="316"/>
        <v>LX.0Y</v>
      </c>
      <c r="CI13041" t="s">
        <v>14292</v>
      </c>
    </row>
    <row r="13042" spans="74:87" x14ac:dyDescent="0.3">
      <c r="BV13042" s="30"/>
      <c r="CH13042" s="139" t="str">
        <f t="shared" si="316"/>
        <v>LX.0L</v>
      </c>
      <c r="CI13042" t="s">
        <v>14293</v>
      </c>
    </row>
    <row r="13043" spans="74:87" x14ac:dyDescent="0.3">
      <c r="BV13043" s="30"/>
      <c r="CH13043" s="139" t="str">
        <f t="shared" si="316"/>
        <v>LX.LK</v>
      </c>
      <c r="CI13043" t="s">
        <v>14294</v>
      </c>
    </row>
    <row r="13044" spans="74:87" x14ac:dyDescent="0.3">
      <c r="BV13044" s="30"/>
      <c r="CH13044" s="139" t="str">
        <f t="shared" si="316"/>
        <v>LX.LB</v>
      </c>
      <c r="CI13044" t="s">
        <v>14295</v>
      </c>
    </row>
    <row r="13045" spans="74:87" x14ac:dyDescent="0.3">
      <c r="BV13045" s="30"/>
      <c r="CH13045" s="139" t="str">
        <f t="shared" si="316"/>
        <v>LX.LG</v>
      </c>
      <c r="CI13045" t="s">
        <v>14296</v>
      </c>
    </row>
    <row r="13046" spans="74:87" x14ac:dyDescent="0.3">
      <c r="BV13046" s="30"/>
      <c r="CH13046" s="139" t="str">
        <f t="shared" si="316"/>
        <v>LX.LO</v>
      </c>
      <c r="CI13046" t="s">
        <v>14297</v>
      </c>
    </row>
    <row r="13047" spans="74:87" x14ac:dyDescent="0.3">
      <c r="BV13047" s="30"/>
      <c r="CH13047" s="139" t="str">
        <f t="shared" si="316"/>
        <v>LX.LC</v>
      </c>
      <c r="CI13047" t="s">
        <v>14298</v>
      </c>
    </row>
    <row r="13048" spans="74:87" x14ac:dyDescent="0.3">
      <c r="BV13048" s="30"/>
      <c r="CH13048" s="139" t="str">
        <f t="shared" si="316"/>
        <v>LX.LY</v>
      </c>
      <c r="CI13048" t="s">
        <v>14299</v>
      </c>
    </row>
    <row r="13049" spans="74:87" x14ac:dyDescent="0.3">
      <c r="BV13049" s="30"/>
      <c r="CH13049" s="139" t="str">
        <f t="shared" si="316"/>
        <v>LX.FE</v>
      </c>
      <c r="CI13049" t="s">
        <v>14300</v>
      </c>
    </row>
    <row r="13050" spans="74:87" x14ac:dyDescent="0.3">
      <c r="BV13050" s="30"/>
      <c r="CH13050" s="139" t="str">
        <f t="shared" si="316"/>
        <v>LX.RN</v>
      </c>
      <c r="CI13050" t="s">
        <v>14301</v>
      </c>
    </row>
    <row r="13051" spans="74:87" x14ac:dyDescent="0.3">
      <c r="BV13051" s="30"/>
      <c r="CH13051" s="139" t="str">
        <f t="shared" si="316"/>
        <v>LX.HB</v>
      </c>
      <c r="CI13051" t="s">
        <v>15575</v>
      </c>
    </row>
    <row r="13052" spans="74:87" x14ac:dyDescent="0.3">
      <c r="BV13052" s="30"/>
      <c r="CH13052" s="139" t="str">
        <f t="shared" si="316"/>
        <v>LX.HG</v>
      </c>
      <c r="CI13052" t="s">
        <v>15576</v>
      </c>
    </row>
    <row r="13053" spans="74:87" x14ac:dyDescent="0.3">
      <c r="BV13053" s="30"/>
      <c r="CH13053" s="139" t="str">
        <f t="shared" si="316"/>
        <v>LX.S2</v>
      </c>
      <c r="CI13053" t="s">
        <v>14302</v>
      </c>
    </row>
    <row r="13054" spans="74:87" x14ac:dyDescent="0.3">
      <c r="BV13054" s="30"/>
      <c r="CH13054" s="139" t="str">
        <f t="shared" si="316"/>
        <v>LX.S1</v>
      </c>
      <c r="CI13054" t="s">
        <v>14303</v>
      </c>
    </row>
    <row r="13055" spans="74:87" x14ac:dyDescent="0.3">
      <c r="BV13055" s="30"/>
      <c r="CH13055" s="139" t="str">
        <f t="shared" si="316"/>
        <v>LX.L2</v>
      </c>
      <c r="CI13055" t="s">
        <v>14304</v>
      </c>
    </row>
    <row r="13056" spans="74:87" x14ac:dyDescent="0.3">
      <c r="BV13056" s="30"/>
      <c r="CH13056" s="139" t="str">
        <f t="shared" si="316"/>
        <v>LX.L1</v>
      </c>
      <c r="CI13056" t="s">
        <v>14305</v>
      </c>
    </row>
    <row r="13057" spans="74:87" x14ac:dyDescent="0.3">
      <c r="BV13057" s="30"/>
      <c r="CH13057" s="139" t="str">
        <f t="shared" si="316"/>
        <v>LX.0M</v>
      </c>
      <c r="CI13057" t="s">
        <v>14306</v>
      </c>
    </row>
    <row r="13058" spans="74:87" x14ac:dyDescent="0.3">
      <c r="BV13058" s="30"/>
      <c r="CH13058" s="139" t="str">
        <f t="shared" si="316"/>
        <v>LX.0N</v>
      </c>
      <c r="CI13058" t="s">
        <v>14307</v>
      </c>
    </row>
    <row r="13059" spans="74:87" x14ac:dyDescent="0.3">
      <c r="BV13059" s="30"/>
      <c r="CH13059" s="139" t="str">
        <f t="shared" si="316"/>
        <v>LX.68</v>
      </c>
      <c r="CI13059" t="s">
        <v>14308</v>
      </c>
    </row>
    <row r="13060" spans="74:87" x14ac:dyDescent="0.3">
      <c r="BV13060" s="30"/>
      <c r="CH13060" s="139" t="str">
        <f t="shared" si="316"/>
        <v>LX.59</v>
      </c>
      <c r="CI13060" t="s">
        <v>14309</v>
      </c>
    </row>
    <row r="13061" spans="74:87" x14ac:dyDescent="0.3">
      <c r="BV13061" s="30"/>
      <c r="CH13061" s="139" t="str">
        <f t="shared" si="316"/>
        <v>LX.0T</v>
      </c>
      <c r="CI13061" t="s">
        <v>14310</v>
      </c>
    </row>
    <row r="13062" spans="74:87" x14ac:dyDescent="0.3">
      <c r="BV13062" s="30"/>
      <c r="CH13062" s="139" t="str">
        <f t="shared" si="316"/>
        <v>LX.SY</v>
      </c>
      <c r="CI13062" t="s">
        <v>14311</v>
      </c>
    </row>
    <row r="13063" spans="74:87" x14ac:dyDescent="0.3">
      <c r="BV13063" s="30"/>
      <c r="CH13063" s="139" t="str">
        <f t="shared" si="316"/>
        <v>LX.SL</v>
      </c>
      <c r="CI13063" t="s">
        <v>14312</v>
      </c>
    </row>
    <row r="13064" spans="74:87" x14ac:dyDescent="0.3">
      <c r="BV13064" s="30"/>
      <c r="CH13064" s="139" t="str">
        <f t="shared" si="316"/>
        <v>LX.SM</v>
      </c>
      <c r="CI13064" t="s">
        <v>14313</v>
      </c>
    </row>
    <row r="13065" spans="74:87" x14ac:dyDescent="0.3">
      <c r="BV13065" s="30"/>
      <c r="CH13065" s="139" t="str">
        <f t="shared" si="316"/>
        <v>LX.SN</v>
      </c>
      <c r="CI13065" t="s">
        <v>14314</v>
      </c>
    </row>
    <row r="13066" spans="74:87" x14ac:dyDescent="0.3">
      <c r="BV13066" s="30"/>
      <c r="CH13066" s="139" t="str">
        <f t="shared" si="316"/>
        <v>LX.ST</v>
      </c>
      <c r="CI13066" t="s">
        <v>14315</v>
      </c>
    </row>
    <row r="13067" spans="74:87" x14ac:dyDescent="0.3">
      <c r="BV13067" s="30"/>
      <c r="CH13067" s="139" t="str">
        <f t="shared" si="316"/>
        <v>LX.ZZ</v>
      </c>
      <c r="CI13067" t="s">
        <v>14316</v>
      </c>
    </row>
    <row r="13068" spans="74:87" x14ac:dyDescent="0.3">
      <c r="BV13068" s="30"/>
      <c r="CH13068" s="139" t="str">
        <f t="shared" si="316"/>
        <v>LX.53</v>
      </c>
      <c r="CI13068" t="s">
        <v>14317</v>
      </c>
    </row>
    <row r="13069" spans="74:87" x14ac:dyDescent="0.3">
      <c r="BV13069" s="30"/>
      <c r="CH13069" s="139" t="str">
        <f t="shared" si="316"/>
        <v>LX.AB</v>
      </c>
      <c r="CI13069" t="s">
        <v>14318</v>
      </c>
    </row>
    <row r="13070" spans="74:87" x14ac:dyDescent="0.3">
      <c r="BV13070" s="30"/>
      <c r="CH13070" s="139" t="str">
        <f t="shared" si="316"/>
        <v>LX.50</v>
      </c>
      <c r="CI13070" t="s">
        <v>14319</v>
      </c>
    </row>
    <row r="13071" spans="74:87" x14ac:dyDescent="0.3">
      <c r="BV13071" s="30"/>
      <c r="CH13071" s="139" t="str">
        <f t="shared" si="316"/>
        <v>LX.58</v>
      </c>
      <c r="CI13071" t="s">
        <v>14320</v>
      </c>
    </row>
    <row r="13072" spans="74:87" x14ac:dyDescent="0.3">
      <c r="BV13072" s="30"/>
      <c r="CH13072" s="139" t="str">
        <f t="shared" si="316"/>
        <v>LX.B1</v>
      </c>
      <c r="CI13072" t="s">
        <v>14321</v>
      </c>
    </row>
    <row r="13073" spans="74:87" x14ac:dyDescent="0.3">
      <c r="BV13073" s="30"/>
      <c r="CH13073" s="139" t="str">
        <f t="shared" si="316"/>
        <v>LX.BN</v>
      </c>
      <c r="CI13073" t="s">
        <v>14322</v>
      </c>
    </row>
    <row r="13074" spans="74:87" x14ac:dyDescent="0.3">
      <c r="BV13074" s="30"/>
      <c r="CH13074" s="139" t="str">
        <f t="shared" si="316"/>
        <v>LX.0Y</v>
      </c>
      <c r="CI13074" t="s">
        <v>14323</v>
      </c>
    </row>
    <row r="13075" spans="74:87" x14ac:dyDescent="0.3">
      <c r="BV13075" s="30"/>
      <c r="CH13075" s="139" t="str">
        <f t="shared" si="316"/>
        <v>LX.0L</v>
      </c>
      <c r="CI13075" t="s">
        <v>14324</v>
      </c>
    </row>
    <row r="13076" spans="74:87" x14ac:dyDescent="0.3">
      <c r="BV13076" s="30"/>
      <c r="CH13076" s="139" t="str">
        <f t="shared" si="316"/>
        <v>LX.LK</v>
      </c>
      <c r="CI13076" t="s">
        <v>14325</v>
      </c>
    </row>
    <row r="13077" spans="74:87" x14ac:dyDescent="0.3">
      <c r="BV13077" s="30"/>
      <c r="CH13077" s="139" t="str">
        <f t="shared" si="316"/>
        <v>LX.LB</v>
      </c>
      <c r="CI13077" t="s">
        <v>14326</v>
      </c>
    </row>
    <row r="13078" spans="74:87" x14ac:dyDescent="0.3">
      <c r="BV13078" s="30"/>
      <c r="CH13078" s="139" t="str">
        <f t="shared" si="316"/>
        <v>LX.LG</v>
      </c>
      <c r="CI13078" t="s">
        <v>14327</v>
      </c>
    </row>
    <row r="13079" spans="74:87" x14ac:dyDescent="0.3">
      <c r="BV13079" s="30"/>
      <c r="CH13079" s="139" t="str">
        <f t="shared" si="316"/>
        <v>LX.LO</v>
      </c>
      <c r="CI13079" t="s">
        <v>14328</v>
      </c>
    </row>
    <row r="13080" spans="74:87" x14ac:dyDescent="0.3">
      <c r="BV13080" s="30"/>
      <c r="CH13080" s="139" t="str">
        <f t="shared" si="316"/>
        <v>LX.LC</v>
      </c>
      <c r="CI13080" t="s">
        <v>14329</v>
      </c>
    </row>
    <row r="13081" spans="74:87" x14ac:dyDescent="0.3">
      <c r="BV13081" s="30"/>
      <c r="CH13081" s="139" t="str">
        <f t="shared" si="316"/>
        <v>LX.LY</v>
      </c>
      <c r="CI13081" t="s">
        <v>14330</v>
      </c>
    </row>
    <row r="13082" spans="74:87" x14ac:dyDescent="0.3">
      <c r="BV13082" s="30"/>
      <c r="CH13082" s="139" t="str">
        <f t="shared" si="316"/>
        <v>LX.FE</v>
      </c>
      <c r="CI13082" t="s">
        <v>14331</v>
      </c>
    </row>
    <row r="13083" spans="74:87" x14ac:dyDescent="0.3">
      <c r="BV13083" s="30"/>
      <c r="CH13083" s="139" t="str">
        <f t="shared" si="316"/>
        <v>LX.RN</v>
      </c>
      <c r="CI13083" t="s">
        <v>14332</v>
      </c>
    </row>
    <row r="13084" spans="74:87" x14ac:dyDescent="0.3">
      <c r="BV13084" s="30"/>
      <c r="CH13084" s="139" t="str">
        <f t="shared" si="316"/>
        <v>LX.HB</v>
      </c>
      <c r="CI13084" t="s">
        <v>15577</v>
      </c>
    </row>
    <row r="13085" spans="74:87" x14ac:dyDescent="0.3">
      <c r="BV13085" s="30"/>
      <c r="CH13085" s="139" t="str">
        <f t="shared" si="316"/>
        <v>LX.HG</v>
      </c>
      <c r="CI13085" t="s">
        <v>15578</v>
      </c>
    </row>
    <row r="13086" spans="74:87" x14ac:dyDescent="0.3">
      <c r="BV13086" s="30"/>
      <c r="CH13086" s="139" t="str">
        <f t="shared" si="316"/>
        <v>LX.S2</v>
      </c>
      <c r="CI13086" t="s">
        <v>14333</v>
      </c>
    </row>
    <row r="13087" spans="74:87" x14ac:dyDescent="0.3">
      <c r="BV13087" s="30"/>
      <c r="CH13087" s="139" t="str">
        <f t="shared" si="316"/>
        <v>LX.S1</v>
      </c>
      <c r="CI13087" t="s">
        <v>14334</v>
      </c>
    </row>
    <row r="13088" spans="74:87" x14ac:dyDescent="0.3">
      <c r="BV13088" s="30"/>
      <c r="CH13088" s="139" t="str">
        <f t="shared" ref="CH13088:CH13151" si="317">CONCATENATE(LEFT(CI13088,2),".",RIGHT(CI13088,2))</f>
        <v>LX.L2</v>
      </c>
      <c r="CI13088" t="s">
        <v>14335</v>
      </c>
    </row>
    <row r="13089" spans="74:87" x14ac:dyDescent="0.3">
      <c r="BV13089" s="30"/>
      <c r="CH13089" s="139" t="str">
        <f t="shared" si="317"/>
        <v>LX.L1</v>
      </c>
      <c r="CI13089" t="s">
        <v>14336</v>
      </c>
    </row>
    <row r="13090" spans="74:87" x14ac:dyDescent="0.3">
      <c r="BV13090" s="30"/>
      <c r="CH13090" s="139" t="str">
        <f t="shared" si="317"/>
        <v>LX.0M</v>
      </c>
      <c r="CI13090" t="s">
        <v>14337</v>
      </c>
    </row>
    <row r="13091" spans="74:87" x14ac:dyDescent="0.3">
      <c r="BV13091" s="30"/>
      <c r="CH13091" s="139" t="str">
        <f t="shared" si="317"/>
        <v>LX.0N</v>
      </c>
      <c r="CI13091" t="s">
        <v>14338</v>
      </c>
    </row>
    <row r="13092" spans="74:87" x14ac:dyDescent="0.3">
      <c r="BV13092" s="30"/>
      <c r="CH13092" s="139" t="str">
        <f t="shared" si="317"/>
        <v>LX.68</v>
      </c>
      <c r="CI13092" t="s">
        <v>14339</v>
      </c>
    </row>
    <row r="13093" spans="74:87" x14ac:dyDescent="0.3">
      <c r="BV13093" s="30"/>
      <c r="CH13093" s="139" t="str">
        <f t="shared" si="317"/>
        <v>LX.59</v>
      </c>
      <c r="CI13093" t="s">
        <v>14340</v>
      </c>
    </row>
    <row r="13094" spans="74:87" x14ac:dyDescent="0.3">
      <c r="BV13094" s="30"/>
      <c r="CH13094" s="139" t="str">
        <f t="shared" si="317"/>
        <v>LX.0T</v>
      </c>
      <c r="CI13094" t="s">
        <v>14341</v>
      </c>
    </row>
    <row r="13095" spans="74:87" x14ac:dyDescent="0.3">
      <c r="BV13095" s="30"/>
      <c r="CH13095" s="139" t="str">
        <f t="shared" si="317"/>
        <v>LX.SY</v>
      </c>
      <c r="CI13095" t="s">
        <v>14342</v>
      </c>
    </row>
    <row r="13096" spans="74:87" x14ac:dyDescent="0.3">
      <c r="BV13096" s="30"/>
      <c r="CH13096" s="139" t="str">
        <f t="shared" si="317"/>
        <v>LX.SL</v>
      </c>
      <c r="CI13096" t="s">
        <v>14343</v>
      </c>
    </row>
    <row r="13097" spans="74:87" x14ac:dyDescent="0.3">
      <c r="BV13097" s="30"/>
      <c r="CH13097" s="139" t="str">
        <f t="shared" si="317"/>
        <v>LX.SM</v>
      </c>
      <c r="CI13097" t="s">
        <v>14344</v>
      </c>
    </row>
    <row r="13098" spans="74:87" x14ac:dyDescent="0.3">
      <c r="BV13098" s="30"/>
      <c r="CH13098" s="139" t="str">
        <f t="shared" si="317"/>
        <v>LX.SN</v>
      </c>
      <c r="CI13098" t="s">
        <v>14345</v>
      </c>
    </row>
    <row r="13099" spans="74:87" x14ac:dyDescent="0.3">
      <c r="BV13099" s="30"/>
      <c r="CH13099" s="139" t="str">
        <f t="shared" si="317"/>
        <v>LX.ST</v>
      </c>
      <c r="CI13099" t="s">
        <v>14346</v>
      </c>
    </row>
    <row r="13100" spans="74:87" x14ac:dyDescent="0.3">
      <c r="BV13100" s="30"/>
      <c r="CH13100" s="139" t="str">
        <f t="shared" si="317"/>
        <v>LX.ZZ</v>
      </c>
      <c r="CI13100" t="s">
        <v>14347</v>
      </c>
    </row>
    <row r="13101" spans="74:87" x14ac:dyDescent="0.3">
      <c r="BV13101" s="30"/>
      <c r="CH13101" s="139" t="str">
        <f t="shared" si="317"/>
        <v>LX.53</v>
      </c>
      <c r="CI13101" t="s">
        <v>14348</v>
      </c>
    </row>
    <row r="13102" spans="74:87" x14ac:dyDescent="0.3">
      <c r="BV13102" s="30"/>
      <c r="CH13102" s="139" t="str">
        <f t="shared" si="317"/>
        <v>LX.AB</v>
      </c>
      <c r="CI13102" t="s">
        <v>14349</v>
      </c>
    </row>
    <row r="13103" spans="74:87" x14ac:dyDescent="0.3">
      <c r="BV13103" s="30"/>
      <c r="CH13103" s="139" t="str">
        <f t="shared" si="317"/>
        <v>LX.50</v>
      </c>
      <c r="CI13103" t="s">
        <v>14350</v>
      </c>
    </row>
    <row r="13104" spans="74:87" x14ac:dyDescent="0.3">
      <c r="BV13104" s="30"/>
      <c r="CH13104" s="139" t="str">
        <f t="shared" si="317"/>
        <v>LX.58</v>
      </c>
      <c r="CI13104" t="s">
        <v>14351</v>
      </c>
    </row>
    <row r="13105" spans="74:87" x14ac:dyDescent="0.3">
      <c r="BV13105" s="30"/>
      <c r="CH13105" s="139" t="str">
        <f t="shared" si="317"/>
        <v>LX.B1</v>
      </c>
      <c r="CI13105" t="s">
        <v>14352</v>
      </c>
    </row>
    <row r="13106" spans="74:87" x14ac:dyDescent="0.3">
      <c r="BV13106" s="30"/>
      <c r="CH13106" s="139" t="str">
        <f t="shared" si="317"/>
        <v>LX.BN</v>
      </c>
      <c r="CI13106" t="s">
        <v>14353</v>
      </c>
    </row>
    <row r="13107" spans="74:87" x14ac:dyDescent="0.3">
      <c r="BV13107" s="30"/>
      <c r="CH13107" s="139" t="str">
        <f t="shared" si="317"/>
        <v>LX.0Y</v>
      </c>
      <c r="CI13107" t="s">
        <v>14354</v>
      </c>
    </row>
    <row r="13108" spans="74:87" x14ac:dyDescent="0.3">
      <c r="BV13108" s="30"/>
      <c r="CH13108" s="139" t="str">
        <f t="shared" si="317"/>
        <v>LX.0L</v>
      </c>
      <c r="CI13108" t="s">
        <v>14355</v>
      </c>
    </row>
    <row r="13109" spans="74:87" x14ac:dyDescent="0.3">
      <c r="BV13109" s="30"/>
      <c r="CH13109" s="139" t="str">
        <f t="shared" si="317"/>
        <v>LX.LK</v>
      </c>
      <c r="CI13109" t="s">
        <v>14356</v>
      </c>
    </row>
    <row r="13110" spans="74:87" x14ac:dyDescent="0.3">
      <c r="BV13110" s="30"/>
      <c r="CH13110" s="139" t="str">
        <f t="shared" si="317"/>
        <v>LX.LB</v>
      </c>
      <c r="CI13110" t="s">
        <v>14357</v>
      </c>
    </row>
    <row r="13111" spans="74:87" x14ac:dyDescent="0.3">
      <c r="BV13111" s="30"/>
      <c r="CH13111" s="139" t="str">
        <f t="shared" si="317"/>
        <v>LX.LG</v>
      </c>
      <c r="CI13111" t="s">
        <v>14358</v>
      </c>
    </row>
    <row r="13112" spans="74:87" x14ac:dyDescent="0.3">
      <c r="BV13112" s="30"/>
      <c r="CH13112" s="139" t="str">
        <f t="shared" si="317"/>
        <v>LX.LO</v>
      </c>
      <c r="CI13112" t="s">
        <v>14359</v>
      </c>
    </row>
    <row r="13113" spans="74:87" x14ac:dyDescent="0.3">
      <c r="BV13113" s="30"/>
      <c r="CH13113" s="139" t="str">
        <f t="shared" si="317"/>
        <v>LX.LC</v>
      </c>
      <c r="CI13113" t="s">
        <v>14360</v>
      </c>
    </row>
    <row r="13114" spans="74:87" x14ac:dyDescent="0.3">
      <c r="BV13114" s="30"/>
      <c r="CH13114" s="139" t="str">
        <f t="shared" si="317"/>
        <v>LX.LY</v>
      </c>
      <c r="CI13114" t="s">
        <v>14361</v>
      </c>
    </row>
    <row r="13115" spans="74:87" x14ac:dyDescent="0.3">
      <c r="BV13115" s="30"/>
      <c r="CH13115" s="139" t="str">
        <f t="shared" si="317"/>
        <v>LX.FE</v>
      </c>
      <c r="CI13115" t="s">
        <v>14362</v>
      </c>
    </row>
    <row r="13116" spans="74:87" x14ac:dyDescent="0.3">
      <c r="BV13116" s="30"/>
      <c r="CH13116" s="139" t="str">
        <f t="shared" si="317"/>
        <v>LX.RN</v>
      </c>
      <c r="CI13116" t="s">
        <v>14363</v>
      </c>
    </row>
    <row r="13117" spans="74:87" x14ac:dyDescent="0.3">
      <c r="BV13117" s="30"/>
      <c r="CH13117" s="139" t="str">
        <f t="shared" si="317"/>
        <v>LX.HB</v>
      </c>
      <c r="CI13117" t="s">
        <v>15579</v>
      </c>
    </row>
    <row r="13118" spans="74:87" x14ac:dyDescent="0.3">
      <c r="BV13118" s="30"/>
      <c r="CH13118" s="139" t="str">
        <f t="shared" si="317"/>
        <v>LX.HG</v>
      </c>
      <c r="CI13118" t="s">
        <v>15580</v>
      </c>
    </row>
    <row r="13119" spans="74:87" x14ac:dyDescent="0.3">
      <c r="BV13119" s="30"/>
      <c r="CH13119" s="139" t="str">
        <f t="shared" si="317"/>
        <v>LX.S2</v>
      </c>
      <c r="CI13119" t="s">
        <v>14364</v>
      </c>
    </row>
    <row r="13120" spans="74:87" x14ac:dyDescent="0.3">
      <c r="BV13120" s="30"/>
      <c r="CH13120" s="139" t="str">
        <f t="shared" si="317"/>
        <v>LX.S1</v>
      </c>
      <c r="CI13120" t="s">
        <v>14365</v>
      </c>
    </row>
    <row r="13121" spans="74:87" x14ac:dyDescent="0.3">
      <c r="BV13121" s="30"/>
      <c r="CH13121" s="139" t="str">
        <f t="shared" si="317"/>
        <v>LX.L2</v>
      </c>
      <c r="CI13121" t="s">
        <v>14366</v>
      </c>
    </row>
    <row r="13122" spans="74:87" x14ac:dyDescent="0.3">
      <c r="BV13122" s="30"/>
      <c r="CH13122" s="139" t="str">
        <f t="shared" si="317"/>
        <v>LX.L1</v>
      </c>
      <c r="CI13122" t="s">
        <v>14367</v>
      </c>
    </row>
    <row r="13123" spans="74:87" x14ac:dyDescent="0.3">
      <c r="BV13123" s="30"/>
      <c r="CH13123" s="139" t="str">
        <f t="shared" si="317"/>
        <v>LX.0M</v>
      </c>
      <c r="CI13123" t="s">
        <v>14368</v>
      </c>
    </row>
    <row r="13124" spans="74:87" x14ac:dyDescent="0.3">
      <c r="BV13124" s="30"/>
      <c r="CH13124" s="139" t="str">
        <f t="shared" si="317"/>
        <v>LX.0N</v>
      </c>
      <c r="CI13124" t="s">
        <v>14369</v>
      </c>
    </row>
    <row r="13125" spans="74:87" x14ac:dyDescent="0.3">
      <c r="BV13125" s="30"/>
      <c r="CH13125" s="139" t="str">
        <f t="shared" si="317"/>
        <v>LX.68</v>
      </c>
      <c r="CI13125" t="s">
        <v>14370</v>
      </c>
    </row>
    <row r="13126" spans="74:87" x14ac:dyDescent="0.3">
      <c r="BV13126" s="30"/>
      <c r="CH13126" s="139" t="str">
        <f t="shared" si="317"/>
        <v>LX.59</v>
      </c>
      <c r="CI13126" t="s">
        <v>14371</v>
      </c>
    </row>
    <row r="13127" spans="74:87" x14ac:dyDescent="0.3">
      <c r="BV13127" s="30"/>
      <c r="CH13127" s="139" t="str">
        <f t="shared" si="317"/>
        <v>LX.0T</v>
      </c>
      <c r="CI13127" t="s">
        <v>14372</v>
      </c>
    </row>
    <row r="13128" spans="74:87" x14ac:dyDescent="0.3">
      <c r="BV13128" s="30"/>
      <c r="CH13128" s="139" t="str">
        <f t="shared" si="317"/>
        <v>LX.SY</v>
      </c>
      <c r="CI13128" t="s">
        <v>14373</v>
      </c>
    </row>
    <row r="13129" spans="74:87" x14ac:dyDescent="0.3">
      <c r="BV13129" s="30"/>
      <c r="CH13129" s="139" t="str">
        <f t="shared" si="317"/>
        <v>LX.SL</v>
      </c>
      <c r="CI13129" t="s">
        <v>14374</v>
      </c>
    </row>
    <row r="13130" spans="74:87" x14ac:dyDescent="0.3">
      <c r="BV13130" s="30"/>
      <c r="CH13130" s="139" t="str">
        <f t="shared" si="317"/>
        <v>LX.SM</v>
      </c>
      <c r="CI13130" t="s">
        <v>14375</v>
      </c>
    </row>
    <row r="13131" spans="74:87" x14ac:dyDescent="0.3">
      <c r="BV13131" s="30"/>
      <c r="CH13131" s="139" t="str">
        <f t="shared" si="317"/>
        <v>LX.SN</v>
      </c>
      <c r="CI13131" t="s">
        <v>14376</v>
      </c>
    </row>
    <row r="13132" spans="74:87" x14ac:dyDescent="0.3">
      <c r="BV13132" s="30"/>
      <c r="CH13132" s="139" t="str">
        <f t="shared" si="317"/>
        <v>LX.ST</v>
      </c>
      <c r="CI13132" t="s">
        <v>14377</v>
      </c>
    </row>
    <row r="13133" spans="74:87" x14ac:dyDescent="0.3">
      <c r="BV13133" s="30"/>
      <c r="CH13133" s="139" t="str">
        <f t="shared" si="317"/>
        <v>LX.ZZ</v>
      </c>
      <c r="CI13133" t="s">
        <v>14378</v>
      </c>
    </row>
    <row r="13134" spans="74:87" x14ac:dyDescent="0.3">
      <c r="BV13134" s="30"/>
      <c r="CH13134" s="139" t="str">
        <f t="shared" si="317"/>
        <v>LX.53</v>
      </c>
      <c r="CI13134" t="s">
        <v>14379</v>
      </c>
    </row>
    <row r="13135" spans="74:87" x14ac:dyDescent="0.3">
      <c r="BV13135" s="30"/>
      <c r="CH13135" s="139" t="str">
        <f t="shared" si="317"/>
        <v>LX.AB</v>
      </c>
      <c r="CI13135" t="s">
        <v>14380</v>
      </c>
    </row>
    <row r="13136" spans="74:87" x14ac:dyDescent="0.3">
      <c r="BV13136" s="30"/>
      <c r="CH13136" s="139" t="str">
        <f t="shared" si="317"/>
        <v>LX.50</v>
      </c>
      <c r="CI13136" t="s">
        <v>14381</v>
      </c>
    </row>
    <row r="13137" spans="74:87" x14ac:dyDescent="0.3">
      <c r="BV13137" s="30"/>
      <c r="CH13137" s="139" t="str">
        <f t="shared" si="317"/>
        <v>LX.58</v>
      </c>
      <c r="CI13137" t="s">
        <v>14382</v>
      </c>
    </row>
    <row r="13138" spans="74:87" x14ac:dyDescent="0.3">
      <c r="BV13138" s="30"/>
      <c r="CH13138" s="139" t="str">
        <f t="shared" si="317"/>
        <v>LX.B1</v>
      </c>
      <c r="CI13138" t="s">
        <v>14383</v>
      </c>
    </row>
    <row r="13139" spans="74:87" x14ac:dyDescent="0.3">
      <c r="BV13139" s="30"/>
      <c r="CH13139" s="139" t="str">
        <f t="shared" si="317"/>
        <v>LX.BN</v>
      </c>
      <c r="CI13139" t="s">
        <v>14384</v>
      </c>
    </row>
    <row r="13140" spans="74:87" x14ac:dyDescent="0.3">
      <c r="BV13140" s="30"/>
      <c r="CH13140" s="139" t="str">
        <f t="shared" si="317"/>
        <v>LX.0Y</v>
      </c>
      <c r="CI13140" t="s">
        <v>14385</v>
      </c>
    </row>
    <row r="13141" spans="74:87" x14ac:dyDescent="0.3">
      <c r="BV13141" s="30"/>
      <c r="CH13141" s="139" t="str">
        <f t="shared" si="317"/>
        <v>LX.0L</v>
      </c>
      <c r="CI13141" t="s">
        <v>14386</v>
      </c>
    </row>
    <row r="13142" spans="74:87" x14ac:dyDescent="0.3">
      <c r="BV13142" s="30"/>
      <c r="CH13142" s="139" t="str">
        <f t="shared" si="317"/>
        <v>LX.LK</v>
      </c>
      <c r="CI13142" t="s">
        <v>14387</v>
      </c>
    </row>
    <row r="13143" spans="74:87" x14ac:dyDescent="0.3">
      <c r="BV13143" s="30"/>
      <c r="CH13143" s="139" t="str">
        <f t="shared" si="317"/>
        <v>LX.LB</v>
      </c>
      <c r="CI13143" t="s">
        <v>14388</v>
      </c>
    </row>
    <row r="13144" spans="74:87" x14ac:dyDescent="0.3">
      <c r="BV13144" s="30"/>
      <c r="CH13144" s="139" t="str">
        <f t="shared" si="317"/>
        <v>LX.LG</v>
      </c>
      <c r="CI13144" t="s">
        <v>14389</v>
      </c>
    </row>
    <row r="13145" spans="74:87" x14ac:dyDescent="0.3">
      <c r="BV13145" s="30"/>
      <c r="CH13145" s="139" t="str">
        <f t="shared" si="317"/>
        <v>LX.LO</v>
      </c>
      <c r="CI13145" t="s">
        <v>14390</v>
      </c>
    </row>
    <row r="13146" spans="74:87" x14ac:dyDescent="0.3">
      <c r="BV13146" s="30"/>
      <c r="CH13146" s="139" t="str">
        <f t="shared" si="317"/>
        <v>LX.LC</v>
      </c>
      <c r="CI13146" t="s">
        <v>14391</v>
      </c>
    </row>
    <row r="13147" spans="74:87" x14ac:dyDescent="0.3">
      <c r="BV13147" s="30"/>
      <c r="CH13147" s="139" t="str">
        <f t="shared" si="317"/>
        <v>LX.LY</v>
      </c>
      <c r="CI13147" t="s">
        <v>14392</v>
      </c>
    </row>
    <row r="13148" spans="74:87" x14ac:dyDescent="0.3">
      <c r="BV13148" s="30"/>
      <c r="CH13148" s="139" t="str">
        <f t="shared" si="317"/>
        <v>LX.FE</v>
      </c>
      <c r="CI13148" t="s">
        <v>14393</v>
      </c>
    </row>
    <row r="13149" spans="74:87" x14ac:dyDescent="0.3">
      <c r="BV13149" s="30"/>
      <c r="CH13149" s="139" t="str">
        <f t="shared" si="317"/>
        <v>LX.RN</v>
      </c>
      <c r="CI13149" t="s">
        <v>14394</v>
      </c>
    </row>
    <row r="13150" spans="74:87" x14ac:dyDescent="0.3">
      <c r="BV13150" s="30"/>
      <c r="CH13150" s="139" t="str">
        <f t="shared" si="317"/>
        <v>LX.HB</v>
      </c>
      <c r="CI13150" t="s">
        <v>15581</v>
      </c>
    </row>
    <row r="13151" spans="74:87" x14ac:dyDescent="0.3">
      <c r="BV13151" s="30"/>
      <c r="CH13151" s="139" t="str">
        <f t="shared" si="317"/>
        <v>LX.HG</v>
      </c>
      <c r="CI13151" t="s">
        <v>15582</v>
      </c>
    </row>
    <row r="13152" spans="74:87" x14ac:dyDescent="0.3">
      <c r="BV13152" s="30"/>
      <c r="CH13152" s="139" t="str">
        <f t="shared" ref="CH13152:CH13215" si="318">CONCATENATE(LEFT(CI13152,2),".",RIGHT(CI13152,2))</f>
        <v>LX.S2</v>
      </c>
      <c r="CI13152" t="s">
        <v>14395</v>
      </c>
    </row>
    <row r="13153" spans="74:87" x14ac:dyDescent="0.3">
      <c r="BV13153" s="30"/>
      <c r="CH13153" s="139" t="str">
        <f t="shared" si="318"/>
        <v>LX.S1</v>
      </c>
      <c r="CI13153" t="s">
        <v>14396</v>
      </c>
    </row>
    <row r="13154" spans="74:87" x14ac:dyDescent="0.3">
      <c r="BV13154" s="30"/>
      <c r="CH13154" s="139" t="str">
        <f t="shared" si="318"/>
        <v>LX.L2</v>
      </c>
      <c r="CI13154" t="s">
        <v>14397</v>
      </c>
    </row>
    <row r="13155" spans="74:87" x14ac:dyDescent="0.3">
      <c r="BV13155" s="30"/>
      <c r="CH13155" s="139" t="str">
        <f t="shared" si="318"/>
        <v>LX.L1</v>
      </c>
      <c r="CI13155" t="s">
        <v>14398</v>
      </c>
    </row>
    <row r="13156" spans="74:87" x14ac:dyDescent="0.3">
      <c r="BV13156" s="30"/>
      <c r="CH13156" s="139" t="str">
        <f t="shared" si="318"/>
        <v>LX.0M</v>
      </c>
      <c r="CI13156" t="s">
        <v>14399</v>
      </c>
    </row>
    <row r="13157" spans="74:87" x14ac:dyDescent="0.3">
      <c r="BV13157" s="30"/>
      <c r="CH13157" s="139" t="str">
        <f t="shared" si="318"/>
        <v>LX.0N</v>
      </c>
      <c r="CI13157" t="s">
        <v>14400</v>
      </c>
    </row>
    <row r="13158" spans="74:87" x14ac:dyDescent="0.3">
      <c r="BV13158" s="30"/>
      <c r="CH13158" s="139" t="str">
        <f t="shared" si="318"/>
        <v>LX.68</v>
      </c>
      <c r="CI13158" t="s">
        <v>14401</v>
      </c>
    </row>
    <row r="13159" spans="74:87" x14ac:dyDescent="0.3">
      <c r="BV13159" s="30"/>
      <c r="CH13159" s="139" t="str">
        <f t="shared" si="318"/>
        <v>LX.59</v>
      </c>
      <c r="CI13159" t="s">
        <v>14402</v>
      </c>
    </row>
    <row r="13160" spans="74:87" x14ac:dyDescent="0.3">
      <c r="BV13160" s="30"/>
      <c r="CH13160" s="139" t="str">
        <f t="shared" si="318"/>
        <v>LX.0T</v>
      </c>
      <c r="CI13160" t="s">
        <v>14403</v>
      </c>
    </row>
    <row r="13161" spans="74:87" x14ac:dyDescent="0.3">
      <c r="BV13161" s="30"/>
      <c r="CH13161" s="139" t="str">
        <f t="shared" si="318"/>
        <v>LX.SY</v>
      </c>
      <c r="CI13161" t="s">
        <v>14404</v>
      </c>
    </row>
    <row r="13162" spans="74:87" x14ac:dyDescent="0.3">
      <c r="BV13162" s="30"/>
      <c r="CH13162" s="139" t="str">
        <f t="shared" si="318"/>
        <v>LX.SL</v>
      </c>
      <c r="CI13162" t="s">
        <v>14405</v>
      </c>
    </row>
    <row r="13163" spans="74:87" x14ac:dyDescent="0.3">
      <c r="BV13163" s="30"/>
      <c r="CH13163" s="139" t="str">
        <f t="shared" si="318"/>
        <v>LX.SM</v>
      </c>
      <c r="CI13163" t="s">
        <v>14406</v>
      </c>
    </row>
    <row r="13164" spans="74:87" x14ac:dyDescent="0.3">
      <c r="BV13164" s="30"/>
      <c r="CH13164" s="139" t="str">
        <f t="shared" si="318"/>
        <v>LX.SN</v>
      </c>
      <c r="CI13164" t="s">
        <v>14407</v>
      </c>
    </row>
    <row r="13165" spans="74:87" x14ac:dyDescent="0.3">
      <c r="BV13165" s="30"/>
      <c r="CH13165" s="139" t="str">
        <f t="shared" si="318"/>
        <v>LX.ST</v>
      </c>
      <c r="CI13165" t="s">
        <v>14408</v>
      </c>
    </row>
    <row r="13166" spans="74:87" x14ac:dyDescent="0.3">
      <c r="BV13166" s="30"/>
      <c r="CH13166" s="139" t="str">
        <f t="shared" si="318"/>
        <v>LX.ZZ</v>
      </c>
      <c r="CI13166" t="s">
        <v>14409</v>
      </c>
    </row>
    <row r="13167" spans="74:87" x14ac:dyDescent="0.3">
      <c r="BV13167" s="30"/>
      <c r="CH13167" s="139" t="str">
        <f t="shared" si="318"/>
        <v>LX.53</v>
      </c>
      <c r="CI13167" t="s">
        <v>14410</v>
      </c>
    </row>
    <row r="13168" spans="74:87" x14ac:dyDescent="0.3">
      <c r="BV13168" s="30"/>
      <c r="CH13168" s="139" t="str">
        <f t="shared" si="318"/>
        <v>LX.AB</v>
      </c>
      <c r="CI13168" t="s">
        <v>14411</v>
      </c>
    </row>
    <row r="13169" spans="74:87" x14ac:dyDescent="0.3">
      <c r="BV13169" s="30"/>
      <c r="CH13169" s="139" t="str">
        <f t="shared" si="318"/>
        <v>LX.50</v>
      </c>
      <c r="CI13169" t="s">
        <v>14412</v>
      </c>
    </row>
    <row r="13170" spans="74:87" x14ac:dyDescent="0.3">
      <c r="BV13170" s="30"/>
      <c r="CH13170" s="139" t="str">
        <f t="shared" si="318"/>
        <v>LX.58</v>
      </c>
      <c r="CI13170" t="s">
        <v>14413</v>
      </c>
    </row>
    <row r="13171" spans="74:87" x14ac:dyDescent="0.3">
      <c r="BV13171" s="30"/>
      <c r="CH13171" s="139" t="str">
        <f t="shared" si="318"/>
        <v>LX.B1</v>
      </c>
      <c r="CI13171" t="s">
        <v>14414</v>
      </c>
    </row>
    <row r="13172" spans="74:87" x14ac:dyDescent="0.3">
      <c r="BV13172" s="30"/>
      <c r="CH13172" s="139" t="str">
        <f t="shared" si="318"/>
        <v>LX.BN</v>
      </c>
      <c r="CI13172" t="s">
        <v>14415</v>
      </c>
    </row>
    <row r="13173" spans="74:87" x14ac:dyDescent="0.3">
      <c r="BV13173" s="30"/>
      <c r="CH13173" s="139" t="str">
        <f t="shared" si="318"/>
        <v>LX.0Y</v>
      </c>
      <c r="CI13173" t="s">
        <v>14416</v>
      </c>
    </row>
    <row r="13174" spans="74:87" x14ac:dyDescent="0.3">
      <c r="BV13174" s="30"/>
      <c r="CH13174" s="139" t="str">
        <f t="shared" si="318"/>
        <v>LX.0L</v>
      </c>
      <c r="CI13174" t="s">
        <v>14417</v>
      </c>
    </row>
    <row r="13175" spans="74:87" x14ac:dyDescent="0.3">
      <c r="BV13175" s="30"/>
      <c r="CH13175" s="139" t="str">
        <f t="shared" si="318"/>
        <v>LX.LK</v>
      </c>
      <c r="CI13175" t="s">
        <v>14418</v>
      </c>
    </row>
    <row r="13176" spans="74:87" x14ac:dyDescent="0.3">
      <c r="BV13176" s="30"/>
      <c r="CH13176" s="139" t="str">
        <f t="shared" si="318"/>
        <v>LX.LB</v>
      </c>
      <c r="CI13176" t="s">
        <v>14419</v>
      </c>
    </row>
    <row r="13177" spans="74:87" x14ac:dyDescent="0.3">
      <c r="BV13177" s="30"/>
      <c r="CH13177" s="139" t="str">
        <f t="shared" si="318"/>
        <v>LX.LG</v>
      </c>
      <c r="CI13177" t="s">
        <v>14420</v>
      </c>
    </row>
    <row r="13178" spans="74:87" x14ac:dyDescent="0.3">
      <c r="BV13178" s="30"/>
      <c r="CH13178" s="139" t="str">
        <f t="shared" si="318"/>
        <v>LX.LO</v>
      </c>
      <c r="CI13178" t="s">
        <v>14421</v>
      </c>
    </row>
    <row r="13179" spans="74:87" x14ac:dyDescent="0.3">
      <c r="BV13179" s="30"/>
      <c r="CH13179" s="139" t="str">
        <f t="shared" si="318"/>
        <v>LX.LC</v>
      </c>
      <c r="CI13179" t="s">
        <v>14422</v>
      </c>
    </row>
    <row r="13180" spans="74:87" x14ac:dyDescent="0.3">
      <c r="BV13180" s="30"/>
      <c r="CH13180" s="139" t="str">
        <f t="shared" si="318"/>
        <v>LX.LY</v>
      </c>
      <c r="CI13180" t="s">
        <v>14423</v>
      </c>
    </row>
    <row r="13181" spans="74:87" x14ac:dyDescent="0.3">
      <c r="BV13181" s="30"/>
      <c r="CH13181" s="139" t="str">
        <f t="shared" si="318"/>
        <v>LX.FE</v>
      </c>
      <c r="CI13181" t="s">
        <v>14424</v>
      </c>
    </row>
    <row r="13182" spans="74:87" x14ac:dyDescent="0.3">
      <c r="BV13182" s="30"/>
      <c r="CH13182" s="139" t="str">
        <f t="shared" si="318"/>
        <v>LX.RN</v>
      </c>
      <c r="CI13182" t="s">
        <v>14425</v>
      </c>
    </row>
    <row r="13183" spans="74:87" x14ac:dyDescent="0.3">
      <c r="BV13183" s="30"/>
      <c r="CH13183" s="139" t="str">
        <f t="shared" si="318"/>
        <v>LX.HB</v>
      </c>
      <c r="CI13183" t="s">
        <v>15583</v>
      </c>
    </row>
    <row r="13184" spans="74:87" x14ac:dyDescent="0.3">
      <c r="BV13184" s="30"/>
      <c r="CH13184" s="139" t="str">
        <f t="shared" si="318"/>
        <v>LX.HG</v>
      </c>
      <c r="CI13184" t="s">
        <v>15584</v>
      </c>
    </row>
    <row r="13185" spans="74:87" x14ac:dyDescent="0.3">
      <c r="BV13185" s="30"/>
      <c r="CH13185" s="139" t="str">
        <f t="shared" si="318"/>
        <v>LX.S2</v>
      </c>
      <c r="CI13185" t="s">
        <v>14426</v>
      </c>
    </row>
    <row r="13186" spans="74:87" x14ac:dyDescent="0.3">
      <c r="BV13186" s="30"/>
      <c r="CH13186" s="139" t="str">
        <f t="shared" si="318"/>
        <v>LX.S1</v>
      </c>
      <c r="CI13186" t="s">
        <v>14427</v>
      </c>
    </row>
    <row r="13187" spans="74:87" x14ac:dyDescent="0.3">
      <c r="BV13187" s="30"/>
      <c r="CH13187" s="139" t="str">
        <f t="shared" si="318"/>
        <v>LX.L2</v>
      </c>
      <c r="CI13187" t="s">
        <v>14428</v>
      </c>
    </row>
    <row r="13188" spans="74:87" x14ac:dyDescent="0.3">
      <c r="BV13188" s="30"/>
      <c r="CH13188" s="139" t="str">
        <f t="shared" si="318"/>
        <v>LX.L1</v>
      </c>
      <c r="CI13188" t="s">
        <v>14429</v>
      </c>
    </row>
    <row r="13189" spans="74:87" x14ac:dyDescent="0.3">
      <c r="BV13189" s="30"/>
      <c r="CH13189" s="139" t="str">
        <f t="shared" si="318"/>
        <v>LX.0M</v>
      </c>
      <c r="CI13189" t="s">
        <v>14430</v>
      </c>
    </row>
    <row r="13190" spans="74:87" x14ac:dyDescent="0.3">
      <c r="BV13190" s="30"/>
      <c r="CH13190" s="139" t="str">
        <f t="shared" si="318"/>
        <v>LX.0N</v>
      </c>
      <c r="CI13190" t="s">
        <v>14431</v>
      </c>
    </row>
    <row r="13191" spans="74:87" x14ac:dyDescent="0.3">
      <c r="BV13191" s="30"/>
      <c r="CH13191" s="139" t="str">
        <f t="shared" si="318"/>
        <v>LX.68</v>
      </c>
      <c r="CI13191" t="s">
        <v>14432</v>
      </c>
    </row>
    <row r="13192" spans="74:87" x14ac:dyDescent="0.3">
      <c r="BV13192" s="30"/>
      <c r="CH13192" s="139" t="str">
        <f t="shared" si="318"/>
        <v>LX.59</v>
      </c>
      <c r="CI13192" t="s">
        <v>14433</v>
      </c>
    </row>
    <row r="13193" spans="74:87" x14ac:dyDescent="0.3">
      <c r="BV13193" s="30"/>
      <c r="CH13193" s="139" t="str">
        <f t="shared" si="318"/>
        <v>LX.0T</v>
      </c>
      <c r="CI13193" t="s">
        <v>14434</v>
      </c>
    </row>
    <row r="13194" spans="74:87" x14ac:dyDescent="0.3">
      <c r="BV13194" s="30"/>
      <c r="CH13194" s="139" t="str">
        <f t="shared" si="318"/>
        <v>LX.SY</v>
      </c>
      <c r="CI13194" t="s">
        <v>14435</v>
      </c>
    </row>
    <row r="13195" spans="74:87" x14ac:dyDescent="0.3">
      <c r="BV13195" s="30"/>
      <c r="CH13195" s="139" t="str">
        <f t="shared" si="318"/>
        <v>LX.SL</v>
      </c>
      <c r="CI13195" t="s">
        <v>14436</v>
      </c>
    </row>
    <row r="13196" spans="74:87" x14ac:dyDescent="0.3">
      <c r="BV13196" s="30"/>
      <c r="CH13196" s="139" t="str">
        <f t="shared" si="318"/>
        <v>LX.SM</v>
      </c>
      <c r="CI13196" t="s">
        <v>14437</v>
      </c>
    </row>
    <row r="13197" spans="74:87" x14ac:dyDescent="0.3">
      <c r="BV13197" s="30"/>
      <c r="CH13197" s="139" t="str">
        <f t="shared" si="318"/>
        <v>LX.SN</v>
      </c>
      <c r="CI13197" t="s">
        <v>14438</v>
      </c>
    </row>
    <row r="13198" spans="74:87" x14ac:dyDescent="0.3">
      <c r="BV13198" s="30"/>
      <c r="CH13198" s="139" t="str">
        <f t="shared" si="318"/>
        <v>LX.ST</v>
      </c>
      <c r="CI13198" t="s">
        <v>14439</v>
      </c>
    </row>
    <row r="13199" spans="74:87" x14ac:dyDescent="0.3">
      <c r="BV13199" s="30"/>
      <c r="CH13199" s="139" t="str">
        <f t="shared" si="318"/>
        <v>LX.ZZ</v>
      </c>
      <c r="CI13199" t="s">
        <v>14440</v>
      </c>
    </row>
    <row r="13200" spans="74:87" x14ac:dyDescent="0.3">
      <c r="BV13200" s="30"/>
      <c r="CH13200" s="139" t="str">
        <f t="shared" si="318"/>
        <v>LX.53</v>
      </c>
      <c r="CI13200" t="s">
        <v>14441</v>
      </c>
    </row>
    <row r="13201" spans="74:87" x14ac:dyDescent="0.3">
      <c r="BV13201" s="30"/>
      <c r="CH13201" s="139" t="str">
        <f t="shared" si="318"/>
        <v>LX.AB</v>
      </c>
      <c r="CI13201" t="s">
        <v>14442</v>
      </c>
    </row>
    <row r="13202" spans="74:87" x14ac:dyDescent="0.3">
      <c r="BV13202" s="30"/>
      <c r="CH13202" s="139" t="str">
        <f t="shared" si="318"/>
        <v>LX.50</v>
      </c>
      <c r="CI13202" t="s">
        <v>14443</v>
      </c>
    </row>
    <row r="13203" spans="74:87" x14ac:dyDescent="0.3">
      <c r="BV13203" s="30"/>
      <c r="CH13203" s="139" t="str">
        <f t="shared" si="318"/>
        <v>LX.B1</v>
      </c>
      <c r="CI13203" t="s">
        <v>14444</v>
      </c>
    </row>
    <row r="13204" spans="74:87" x14ac:dyDescent="0.3">
      <c r="BV13204" s="30"/>
      <c r="CH13204" s="139" t="str">
        <f t="shared" si="318"/>
        <v>LX.BN</v>
      </c>
      <c r="CI13204" t="s">
        <v>14445</v>
      </c>
    </row>
    <row r="13205" spans="74:87" x14ac:dyDescent="0.3">
      <c r="BV13205" s="30"/>
      <c r="CH13205" s="139" t="str">
        <f t="shared" si="318"/>
        <v>LX.0Y</v>
      </c>
      <c r="CI13205" t="s">
        <v>14446</v>
      </c>
    </row>
    <row r="13206" spans="74:87" x14ac:dyDescent="0.3">
      <c r="BV13206" s="30"/>
      <c r="CH13206" s="139" t="str">
        <f t="shared" si="318"/>
        <v>LX.0L</v>
      </c>
      <c r="CI13206" t="s">
        <v>14447</v>
      </c>
    </row>
    <row r="13207" spans="74:87" x14ac:dyDescent="0.3">
      <c r="BV13207" s="30"/>
      <c r="CH13207" s="139" t="str">
        <f t="shared" si="318"/>
        <v>LX.LK</v>
      </c>
      <c r="CI13207" t="s">
        <v>14448</v>
      </c>
    </row>
    <row r="13208" spans="74:87" x14ac:dyDescent="0.3">
      <c r="BV13208" s="30"/>
      <c r="CH13208" s="139" t="str">
        <f t="shared" si="318"/>
        <v>LX.LB</v>
      </c>
      <c r="CI13208" t="s">
        <v>14449</v>
      </c>
    </row>
    <row r="13209" spans="74:87" x14ac:dyDescent="0.3">
      <c r="BV13209" s="30"/>
      <c r="CH13209" s="139" t="str">
        <f t="shared" si="318"/>
        <v>LX.LG</v>
      </c>
      <c r="CI13209" t="s">
        <v>14450</v>
      </c>
    </row>
    <row r="13210" spans="74:87" x14ac:dyDescent="0.3">
      <c r="BV13210" s="30"/>
      <c r="CH13210" s="139" t="str">
        <f t="shared" si="318"/>
        <v>LX.LO</v>
      </c>
      <c r="CI13210" t="s">
        <v>14451</v>
      </c>
    </row>
    <row r="13211" spans="74:87" x14ac:dyDescent="0.3">
      <c r="BV13211" s="30"/>
      <c r="CH13211" s="139" t="str">
        <f t="shared" si="318"/>
        <v>LX.LC</v>
      </c>
      <c r="CI13211" t="s">
        <v>14452</v>
      </c>
    </row>
    <row r="13212" spans="74:87" x14ac:dyDescent="0.3">
      <c r="BV13212" s="30"/>
      <c r="CH13212" s="139" t="str">
        <f t="shared" si="318"/>
        <v>LX.LY</v>
      </c>
      <c r="CI13212" t="s">
        <v>14453</v>
      </c>
    </row>
    <row r="13213" spans="74:87" x14ac:dyDescent="0.3">
      <c r="BV13213" s="30"/>
      <c r="CH13213" s="139" t="str">
        <f t="shared" si="318"/>
        <v>LX.FE</v>
      </c>
      <c r="CI13213" t="s">
        <v>14454</v>
      </c>
    </row>
    <row r="13214" spans="74:87" x14ac:dyDescent="0.3">
      <c r="BV13214" s="30"/>
      <c r="CH13214" s="139" t="str">
        <f t="shared" si="318"/>
        <v>LX.RN</v>
      </c>
      <c r="CI13214" t="s">
        <v>14455</v>
      </c>
    </row>
    <row r="13215" spans="74:87" x14ac:dyDescent="0.3">
      <c r="BV13215" s="30"/>
      <c r="CH13215" s="139" t="str">
        <f t="shared" si="318"/>
        <v>LX.HB</v>
      </c>
      <c r="CI13215" t="s">
        <v>15585</v>
      </c>
    </row>
    <row r="13216" spans="74:87" x14ac:dyDescent="0.3">
      <c r="BV13216" s="30"/>
      <c r="CH13216" s="139" t="str">
        <f t="shared" ref="CH13216:CH13279" si="319">CONCATENATE(LEFT(CI13216,2),".",RIGHT(CI13216,2))</f>
        <v>LX.HG</v>
      </c>
      <c r="CI13216" t="s">
        <v>15586</v>
      </c>
    </row>
    <row r="13217" spans="74:87" x14ac:dyDescent="0.3">
      <c r="BV13217" s="30"/>
      <c r="CH13217" s="139" t="str">
        <f t="shared" si="319"/>
        <v>LX.S2</v>
      </c>
      <c r="CI13217" t="s">
        <v>14456</v>
      </c>
    </row>
    <row r="13218" spans="74:87" x14ac:dyDescent="0.3">
      <c r="BV13218" s="30"/>
      <c r="CH13218" s="139" t="str">
        <f t="shared" si="319"/>
        <v>LX.S1</v>
      </c>
      <c r="CI13218" t="s">
        <v>14457</v>
      </c>
    </row>
    <row r="13219" spans="74:87" x14ac:dyDescent="0.3">
      <c r="BV13219" s="30"/>
      <c r="CH13219" s="139" t="str">
        <f t="shared" si="319"/>
        <v>LX.L2</v>
      </c>
      <c r="CI13219" t="s">
        <v>14458</v>
      </c>
    </row>
    <row r="13220" spans="74:87" x14ac:dyDescent="0.3">
      <c r="BV13220" s="30"/>
      <c r="CH13220" s="139" t="str">
        <f t="shared" si="319"/>
        <v>LX.L1</v>
      </c>
      <c r="CI13220" t="s">
        <v>14459</v>
      </c>
    </row>
    <row r="13221" spans="74:87" x14ac:dyDescent="0.3">
      <c r="BV13221" s="30"/>
      <c r="CH13221" s="139" t="str">
        <f t="shared" si="319"/>
        <v>LX.0M</v>
      </c>
      <c r="CI13221" t="s">
        <v>14460</v>
      </c>
    </row>
    <row r="13222" spans="74:87" x14ac:dyDescent="0.3">
      <c r="BV13222" s="30"/>
      <c r="CH13222" s="139" t="str">
        <f t="shared" si="319"/>
        <v>LX.0N</v>
      </c>
      <c r="CI13222" t="s">
        <v>14461</v>
      </c>
    </row>
    <row r="13223" spans="74:87" x14ac:dyDescent="0.3">
      <c r="BV13223" s="30"/>
      <c r="CH13223" s="139" t="str">
        <f t="shared" si="319"/>
        <v>LX.68</v>
      </c>
      <c r="CI13223" t="s">
        <v>14462</v>
      </c>
    </row>
    <row r="13224" spans="74:87" x14ac:dyDescent="0.3">
      <c r="BV13224" s="30"/>
      <c r="CH13224" s="139" t="str">
        <f t="shared" si="319"/>
        <v>LX.0T</v>
      </c>
      <c r="CI13224" t="s">
        <v>14463</v>
      </c>
    </row>
    <row r="13225" spans="74:87" x14ac:dyDescent="0.3">
      <c r="BV13225" s="30"/>
      <c r="CH13225" s="139" t="str">
        <f t="shared" si="319"/>
        <v>LX.SY</v>
      </c>
      <c r="CI13225" t="s">
        <v>14464</v>
      </c>
    </row>
    <row r="13226" spans="74:87" x14ac:dyDescent="0.3">
      <c r="BV13226" s="30"/>
      <c r="CH13226" s="139" t="str">
        <f t="shared" si="319"/>
        <v>LX.SL</v>
      </c>
      <c r="CI13226" t="s">
        <v>14465</v>
      </c>
    </row>
    <row r="13227" spans="74:87" x14ac:dyDescent="0.3">
      <c r="BV13227" s="30"/>
      <c r="CH13227" s="139" t="str">
        <f t="shared" si="319"/>
        <v>LX.SM</v>
      </c>
      <c r="CI13227" t="s">
        <v>14466</v>
      </c>
    </row>
    <row r="13228" spans="74:87" x14ac:dyDescent="0.3">
      <c r="BV13228" s="30"/>
      <c r="CH13228" s="139" t="str">
        <f t="shared" si="319"/>
        <v>LX.SN</v>
      </c>
      <c r="CI13228" t="s">
        <v>14467</v>
      </c>
    </row>
    <row r="13229" spans="74:87" x14ac:dyDescent="0.3">
      <c r="BV13229" s="30"/>
      <c r="CH13229" s="139" t="str">
        <f t="shared" si="319"/>
        <v>LX.ZZ</v>
      </c>
      <c r="CI13229" t="s">
        <v>14468</v>
      </c>
    </row>
    <row r="13230" spans="74:87" x14ac:dyDescent="0.3">
      <c r="BV13230" s="30"/>
      <c r="CH13230" s="139" t="str">
        <f t="shared" si="319"/>
        <v>LX.53</v>
      </c>
      <c r="CI13230" t="s">
        <v>14469</v>
      </c>
    </row>
    <row r="13231" spans="74:87" x14ac:dyDescent="0.3">
      <c r="BV13231" s="30"/>
      <c r="CH13231" s="139" t="str">
        <f t="shared" si="319"/>
        <v>LX.AB</v>
      </c>
      <c r="CI13231" t="s">
        <v>14470</v>
      </c>
    </row>
    <row r="13232" spans="74:87" x14ac:dyDescent="0.3">
      <c r="BV13232" s="30"/>
      <c r="CH13232" s="139" t="str">
        <f t="shared" si="319"/>
        <v>LX.50</v>
      </c>
      <c r="CI13232" t="s">
        <v>14471</v>
      </c>
    </row>
    <row r="13233" spans="74:87" x14ac:dyDescent="0.3">
      <c r="BV13233" s="30"/>
      <c r="CH13233" s="139" t="str">
        <f t="shared" si="319"/>
        <v>LX.B1</v>
      </c>
      <c r="CI13233" t="s">
        <v>14472</v>
      </c>
    </row>
    <row r="13234" spans="74:87" x14ac:dyDescent="0.3">
      <c r="BV13234" s="30"/>
      <c r="CH13234" s="139" t="str">
        <f t="shared" si="319"/>
        <v>LX.BN</v>
      </c>
      <c r="CI13234" t="s">
        <v>14473</v>
      </c>
    </row>
    <row r="13235" spans="74:87" x14ac:dyDescent="0.3">
      <c r="BV13235" s="30"/>
      <c r="CH13235" s="139" t="str">
        <f t="shared" si="319"/>
        <v>LX.0Y</v>
      </c>
      <c r="CI13235" t="s">
        <v>14474</v>
      </c>
    </row>
    <row r="13236" spans="74:87" x14ac:dyDescent="0.3">
      <c r="BV13236" s="30"/>
      <c r="CH13236" s="139" t="str">
        <f t="shared" si="319"/>
        <v>LX.0L</v>
      </c>
      <c r="CI13236" t="s">
        <v>14475</v>
      </c>
    </row>
    <row r="13237" spans="74:87" x14ac:dyDescent="0.3">
      <c r="BV13237" s="30"/>
      <c r="CH13237" s="139" t="str">
        <f t="shared" si="319"/>
        <v>LX.LK</v>
      </c>
      <c r="CI13237" t="s">
        <v>14476</v>
      </c>
    </row>
    <row r="13238" spans="74:87" x14ac:dyDescent="0.3">
      <c r="BV13238" s="30"/>
      <c r="CH13238" s="139" t="str">
        <f t="shared" si="319"/>
        <v>LX.LB</v>
      </c>
      <c r="CI13238" t="s">
        <v>14477</v>
      </c>
    </row>
    <row r="13239" spans="74:87" x14ac:dyDescent="0.3">
      <c r="BV13239" s="30"/>
      <c r="CH13239" s="139" t="str">
        <f t="shared" si="319"/>
        <v>LX.LG</v>
      </c>
      <c r="CI13239" t="s">
        <v>14478</v>
      </c>
    </row>
    <row r="13240" spans="74:87" x14ac:dyDescent="0.3">
      <c r="BV13240" s="30"/>
      <c r="CH13240" s="139" t="str">
        <f t="shared" si="319"/>
        <v>LX.LO</v>
      </c>
      <c r="CI13240" t="s">
        <v>14479</v>
      </c>
    </row>
    <row r="13241" spans="74:87" x14ac:dyDescent="0.3">
      <c r="BV13241" s="30"/>
      <c r="CH13241" s="139" t="str">
        <f t="shared" si="319"/>
        <v>LX.LC</v>
      </c>
      <c r="CI13241" t="s">
        <v>14480</v>
      </c>
    </row>
    <row r="13242" spans="74:87" x14ac:dyDescent="0.3">
      <c r="BV13242" s="30"/>
      <c r="CH13242" s="139" t="str">
        <f t="shared" si="319"/>
        <v>LX.LY</v>
      </c>
      <c r="CI13242" t="s">
        <v>14481</v>
      </c>
    </row>
    <row r="13243" spans="74:87" x14ac:dyDescent="0.3">
      <c r="BV13243" s="30"/>
      <c r="CH13243" s="139" t="str">
        <f t="shared" si="319"/>
        <v>LX.FE</v>
      </c>
      <c r="CI13243" t="s">
        <v>14482</v>
      </c>
    </row>
    <row r="13244" spans="74:87" x14ac:dyDescent="0.3">
      <c r="BV13244" s="30"/>
      <c r="CH13244" s="139" t="str">
        <f t="shared" si="319"/>
        <v>LX.RN</v>
      </c>
      <c r="CI13244" t="s">
        <v>14483</v>
      </c>
    </row>
    <row r="13245" spans="74:87" x14ac:dyDescent="0.3">
      <c r="BV13245" s="30"/>
      <c r="CH13245" s="139" t="str">
        <f t="shared" si="319"/>
        <v>LX.HB</v>
      </c>
      <c r="CI13245" t="s">
        <v>15587</v>
      </c>
    </row>
    <row r="13246" spans="74:87" x14ac:dyDescent="0.3">
      <c r="BV13246" s="30"/>
      <c r="CH13246" s="139" t="str">
        <f t="shared" si="319"/>
        <v>LX.HG</v>
      </c>
      <c r="CI13246" t="s">
        <v>15588</v>
      </c>
    </row>
    <row r="13247" spans="74:87" x14ac:dyDescent="0.3">
      <c r="BV13247" s="30"/>
      <c r="CH13247" s="139" t="str">
        <f t="shared" si="319"/>
        <v>LX.S2</v>
      </c>
      <c r="CI13247" t="s">
        <v>14484</v>
      </c>
    </row>
    <row r="13248" spans="74:87" x14ac:dyDescent="0.3">
      <c r="BV13248" s="30"/>
      <c r="CH13248" s="139" t="str">
        <f t="shared" si="319"/>
        <v>LX.S1</v>
      </c>
      <c r="CI13248" t="s">
        <v>14485</v>
      </c>
    </row>
    <row r="13249" spans="74:87" x14ac:dyDescent="0.3">
      <c r="BV13249" s="30"/>
      <c r="CH13249" s="139" t="str">
        <f t="shared" si="319"/>
        <v>LX.L2</v>
      </c>
      <c r="CI13249" t="s">
        <v>14486</v>
      </c>
    </row>
    <row r="13250" spans="74:87" x14ac:dyDescent="0.3">
      <c r="BV13250" s="30"/>
      <c r="CH13250" s="139" t="str">
        <f t="shared" si="319"/>
        <v>LX.L1</v>
      </c>
      <c r="CI13250" t="s">
        <v>14487</v>
      </c>
    </row>
    <row r="13251" spans="74:87" x14ac:dyDescent="0.3">
      <c r="BV13251" s="30"/>
      <c r="CH13251" s="139" t="str">
        <f t="shared" si="319"/>
        <v>LX.0M</v>
      </c>
      <c r="CI13251" t="s">
        <v>14488</v>
      </c>
    </row>
    <row r="13252" spans="74:87" x14ac:dyDescent="0.3">
      <c r="BV13252" s="30"/>
      <c r="CH13252" s="139" t="str">
        <f t="shared" si="319"/>
        <v>LX.0N</v>
      </c>
      <c r="CI13252" t="s">
        <v>14489</v>
      </c>
    </row>
    <row r="13253" spans="74:87" x14ac:dyDescent="0.3">
      <c r="BV13253" s="30"/>
      <c r="CH13253" s="139" t="str">
        <f t="shared" si="319"/>
        <v>LX.68</v>
      </c>
      <c r="CI13253" t="s">
        <v>14490</v>
      </c>
    </row>
    <row r="13254" spans="74:87" x14ac:dyDescent="0.3">
      <c r="BV13254" s="30"/>
      <c r="CH13254" s="139" t="str">
        <f t="shared" si="319"/>
        <v>LX.0T</v>
      </c>
      <c r="CI13254" t="s">
        <v>14491</v>
      </c>
    </row>
    <row r="13255" spans="74:87" x14ac:dyDescent="0.3">
      <c r="BV13255" s="30"/>
      <c r="CH13255" s="139" t="str">
        <f t="shared" si="319"/>
        <v>LX.SY</v>
      </c>
      <c r="CI13255" t="s">
        <v>14492</v>
      </c>
    </row>
    <row r="13256" spans="74:87" x14ac:dyDescent="0.3">
      <c r="BV13256" s="30"/>
      <c r="CH13256" s="139" t="str">
        <f t="shared" si="319"/>
        <v>LX.SL</v>
      </c>
      <c r="CI13256" t="s">
        <v>14493</v>
      </c>
    </row>
    <row r="13257" spans="74:87" x14ac:dyDescent="0.3">
      <c r="BV13257" s="30"/>
      <c r="CH13257" s="139" t="str">
        <f t="shared" si="319"/>
        <v>LX.SM</v>
      </c>
      <c r="CI13257" t="s">
        <v>14494</v>
      </c>
    </row>
    <row r="13258" spans="74:87" x14ac:dyDescent="0.3">
      <c r="BV13258" s="30"/>
      <c r="CH13258" s="139" t="str">
        <f t="shared" si="319"/>
        <v>LX.SN</v>
      </c>
      <c r="CI13258" t="s">
        <v>14495</v>
      </c>
    </row>
    <row r="13259" spans="74:87" x14ac:dyDescent="0.3">
      <c r="BV13259" s="30"/>
      <c r="CH13259" s="139" t="str">
        <f t="shared" si="319"/>
        <v>LX.ZZ</v>
      </c>
      <c r="CI13259" t="s">
        <v>14496</v>
      </c>
    </row>
    <row r="13260" spans="74:87" x14ac:dyDescent="0.3">
      <c r="BV13260" s="30"/>
      <c r="CH13260" s="139" t="str">
        <f t="shared" si="319"/>
        <v>LX.53</v>
      </c>
      <c r="CI13260" t="s">
        <v>14497</v>
      </c>
    </row>
    <row r="13261" spans="74:87" x14ac:dyDescent="0.3">
      <c r="BV13261" s="30"/>
      <c r="CH13261" s="139" t="str">
        <f t="shared" si="319"/>
        <v>LX.AB</v>
      </c>
      <c r="CI13261" t="s">
        <v>14498</v>
      </c>
    </row>
    <row r="13262" spans="74:87" x14ac:dyDescent="0.3">
      <c r="BV13262" s="30"/>
      <c r="CH13262" s="139" t="str">
        <f t="shared" si="319"/>
        <v>LX.50</v>
      </c>
      <c r="CI13262" t="s">
        <v>14499</v>
      </c>
    </row>
    <row r="13263" spans="74:87" x14ac:dyDescent="0.3">
      <c r="BV13263" s="30"/>
      <c r="CH13263" s="139" t="str">
        <f t="shared" si="319"/>
        <v>LX.B1</v>
      </c>
      <c r="CI13263" t="s">
        <v>14500</v>
      </c>
    </row>
    <row r="13264" spans="74:87" x14ac:dyDescent="0.3">
      <c r="BV13264" s="30"/>
      <c r="CH13264" s="139" t="str">
        <f t="shared" si="319"/>
        <v>LX.BN</v>
      </c>
      <c r="CI13264" t="s">
        <v>14501</v>
      </c>
    </row>
    <row r="13265" spans="74:87" x14ac:dyDescent="0.3">
      <c r="BV13265" s="30"/>
      <c r="CH13265" s="139" t="str">
        <f t="shared" si="319"/>
        <v>LX.0Y</v>
      </c>
      <c r="CI13265" t="s">
        <v>14502</v>
      </c>
    </row>
    <row r="13266" spans="74:87" x14ac:dyDescent="0.3">
      <c r="BV13266" s="30"/>
      <c r="CH13266" s="139" t="str">
        <f t="shared" si="319"/>
        <v>LX.0L</v>
      </c>
      <c r="CI13266" t="s">
        <v>14503</v>
      </c>
    </row>
    <row r="13267" spans="74:87" x14ac:dyDescent="0.3">
      <c r="BV13267" s="30"/>
      <c r="CH13267" s="139" t="str">
        <f t="shared" si="319"/>
        <v>LX.LK</v>
      </c>
      <c r="CI13267" t="s">
        <v>14504</v>
      </c>
    </row>
    <row r="13268" spans="74:87" x14ac:dyDescent="0.3">
      <c r="BV13268" s="30"/>
      <c r="CH13268" s="139" t="str">
        <f t="shared" si="319"/>
        <v>LX.LB</v>
      </c>
      <c r="CI13268" t="s">
        <v>14505</v>
      </c>
    </row>
    <row r="13269" spans="74:87" x14ac:dyDescent="0.3">
      <c r="BV13269" s="30"/>
      <c r="CH13269" s="139" t="str">
        <f t="shared" si="319"/>
        <v>LX.LG</v>
      </c>
      <c r="CI13269" t="s">
        <v>14506</v>
      </c>
    </row>
    <row r="13270" spans="74:87" x14ac:dyDescent="0.3">
      <c r="BV13270" s="30"/>
      <c r="CH13270" s="139" t="str">
        <f t="shared" si="319"/>
        <v>LX.LO</v>
      </c>
      <c r="CI13270" t="s">
        <v>14507</v>
      </c>
    </row>
    <row r="13271" spans="74:87" x14ac:dyDescent="0.3">
      <c r="BV13271" s="30"/>
      <c r="CH13271" s="139" t="str">
        <f t="shared" si="319"/>
        <v>LX.LC</v>
      </c>
      <c r="CI13271" t="s">
        <v>14508</v>
      </c>
    </row>
    <row r="13272" spans="74:87" x14ac:dyDescent="0.3">
      <c r="BV13272" s="30"/>
      <c r="CH13272" s="139" t="str">
        <f t="shared" si="319"/>
        <v>LX.LY</v>
      </c>
      <c r="CI13272" t="s">
        <v>14509</v>
      </c>
    </row>
    <row r="13273" spans="74:87" x14ac:dyDescent="0.3">
      <c r="BV13273" s="30"/>
      <c r="CH13273" s="139" t="str">
        <f t="shared" si="319"/>
        <v>LX.FE</v>
      </c>
      <c r="CI13273" t="s">
        <v>14510</v>
      </c>
    </row>
    <row r="13274" spans="74:87" x14ac:dyDescent="0.3">
      <c r="BV13274" s="30"/>
      <c r="CH13274" s="139" t="str">
        <f t="shared" si="319"/>
        <v>LX.RN</v>
      </c>
      <c r="CI13274" t="s">
        <v>14511</v>
      </c>
    </row>
    <row r="13275" spans="74:87" x14ac:dyDescent="0.3">
      <c r="BV13275" s="30"/>
      <c r="CH13275" s="139" t="str">
        <f t="shared" si="319"/>
        <v>LX.HB</v>
      </c>
      <c r="CI13275" t="s">
        <v>15589</v>
      </c>
    </row>
    <row r="13276" spans="74:87" x14ac:dyDescent="0.3">
      <c r="BV13276" s="30"/>
      <c r="CH13276" s="139" t="str">
        <f t="shared" si="319"/>
        <v>LX.HG</v>
      </c>
      <c r="CI13276" t="s">
        <v>15590</v>
      </c>
    </row>
    <row r="13277" spans="74:87" x14ac:dyDescent="0.3">
      <c r="BV13277" s="30"/>
      <c r="CH13277" s="139" t="str">
        <f t="shared" si="319"/>
        <v>LX.S2</v>
      </c>
      <c r="CI13277" t="s">
        <v>14512</v>
      </c>
    </row>
    <row r="13278" spans="74:87" x14ac:dyDescent="0.3">
      <c r="BV13278" s="30"/>
      <c r="CH13278" s="139" t="str">
        <f t="shared" si="319"/>
        <v>LX.S1</v>
      </c>
      <c r="CI13278" t="s">
        <v>14513</v>
      </c>
    </row>
    <row r="13279" spans="74:87" x14ac:dyDescent="0.3">
      <c r="BV13279" s="30"/>
      <c r="CH13279" s="139" t="str">
        <f t="shared" si="319"/>
        <v>LX.L2</v>
      </c>
      <c r="CI13279" t="s">
        <v>14514</v>
      </c>
    </row>
    <row r="13280" spans="74:87" x14ac:dyDescent="0.3">
      <c r="BV13280" s="30"/>
      <c r="CH13280" s="139" t="str">
        <f t="shared" ref="CH13280:CH13343" si="320">CONCATENATE(LEFT(CI13280,2),".",RIGHT(CI13280,2))</f>
        <v>LX.L1</v>
      </c>
      <c r="CI13280" t="s">
        <v>14515</v>
      </c>
    </row>
    <row r="13281" spans="74:87" x14ac:dyDescent="0.3">
      <c r="BV13281" s="30"/>
      <c r="CH13281" s="139" t="str">
        <f t="shared" si="320"/>
        <v>LX.0M</v>
      </c>
      <c r="CI13281" t="s">
        <v>14516</v>
      </c>
    </row>
    <row r="13282" spans="74:87" x14ac:dyDescent="0.3">
      <c r="BV13282" s="30"/>
      <c r="CH13282" s="139" t="str">
        <f t="shared" si="320"/>
        <v>LX.0N</v>
      </c>
      <c r="CI13282" t="s">
        <v>14517</v>
      </c>
    </row>
    <row r="13283" spans="74:87" x14ac:dyDescent="0.3">
      <c r="BV13283" s="30"/>
      <c r="CH13283" s="139" t="str">
        <f t="shared" si="320"/>
        <v>LX.68</v>
      </c>
      <c r="CI13283" t="s">
        <v>14518</v>
      </c>
    </row>
    <row r="13284" spans="74:87" x14ac:dyDescent="0.3">
      <c r="BV13284" s="30"/>
      <c r="CH13284" s="139" t="str">
        <f t="shared" si="320"/>
        <v>LX.0T</v>
      </c>
      <c r="CI13284" t="s">
        <v>14519</v>
      </c>
    </row>
    <row r="13285" spans="74:87" x14ac:dyDescent="0.3">
      <c r="BV13285" s="30"/>
      <c r="CH13285" s="139" t="str">
        <f t="shared" si="320"/>
        <v>LX.SY</v>
      </c>
      <c r="CI13285" t="s">
        <v>14520</v>
      </c>
    </row>
    <row r="13286" spans="74:87" x14ac:dyDescent="0.3">
      <c r="BV13286" s="30"/>
      <c r="CH13286" s="139" t="str">
        <f t="shared" si="320"/>
        <v>LX.SL</v>
      </c>
      <c r="CI13286" t="s">
        <v>14521</v>
      </c>
    </row>
    <row r="13287" spans="74:87" x14ac:dyDescent="0.3">
      <c r="BV13287" s="30"/>
      <c r="CH13287" s="139" t="str">
        <f t="shared" si="320"/>
        <v>LX.SM</v>
      </c>
      <c r="CI13287" t="s">
        <v>14522</v>
      </c>
    </row>
    <row r="13288" spans="74:87" x14ac:dyDescent="0.3">
      <c r="BV13288" s="30"/>
      <c r="CH13288" s="139" t="str">
        <f t="shared" si="320"/>
        <v>LX.SN</v>
      </c>
      <c r="CI13288" t="s">
        <v>14523</v>
      </c>
    </row>
    <row r="13289" spans="74:87" x14ac:dyDescent="0.3">
      <c r="BV13289" s="30"/>
      <c r="CH13289" s="139" t="str">
        <f t="shared" si="320"/>
        <v>LX.ZZ</v>
      </c>
      <c r="CI13289" t="s">
        <v>14524</v>
      </c>
    </row>
    <row r="13290" spans="74:87" x14ac:dyDescent="0.3">
      <c r="BV13290" s="30"/>
      <c r="CH13290" s="139" t="str">
        <f t="shared" si="320"/>
        <v>LX.53</v>
      </c>
      <c r="CI13290" t="s">
        <v>14525</v>
      </c>
    </row>
    <row r="13291" spans="74:87" x14ac:dyDescent="0.3">
      <c r="BV13291" s="30"/>
      <c r="CH13291" s="139" t="str">
        <f t="shared" si="320"/>
        <v>LX.AB</v>
      </c>
      <c r="CI13291" t="s">
        <v>14526</v>
      </c>
    </row>
    <row r="13292" spans="74:87" x14ac:dyDescent="0.3">
      <c r="BV13292" s="30"/>
      <c r="CH13292" s="139" t="str">
        <f t="shared" si="320"/>
        <v>LX.50</v>
      </c>
      <c r="CI13292" t="s">
        <v>14527</v>
      </c>
    </row>
    <row r="13293" spans="74:87" x14ac:dyDescent="0.3">
      <c r="BV13293" s="30"/>
      <c r="CH13293" s="139" t="str">
        <f t="shared" si="320"/>
        <v>LX.B1</v>
      </c>
      <c r="CI13293" t="s">
        <v>14528</v>
      </c>
    </row>
    <row r="13294" spans="74:87" x14ac:dyDescent="0.3">
      <c r="BV13294" s="30"/>
      <c r="CH13294" s="139" t="str">
        <f t="shared" si="320"/>
        <v>LX.BN</v>
      </c>
      <c r="CI13294" t="s">
        <v>14529</v>
      </c>
    </row>
    <row r="13295" spans="74:87" x14ac:dyDescent="0.3">
      <c r="BV13295" s="30"/>
      <c r="CH13295" s="139" t="str">
        <f t="shared" si="320"/>
        <v>LX.0Y</v>
      </c>
      <c r="CI13295" t="s">
        <v>14530</v>
      </c>
    </row>
    <row r="13296" spans="74:87" x14ac:dyDescent="0.3">
      <c r="BV13296" s="30"/>
      <c r="CH13296" s="139" t="str">
        <f t="shared" si="320"/>
        <v>LX.0L</v>
      </c>
      <c r="CI13296" t="s">
        <v>14531</v>
      </c>
    </row>
    <row r="13297" spans="74:87" x14ac:dyDescent="0.3">
      <c r="BV13297" s="30"/>
      <c r="CH13297" s="139" t="str">
        <f t="shared" si="320"/>
        <v>LX.LK</v>
      </c>
      <c r="CI13297" t="s">
        <v>14532</v>
      </c>
    </row>
    <row r="13298" spans="74:87" x14ac:dyDescent="0.3">
      <c r="BV13298" s="30"/>
      <c r="CH13298" s="139" t="str">
        <f t="shared" si="320"/>
        <v>LX.LB</v>
      </c>
      <c r="CI13298" t="s">
        <v>14533</v>
      </c>
    </row>
    <row r="13299" spans="74:87" x14ac:dyDescent="0.3">
      <c r="BV13299" s="30"/>
      <c r="CH13299" s="139" t="str">
        <f t="shared" si="320"/>
        <v>LX.LG</v>
      </c>
      <c r="CI13299" t="s">
        <v>14534</v>
      </c>
    </row>
    <row r="13300" spans="74:87" x14ac:dyDescent="0.3">
      <c r="BV13300" s="30"/>
      <c r="CH13300" s="139" t="str">
        <f t="shared" si="320"/>
        <v>LX.LO</v>
      </c>
      <c r="CI13300" t="s">
        <v>14535</v>
      </c>
    </row>
    <row r="13301" spans="74:87" x14ac:dyDescent="0.3">
      <c r="BV13301" s="30"/>
      <c r="CH13301" s="139" t="str">
        <f t="shared" si="320"/>
        <v>LX.LC</v>
      </c>
      <c r="CI13301" t="s">
        <v>14536</v>
      </c>
    </row>
    <row r="13302" spans="74:87" x14ac:dyDescent="0.3">
      <c r="BV13302" s="30"/>
      <c r="CH13302" s="139" t="str">
        <f t="shared" si="320"/>
        <v>LX.LY</v>
      </c>
      <c r="CI13302" t="s">
        <v>14537</v>
      </c>
    </row>
    <row r="13303" spans="74:87" x14ac:dyDescent="0.3">
      <c r="BV13303" s="30"/>
      <c r="CH13303" s="139" t="str">
        <f t="shared" si="320"/>
        <v>LX.FE</v>
      </c>
      <c r="CI13303" t="s">
        <v>14538</v>
      </c>
    </row>
    <row r="13304" spans="74:87" x14ac:dyDescent="0.3">
      <c r="BV13304" s="30"/>
      <c r="CH13304" s="139" t="str">
        <f t="shared" si="320"/>
        <v>LX.RN</v>
      </c>
      <c r="CI13304" t="s">
        <v>14539</v>
      </c>
    </row>
    <row r="13305" spans="74:87" x14ac:dyDescent="0.3">
      <c r="BV13305" s="30"/>
      <c r="CH13305" s="139" t="str">
        <f t="shared" si="320"/>
        <v>LX.HB</v>
      </c>
      <c r="CI13305" t="s">
        <v>15591</v>
      </c>
    </row>
    <row r="13306" spans="74:87" x14ac:dyDescent="0.3">
      <c r="BV13306" s="30"/>
      <c r="CH13306" s="139" t="str">
        <f t="shared" si="320"/>
        <v>LX.HG</v>
      </c>
      <c r="CI13306" t="s">
        <v>15592</v>
      </c>
    </row>
    <row r="13307" spans="74:87" x14ac:dyDescent="0.3">
      <c r="BV13307" s="30"/>
      <c r="CH13307" s="139" t="str">
        <f t="shared" si="320"/>
        <v>LX.S2</v>
      </c>
      <c r="CI13307" t="s">
        <v>14540</v>
      </c>
    </row>
    <row r="13308" spans="74:87" x14ac:dyDescent="0.3">
      <c r="BV13308" s="30"/>
      <c r="CH13308" s="139" t="str">
        <f t="shared" si="320"/>
        <v>LX.S1</v>
      </c>
      <c r="CI13308" t="s">
        <v>14541</v>
      </c>
    </row>
    <row r="13309" spans="74:87" x14ac:dyDescent="0.3">
      <c r="BV13309" s="30"/>
      <c r="CH13309" s="139" t="str">
        <f t="shared" si="320"/>
        <v>LX.L2</v>
      </c>
      <c r="CI13309" t="s">
        <v>14542</v>
      </c>
    </row>
    <row r="13310" spans="74:87" x14ac:dyDescent="0.3">
      <c r="BV13310" s="30"/>
      <c r="CH13310" s="139" t="str">
        <f t="shared" si="320"/>
        <v>LX.L1</v>
      </c>
      <c r="CI13310" t="s">
        <v>14543</v>
      </c>
    </row>
    <row r="13311" spans="74:87" x14ac:dyDescent="0.3">
      <c r="BV13311" s="30"/>
      <c r="CH13311" s="139" t="str">
        <f t="shared" si="320"/>
        <v>LX.0M</v>
      </c>
      <c r="CI13311" t="s">
        <v>14544</v>
      </c>
    </row>
    <row r="13312" spans="74:87" x14ac:dyDescent="0.3">
      <c r="BV13312" s="30"/>
      <c r="CH13312" s="139" t="str">
        <f t="shared" si="320"/>
        <v>LX.0N</v>
      </c>
      <c r="CI13312" t="s">
        <v>14545</v>
      </c>
    </row>
    <row r="13313" spans="74:87" x14ac:dyDescent="0.3">
      <c r="BV13313" s="30"/>
      <c r="CH13313" s="139" t="str">
        <f t="shared" si="320"/>
        <v>LX.68</v>
      </c>
      <c r="CI13313" t="s">
        <v>14546</v>
      </c>
    </row>
    <row r="13314" spans="74:87" x14ac:dyDescent="0.3">
      <c r="BV13314" s="30"/>
      <c r="CH13314" s="139" t="str">
        <f t="shared" si="320"/>
        <v>LX.0T</v>
      </c>
      <c r="CI13314" t="s">
        <v>14547</v>
      </c>
    </row>
    <row r="13315" spans="74:87" x14ac:dyDescent="0.3">
      <c r="BV13315" s="30"/>
      <c r="CH13315" s="139" t="str">
        <f t="shared" si="320"/>
        <v>LX.SY</v>
      </c>
      <c r="CI13315" t="s">
        <v>14548</v>
      </c>
    </row>
    <row r="13316" spans="74:87" x14ac:dyDescent="0.3">
      <c r="BV13316" s="30"/>
      <c r="CH13316" s="139" t="str">
        <f t="shared" si="320"/>
        <v>LX.SL</v>
      </c>
      <c r="CI13316" t="s">
        <v>14549</v>
      </c>
    </row>
    <row r="13317" spans="74:87" x14ac:dyDescent="0.3">
      <c r="BV13317" s="30"/>
      <c r="CH13317" s="139" t="str">
        <f t="shared" si="320"/>
        <v>LX.SM</v>
      </c>
      <c r="CI13317" t="s">
        <v>14550</v>
      </c>
    </row>
    <row r="13318" spans="74:87" x14ac:dyDescent="0.3">
      <c r="BV13318" s="30"/>
      <c r="CH13318" s="139" t="str">
        <f t="shared" si="320"/>
        <v>LX.SN</v>
      </c>
      <c r="CI13318" t="s">
        <v>14551</v>
      </c>
    </row>
    <row r="13319" spans="74:87" x14ac:dyDescent="0.3">
      <c r="BV13319" s="30"/>
      <c r="CH13319" s="139" t="str">
        <f t="shared" si="320"/>
        <v>LX.ZZ</v>
      </c>
      <c r="CI13319" t="s">
        <v>14552</v>
      </c>
    </row>
    <row r="13320" spans="74:87" x14ac:dyDescent="0.3">
      <c r="BV13320" s="30"/>
      <c r="CH13320" s="139" t="str">
        <f t="shared" si="320"/>
        <v>LX.53</v>
      </c>
      <c r="CI13320" t="s">
        <v>14553</v>
      </c>
    </row>
    <row r="13321" spans="74:87" x14ac:dyDescent="0.3">
      <c r="BV13321" s="30"/>
      <c r="CH13321" s="139" t="str">
        <f t="shared" si="320"/>
        <v>LX.AB</v>
      </c>
      <c r="CI13321" t="s">
        <v>14554</v>
      </c>
    </row>
    <row r="13322" spans="74:87" x14ac:dyDescent="0.3">
      <c r="BV13322" s="30"/>
      <c r="CH13322" s="139" t="str">
        <f t="shared" si="320"/>
        <v>LX.50</v>
      </c>
      <c r="CI13322" t="s">
        <v>14555</v>
      </c>
    </row>
    <row r="13323" spans="74:87" x14ac:dyDescent="0.3">
      <c r="BV13323" s="30"/>
      <c r="CH13323" s="139" t="str">
        <f t="shared" si="320"/>
        <v>LX.B1</v>
      </c>
      <c r="CI13323" t="s">
        <v>14556</v>
      </c>
    </row>
    <row r="13324" spans="74:87" x14ac:dyDescent="0.3">
      <c r="BV13324" s="30"/>
      <c r="CH13324" s="139" t="str">
        <f t="shared" si="320"/>
        <v>LX.BN</v>
      </c>
      <c r="CI13324" t="s">
        <v>14557</v>
      </c>
    </row>
    <row r="13325" spans="74:87" x14ac:dyDescent="0.3">
      <c r="BV13325" s="30"/>
      <c r="CH13325" s="139" t="str">
        <f t="shared" si="320"/>
        <v>LX.0Y</v>
      </c>
      <c r="CI13325" t="s">
        <v>14558</v>
      </c>
    </row>
    <row r="13326" spans="74:87" x14ac:dyDescent="0.3">
      <c r="BV13326" s="30"/>
      <c r="CH13326" s="139" t="str">
        <f t="shared" si="320"/>
        <v>LX.0L</v>
      </c>
      <c r="CI13326" t="s">
        <v>14559</v>
      </c>
    </row>
    <row r="13327" spans="74:87" x14ac:dyDescent="0.3">
      <c r="BV13327" s="30"/>
      <c r="CH13327" s="139" t="str">
        <f t="shared" si="320"/>
        <v>LX.LK</v>
      </c>
      <c r="CI13327" t="s">
        <v>14560</v>
      </c>
    </row>
    <row r="13328" spans="74:87" x14ac:dyDescent="0.3">
      <c r="BV13328" s="30"/>
      <c r="CH13328" s="139" t="str">
        <f t="shared" si="320"/>
        <v>LX.LB</v>
      </c>
      <c r="CI13328" t="s">
        <v>14561</v>
      </c>
    </row>
    <row r="13329" spans="74:87" x14ac:dyDescent="0.3">
      <c r="BV13329" s="30"/>
      <c r="CH13329" s="139" t="str">
        <f t="shared" si="320"/>
        <v>LX.LG</v>
      </c>
      <c r="CI13329" t="s">
        <v>14562</v>
      </c>
    </row>
    <row r="13330" spans="74:87" x14ac:dyDescent="0.3">
      <c r="BV13330" s="30"/>
      <c r="CH13330" s="139" t="str">
        <f t="shared" si="320"/>
        <v>LX.LO</v>
      </c>
      <c r="CI13330" t="s">
        <v>14563</v>
      </c>
    </row>
    <row r="13331" spans="74:87" x14ac:dyDescent="0.3">
      <c r="BV13331" s="30"/>
      <c r="CH13331" s="139" t="str">
        <f t="shared" si="320"/>
        <v>LX.LC</v>
      </c>
      <c r="CI13331" t="s">
        <v>14564</v>
      </c>
    </row>
    <row r="13332" spans="74:87" x14ac:dyDescent="0.3">
      <c r="BV13332" s="30"/>
      <c r="CH13332" s="139" t="str">
        <f t="shared" si="320"/>
        <v>LX.LY</v>
      </c>
      <c r="CI13332" t="s">
        <v>14565</v>
      </c>
    </row>
    <row r="13333" spans="74:87" x14ac:dyDescent="0.3">
      <c r="BV13333" s="30"/>
      <c r="CH13333" s="139" t="str">
        <f t="shared" si="320"/>
        <v>LX.FE</v>
      </c>
      <c r="CI13333" t="s">
        <v>14566</v>
      </c>
    </row>
    <row r="13334" spans="74:87" x14ac:dyDescent="0.3">
      <c r="BV13334" s="30"/>
      <c r="CH13334" s="139" t="str">
        <f t="shared" si="320"/>
        <v>LX.RN</v>
      </c>
      <c r="CI13334" t="s">
        <v>14567</v>
      </c>
    </row>
    <row r="13335" spans="74:87" x14ac:dyDescent="0.3">
      <c r="BV13335" s="30"/>
      <c r="CH13335" s="139" t="str">
        <f t="shared" si="320"/>
        <v>LX.HB</v>
      </c>
      <c r="CI13335" t="s">
        <v>15593</v>
      </c>
    </row>
    <row r="13336" spans="74:87" x14ac:dyDescent="0.3">
      <c r="BV13336" s="30"/>
      <c r="CH13336" s="139" t="str">
        <f t="shared" si="320"/>
        <v>LX.HG</v>
      </c>
      <c r="CI13336" t="s">
        <v>15594</v>
      </c>
    </row>
    <row r="13337" spans="74:87" x14ac:dyDescent="0.3">
      <c r="BV13337" s="30"/>
      <c r="CH13337" s="139" t="str">
        <f t="shared" si="320"/>
        <v>LX.S2</v>
      </c>
      <c r="CI13337" t="s">
        <v>14568</v>
      </c>
    </row>
    <row r="13338" spans="74:87" x14ac:dyDescent="0.3">
      <c r="BV13338" s="30"/>
      <c r="CH13338" s="139" t="str">
        <f t="shared" si="320"/>
        <v>LX.S1</v>
      </c>
      <c r="CI13338" t="s">
        <v>14569</v>
      </c>
    </row>
    <row r="13339" spans="74:87" x14ac:dyDescent="0.3">
      <c r="BV13339" s="30"/>
      <c r="CH13339" s="139" t="str">
        <f t="shared" si="320"/>
        <v>LX.L2</v>
      </c>
      <c r="CI13339" t="s">
        <v>14570</v>
      </c>
    </row>
    <row r="13340" spans="74:87" x14ac:dyDescent="0.3">
      <c r="BV13340" s="30"/>
      <c r="CH13340" s="139" t="str">
        <f t="shared" si="320"/>
        <v>LX.L1</v>
      </c>
      <c r="CI13340" t="s">
        <v>14571</v>
      </c>
    </row>
    <row r="13341" spans="74:87" x14ac:dyDescent="0.3">
      <c r="BV13341" s="30"/>
      <c r="CH13341" s="139" t="str">
        <f t="shared" si="320"/>
        <v>LX.0M</v>
      </c>
      <c r="CI13341" t="s">
        <v>14572</v>
      </c>
    </row>
    <row r="13342" spans="74:87" x14ac:dyDescent="0.3">
      <c r="BV13342" s="30"/>
      <c r="CH13342" s="139" t="str">
        <f t="shared" si="320"/>
        <v>LX.0N</v>
      </c>
      <c r="CI13342" t="s">
        <v>14573</v>
      </c>
    </row>
    <row r="13343" spans="74:87" x14ac:dyDescent="0.3">
      <c r="BV13343" s="30"/>
      <c r="CH13343" s="139" t="str">
        <f t="shared" si="320"/>
        <v>LX.68</v>
      </c>
      <c r="CI13343" t="s">
        <v>14574</v>
      </c>
    </row>
    <row r="13344" spans="74:87" x14ac:dyDescent="0.3">
      <c r="BV13344" s="30"/>
      <c r="CH13344" s="139" t="str">
        <f t="shared" ref="CH13344:CH13407" si="321">CONCATENATE(LEFT(CI13344,2),".",RIGHT(CI13344,2))</f>
        <v>LX.0T</v>
      </c>
      <c r="CI13344" t="s">
        <v>14575</v>
      </c>
    </row>
    <row r="13345" spans="74:87" x14ac:dyDescent="0.3">
      <c r="BV13345" s="30"/>
      <c r="CH13345" s="139" t="str">
        <f t="shared" si="321"/>
        <v>LX.SY</v>
      </c>
      <c r="CI13345" t="s">
        <v>14576</v>
      </c>
    </row>
    <row r="13346" spans="74:87" x14ac:dyDescent="0.3">
      <c r="BV13346" s="30"/>
      <c r="CH13346" s="139" t="str">
        <f t="shared" si="321"/>
        <v>LX.SL</v>
      </c>
      <c r="CI13346" t="s">
        <v>14577</v>
      </c>
    </row>
    <row r="13347" spans="74:87" x14ac:dyDescent="0.3">
      <c r="BV13347" s="30"/>
      <c r="CH13347" s="139" t="str">
        <f t="shared" si="321"/>
        <v>LX.SM</v>
      </c>
      <c r="CI13347" t="s">
        <v>14578</v>
      </c>
    </row>
    <row r="13348" spans="74:87" x14ac:dyDescent="0.3">
      <c r="BV13348" s="30"/>
      <c r="CH13348" s="139" t="str">
        <f t="shared" si="321"/>
        <v>LX.SN</v>
      </c>
      <c r="CI13348" t="s">
        <v>14579</v>
      </c>
    </row>
    <row r="13349" spans="74:87" x14ac:dyDescent="0.3">
      <c r="BV13349" s="30"/>
      <c r="CH13349" s="139" t="str">
        <f t="shared" si="321"/>
        <v>LX.ZZ</v>
      </c>
      <c r="CI13349" t="s">
        <v>14580</v>
      </c>
    </row>
    <row r="13350" spans="74:87" x14ac:dyDescent="0.3">
      <c r="BV13350" s="30"/>
      <c r="CH13350" s="139" t="str">
        <f t="shared" si="321"/>
        <v>LX.53</v>
      </c>
      <c r="CI13350" t="s">
        <v>14581</v>
      </c>
    </row>
    <row r="13351" spans="74:87" x14ac:dyDescent="0.3">
      <c r="BV13351" s="30"/>
      <c r="CH13351" s="139" t="str">
        <f t="shared" si="321"/>
        <v>LX.AB</v>
      </c>
      <c r="CI13351" t="s">
        <v>14582</v>
      </c>
    </row>
    <row r="13352" spans="74:87" x14ac:dyDescent="0.3">
      <c r="BV13352" s="30"/>
      <c r="CH13352" s="139" t="str">
        <f t="shared" si="321"/>
        <v>LX.50</v>
      </c>
      <c r="CI13352" t="s">
        <v>14583</v>
      </c>
    </row>
    <row r="13353" spans="74:87" x14ac:dyDescent="0.3">
      <c r="BV13353" s="30"/>
      <c r="CH13353" s="139" t="str">
        <f t="shared" si="321"/>
        <v>LX.B1</v>
      </c>
      <c r="CI13353" t="s">
        <v>14584</v>
      </c>
    </row>
    <row r="13354" spans="74:87" x14ac:dyDescent="0.3">
      <c r="BV13354" s="30"/>
      <c r="CH13354" s="139" t="str">
        <f t="shared" si="321"/>
        <v>LX.BN</v>
      </c>
      <c r="CI13354" t="s">
        <v>14585</v>
      </c>
    </row>
    <row r="13355" spans="74:87" x14ac:dyDescent="0.3">
      <c r="BV13355" s="30"/>
      <c r="CH13355" s="139" t="str">
        <f t="shared" si="321"/>
        <v>LX.0Y</v>
      </c>
      <c r="CI13355" t="s">
        <v>14586</v>
      </c>
    </row>
    <row r="13356" spans="74:87" x14ac:dyDescent="0.3">
      <c r="BV13356" s="30"/>
      <c r="CH13356" s="139" t="str">
        <f t="shared" si="321"/>
        <v>LX.0L</v>
      </c>
      <c r="CI13356" t="s">
        <v>14587</v>
      </c>
    </row>
    <row r="13357" spans="74:87" x14ac:dyDescent="0.3">
      <c r="BV13357" s="30"/>
      <c r="CH13357" s="139" t="str">
        <f t="shared" si="321"/>
        <v>LX.LK</v>
      </c>
      <c r="CI13357" t="s">
        <v>14588</v>
      </c>
    </row>
    <row r="13358" spans="74:87" x14ac:dyDescent="0.3">
      <c r="BV13358" s="30"/>
      <c r="CH13358" s="139" t="str">
        <f t="shared" si="321"/>
        <v>LX.LB</v>
      </c>
      <c r="CI13358" t="s">
        <v>14589</v>
      </c>
    </row>
    <row r="13359" spans="74:87" x14ac:dyDescent="0.3">
      <c r="BV13359" s="30"/>
      <c r="CH13359" s="139" t="str">
        <f t="shared" si="321"/>
        <v>LX.LG</v>
      </c>
      <c r="CI13359" t="s">
        <v>14590</v>
      </c>
    </row>
    <row r="13360" spans="74:87" x14ac:dyDescent="0.3">
      <c r="BV13360" s="30"/>
      <c r="CH13360" s="139" t="str">
        <f t="shared" si="321"/>
        <v>LX.LO</v>
      </c>
      <c r="CI13360" t="s">
        <v>14591</v>
      </c>
    </row>
    <row r="13361" spans="74:87" x14ac:dyDescent="0.3">
      <c r="BV13361" s="30"/>
      <c r="CH13361" s="139" t="str">
        <f t="shared" si="321"/>
        <v>LX.LC</v>
      </c>
      <c r="CI13361" t="s">
        <v>14592</v>
      </c>
    </row>
    <row r="13362" spans="74:87" x14ac:dyDescent="0.3">
      <c r="BV13362" s="30"/>
      <c r="CH13362" s="139" t="str">
        <f t="shared" si="321"/>
        <v>LX.LY</v>
      </c>
      <c r="CI13362" t="s">
        <v>14593</v>
      </c>
    </row>
    <row r="13363" spans="74:87" x14ac:dyDescent="0.3">
      <c r="BV13363" s="30"/>
      <c r="CH13363" s="139" t="str">
        <f t="shared" si="321"/>
        <v>LX.FE</v>
      </c>
      <c r="CI13363" t="s">
        <v>14594</v>
      </c>
    </row>
    <row r="13364" spans="74:87" x14ac:dyDescent="0.3">
      <c r="BV13364" s="30"/>
      <c r="CH13364" s="139" t="str">
        <f t="shared" si="321"/>
        <v>LX.RN</v>
      </c>
      <c r="CI13364" t="s">
        <v>14595</v>
      </c>
    </row>
    <row r="13365" spans="74:87" x14ac:dyDescent="0.3">
      <c r="BV13365" s="30"/>
      <c r="CH13365" s="139" t="str">
        <f t="shared" si="321"/>
        <v>LX.HB</v>
      </c>
      <c r="CI13365" t="s">
        <v>15595</v>
      </c>
    </row>
    <row r="13366" spans="74:87" x14ac:dyDescent="0.3">
      <c r="BV13366" s="30"/>
      <c r="CH13366" s="139" t="str">
        <f t="shared" si="321"/>
        <v>LX.HG</v>
      </c>
      <c r="CI13366" t="s">
        <v>15596</v>
      </c>
    </row>
    <row r="13367" spans="74:87" x14ac:dyDescent="0.3">
      <c r="BV13367" s="30"/>
      <c r="CH13367" s="139" t="str">
        <f t="shared" si="321"/>
        <v>LX.S2</v>
      </c>
      <c r="CI13367" t="s">
        <v>14596</v>
      </c>
    </row>
    <row r="13368" spans="74:87" x14ac:dyDescent="0.3">
      <c r="BV13368" s="30"/>
      <c r="CH13368" s="139" t="str">
        <f t="shared" si="321"/>
        <v>LX.S1</v>
      </c>
      <c r="CI13368" t="s">
        <v>14597</v>
      </c>
    </row>
    <row r="13369" spans="74:87" x14ac:dyDescent="0.3">
      <c r="BV13369" s="30"/>
      <c r="CH13369" s="139" t="str">
        <f t="shared" si="321"/>
        <v>LX.L2</v>
      </c>
      <c r="CI13369" t="s">
        <v>14598</v>
      </c>
    </row>
    <row r="13370" spans="74:87" x14ac:dyDescent="0.3">
      <c r="BV13370" s="30"/>
      <c r="CH13370" s="139" t="str">
        <f t="shared" si="321"/>
        <v>LX.L1</v>
      </c>
      <c r="CI13370" t="s">
        <v>14599</v>
      </c>
    </row>
    <row r="13371" spans="74:87" x14ac:dyDescent="0.3">
      <c r="BV13371" s="30"/>
      <c r="CH13371" s="139" t="str">
        <f t="shared" si="321"/>
        <v>LX.0M</v>
      </c>
      <c r="CI13371" t="s">
        <v>14600</v>
      </c>
    </row>
    <row r="13372" spans="74:87" x14ac:dyDescent="0.3">
      <c r="BV13372" s="30"/>
      <c r="CH13372" s="139" t="str">
        <f t="shared" si="321"/>
        <v>LX.0N</v>
      </c>
      <c r="CI13372" t="s">
        <v>14601</v>
      </c>
    </row>
    <row r="13373" spans="74:87" x14ac:dyDescent="0.3">
      <c r="BV13373" s="30"/>
      <c r="CH13373" s="139" t="str">
        <f t="shared" si="321"/>
        <v>LX.68</v>
      </c>
      <c r="CI13373" t="s">
        <v>14602</v>
      </c>
    </row>
    <row r="13374" spans="74:87" x14ac:dyDescent="0.3">
      <c r="BV13374" s="30"/>
      <c r="CH13374" s="139" t="str">
        <f t="shared" si="321"/>
        <v>LX.0T</v>
      </c>
      <c r="CI13374" t="s">
        <v>14603</v>
      </c>
    </row>
    <row r="13375" spans="74:87" x14ac:dyDescent="0.3">
      <c r="BV13375" s="30"/>
      <c r="CH13375" s="139" t="str">
        <f t="shared" si="321"/>
        <v>LX.SY</v>
      </c>
      <c r="CI13375" t="s">
        <v>14604</v>
      </c>
    </row>
    <row r="13376" spans="74:87" x14ac:dyDescent="0.3">
      <c r="BV13376" s="30"/>
      <c r="CH13376" s="139" t="str">
        <f t="shared" si="321"/>
        <v>LX.SL</v>
      </c>
      <c r="CI13376" t="s">
        <v>14605</v>
      </c>
    </row>
    <row r="13377" spans="74:87" x14ac:dyDescent="0.3">
      <c r="BV13377" s="30"/>
      <c r="CH13377" s="139" t="str">
        <f t="shared" si="321"/>
        <v>LX.SM</v>
      </c>
      <c r="CI13377" t="s">
        <v>14606</v>
      </c>
    </row>
    <row r="13378" spans="74:87" x14ac:dyDescent="0.3">
      <c r="BV13378" s="30"/>
      <c r="CH13378" s="139" t="str">
        <f t="shared" si="321"/>
        <v>LX.SN</v>
      </c>
      <c r="CI13378" t="s">
        <v>14607</v>
      </c>
    </row>
    <row r="13379" spans="74:87" x14ac:dyDescent="0.3">
      <c r="BV13379" s="30"/>
      <c r="CH13379" s="139" t="str">
        <f t="shared" si="321"/>
        <v>LX.ZZ</v>
      </c>
      <c r="CI13379" t="s">
        <v>14608</v>
      </c>
    </row>
    <row r="13380" spans="74:87" x14ac:dyDescent="0.3">
      <c r="BV13380" s="30"/>
      <c r="CH13380" s="139" t="str">
        <f t="shared" si="321"/>
        <v>LX.53</v>
      </c>
      <c r="CI13380" t="s">
        <v>14609</v>
      </c>
    </row>
    <row r="13381" spans="74:87" x14ac:dyDescent="0.3">
      <c r="BV13381" s="30"/>
      <c r="CH13381" s="139" t="str">
        <f t="shared" si="321"/>
        <v>LX.AB</v>
      </c>
      <c r="CI13381" t="s">
        <v>14610</v>
      </c>
    </row>
    <row r="13382" spans="74:87" x14ac:dyDescent="0.3">
      <c r="BV13382" s="30"/>
      <c r="CH13382" s="139" t="str">
        <f t="shared" si="321"/>
        <v>LX.50</v>
      </c>
      <c r="CI13382" t="s">
        <v>14611</v>
      </c>
    </row>
    <row r="13383" spans="74:87" x14ac:dyDescent="0.3">
      <c r="BV13383" s="30"/>
      <c r="CH13383" s="139" t="str">
        <f t="shared" si="321"/>
        <v>LX.B1</v>
      </c>
      <c r="CI13383" t="s">
        <v>14612</v>
      </c>
    </row>
    <row r="13384" spans="74:87" x14ac:dyDescent="0.3">
      <c r="BV13384" s="30"/>
      <c r="CH13384" s="139" t="str">
        <f t="shared" si="321"/>
        <v>LX.BN</v>
      </c>
      <c r="CI13384" t="s">
        <v>14613</v>
      </c>
    </row>
    <row r="13385" spans="74:87" x14ac:dyDescent="0.3">
      <c r="BV13385" s="30"/>
      <c r="CH13385" s="139" t="str">
        <f t="shared" si="321"/>
        <v>LX.0Y</v>
      </c>
      <c r="CI13385" t="s">
        <v>14614</v>
      </c>
    </row>
    <row r="13386" spans="74:87" x14ac:dyDescent="0.3">
      <c r="BV13386" s="30"/>
      <c r="CH13386" s="139" t="str">
        <f t="shared" si="321"/>
        <v>LX.0L</v>
      </c>
      <c r="CI13386" t="s">
        <v>14615</v>
      </c>
    </row>
    <row r="13387" spans="74:87" x14ac:dyDescent="0.3">
      <c r="BV13387" s="30"/>
      <c r="CH13387" s="139" t="str">
        <f t="shared" si="321"/>
        <v>LX.LK</v>
      </c>
      <c r="CI13387" t="s">
        <v>14616</v>
      </c>
    </row>
    <row r="13388" spans="74:87" x14ac:dyDescent="0.3">
      <c r="BV13388" s="30"/>
      <c r="CH13388" s="139" t="str">
        <f t="shared" si="321"/>
        <v>LX.LB</v>
      </c>
      <c r="CI13388" t="s">
        <v>14617</v>
      </c>
    </row>
    <row r="13389" spans="74:87" x14ac:dyDescent="0.3">
      <c r="BV13389" s="30"/>
      <c r="CH13389" s="139" t="str">
        <f t="shared" si="321"/>
        <v>LX.LG</v>
      </c>
      <c r="CI13389" t="s">
        <v>14618</v>
      </c>
    </row>
    <row r="13390" spans="74:87" x14ac:dyDescent="0.3">
      <c r="BV13390" s="30"/>
      <c r="CH13390" s="139" t="str">
        <f t="shared" si="321"/>
        <v>LX.LO</v>
      </c>
      <c r="CI13390" t="s">
        <v>14619</v>
      </c>
    </row>
    <row r="13391" spans="74:87" x14ac:dyDescent="0.3">
      <c r="BV13391" s="30"/>
      <c r="CH13391" s="139" t="str">
        <f t="shared" si="321"/>
        <v>LX.LC</v>
      </c>
      <c r="CI13391" t="s">
        <v>14620</v>
      </c>
    </row>
    <row r="13392" spans="74:87" x14ac:dyDescent="0.3">
      <c r="BV13392" s="30"/>
      <c r="CH13392" s="139" t="str">
        <f t="shared" si="321"/>
        <v>LX.LY</v>
      </c>
      <c r="CI13392" t="s">
        <v>14621</v>
      </c>
    </row>
    <row r="13393" spans="74:87" x14ac:dyDescent="0.3">
      <c r="BV13393" s="30"/>
      <c r="CH13393" s="139" t="str">
        <f t="shared" si="321"/>
        <v>LX.FE</v>
      </c>
      <c r="CI13393" t="s">
        <v>14622</v>
      </c>
    </row>
    <row r="13394" spans="74:87" x14ac:dyDescent="0.3">
      <c r="BV13394" s="30"/>
      <c r="CH13394" s="139" t="str">
        <f t="shared" si="321"/>
        <v>LX.RN</v>
      </c>
      <c r="CI13394" t="s">
        <v>14623</v>
      </c>
    </row>
    <row r="13395" spans="74:87" x14ac:dyDescent="0.3">
      <c r="BV13395" s="30"/>
      <c r="CH13395" s="139" t="str">
        <f t="shared" si="321"/>
        <v>LX.HB</v>
      </c>
      <c r="CI13395" t="s">
        <v>15597</v>
      </c>
    </row>
    <row r="13396" spans="74:87" x14ac:dyDescent="0.3">
      <c r="BV13396" s="30"/>
      <c r="CH13396" s="139" t="str">
        <f t="shared" si="321"/>
        <v>LX.HG</v>
      </c>
      <c r="CI13396" t="s">
        <v>15598</v>
      </c>
    </row>
    <row r="13397" spans="74:87" x14ac:dyDescent="0.3">
      <c r="BV13397" s="30"/>
      <c r="CH13397" s="139" t="str">
        <f t="shared" si="321"/>
        <v>LX.S2</v>
      </c>
      <c r="CI13397" t="s">
        <v>14624</v>
      </c>
    </row>
    <row r="13398" spans="74:87" x14ac:dyDescent="0.3">
      <c r="BV13398" s="30"/>
      <c r="CH13398" s="139" t="str">
        <f t="shared" si="321"/>
        <v>LX.S1</v>
      </c>
      <c r="CI13398" t="s">
        <v>14625</v>
      </c>
    </row>
    <row r="13399" spans="74:87" x14ac:dyDescent="0.3">
      <c r="BV13399" s="30"/>
      <c r="CH13399" s="139" t="str">
        <f t="shared" si="321"/>
        <v>LX.L2</v>
      </c>
      <c r="CI13399" t="s">
        <v>14626</v>
      </c>
    </row>
    <row r="13400" spans="74:87" x14ac:dyDescent="0.3">
      <c r="BV13400" s="30"/>
      <c r="CH13400" s="139" t="str">
        <f t="shared" si="321"/>
        <v>LX.L1</v>
      </c>
      <c r="CI13400" t="s">
        <v>14627</v>
      </c>
    </row>
    <row r="13401" spans="74:87" x14ac:dyDescent="0.3">
      <c r="BV13401" s="30"/>
      <c r="CH13401" s="139" t="str">
        <f t="shared" si="321"/>
        <v>LX.0M</v>
      </c>
      <c r="CI13401" t="s">
        <v>14628</v>
      </c>
    </row>
    <row r="13402" spans="74:87" x14ac:dyDescent="0.3">
      <c r="BV13402" s="30"/>
      <c r="CH13402" s="139" t="str">
        <f t="shared" si="321"/>
        <v>LX.0N</v>
      </c>
      <c r="CI13402" t="s">
        <v>14629</v>
      </c>
    </row>
    <row r="13403" spans="74:87" x14ac:dyDescent="0.3">
      <c r="BV13403" s="30"/>
      <c r="CH13403" s="139" t="str">
        <f t="shared" si="321"/>
        <v>LX.68</v>
      </c>
      <c r="CI13403" t="s">
        <v>14630</v>
      </c>
    </row>
    <row r="13404" spans="74:87" x14ac:dyDescent="0.3">
      <c r="BV13404" s="30"/>
      <c r="CH13404" s="139" t="str">
        <f t="shared" si="321"/>
        <v>LX.0T</v>
      </c>
      <c r="CI13404" t="s">
        <v>14631</v>
      </c>
    </row>
    <row r="13405" spans="74:87" x14ac:dyDescent="0.3">
      <c r="BV13405" s="30"/>
      <c r="CH13405" s="139" t="str">
        <f t="shared" si="321"/>
        <v>LX.SY</v>
      </c>
      <c r="CI13405" t="s">
        <v>14632</v>
      </c>
    </row>
    <row r="13406" spans="74:87" x14ac:dyDescent="0.3">
      <c r="BV13406" s="30"/>
      <c r="CH13406" s="139" t="str">
        <f t="shared" si="321"/>
        <v>LX.SL</v>
      </c>
      <c r="CI13406" t="s">
        <v>14633</v>
      </c>
    </row>
    <row r="13407" spans="74:87" x14ac:dyDescent="0.3">
      <c r="BV13407" s="30"/>
      <c r="CH13407" s="139" t="str">
        <f t="shared" si="321"/>
        <v>LX.SM</v>
      </c>
      <c r="CI13407" t="s">
        <v>14634</v>
      </c>
    </row>
    <row r="13408" spans="74:87" x14ac:dyDescent="0.3">
      <c r="BV13408" s="30"/>
      <c r="CH13408" s="139" t="str">
        <f t="shared" ref="CH13408:CH13469" si="322">CONCATENATE(LEFT(CI13408,2),".",RIGHT(CI13408,2))</f>
        <v>LX.SN</v>
      </c>
      <c r="CI13408" t="s">
        <v>14635</v>
      </c>
    </row>
    <row r="13409" spans="74:87" x14ac:dyDescent="0.3">
      <c r="BV13409" s="30"/>
      <c r="CH13409" s="139" t="str">
        <f t="shared" si="322"/>
        <v>LX.ZZ</v>
      </c>
      <c r="CI13409" t="s">
        <v>14636</v>
      </c>
    </row>
    <row r="13410" spans="74:87" x14ac:dyDescent="0.3">
      <c r="BV13410" s="30"/>
      <c r="CH13410" s="139" t="str">
        <f t="shared" si="322"/>
        <v>LX.53</v>
      </c>
      <c r="CI13410" t="s">
        <v>14637</v>
      </c>
    </row>
    <row r="13411" spans="74:87" x14ac:dyDescent="0.3">
      <c r="BV13411" s="30"/>
      <c r="CH13411" s="139" t="str">
        <f t="shared" si="322"/>
        <v>LX.AB</v>
      </c>
      <c r="CI13411" t="s">
        <v>14638</v>
      </c>
    </row>
    <row r="13412" spans="74:87" x14ac:dyDescent="0.3">
      <c r="BV13412" s="30"/>
      <c r="CH13412" s="139" t="str">
        <f t="shared" si="322"/>
        <v>LX.50</v>
      </c>
      <c r="CI13412" t="s">
        <v>14639</v>
      </c>
    </row>
    <row r="13413" spans="74:87" x14ac:dyDescent="0.3">
      <c r="BV13413" s="30"/>
      <c r="CH13413" s="139" t="str">
        <f t="shared" si="322"/>
        <v>LX.B1</v>
      </c>
      <c r="CI13413" t="s">
        <v>14640</v>
      </c>
    </row>
    <row r="13414" spans="74:87" x14ac:dyDescent="0.3">
      <c r="BV13414" s="30"/>
      <c r="CH13414" s="139" t="str">
        <f t="shared" si="322"/>
        <v>LX.BN</v>
      </c>
      <c r="CI13414" t="s">
        <v>14641</v>
      </c>
    </row>
    <row r="13415" spans="74:87" x14ac:dyDescent="0.3">
      <c r="BV13415" s="30"/>
      <c r="CH13415" s="139" t="str">
        <f t="shared" si="322"/>
        <v>LX.0Y</v>
      </c>
      <c r="CI13415" t="s">
        <v>14642</v>
      </c>
    </row>
    <row r="13416" spans="74:87" x14ac:dyDescent="0.3">
      <c r="BV13416" s="30"/>
      <c r="CH13416" s="139" t="str">
        <f t="shared" si="322"/>
        <v>LX.0L</v>
      </c>
      <c r="CI13416" t="s">
        <v>14643</v>
      </c>
    </row>
    <row r="13417" spans="74:87" x14ac:dyDescent="0.3">
      <c r="BV13417" s="30"/>
      <c r="CH13417" s="139" t="str">
        <f t="shared" si="322"/>
        <v>LX.LK</v>
      </c>
      <c r="CI13417" t="s">
        <v>14644</v>
      </c>
    </row>
    <row r="13418" spans="74:87" x14ac:dyDescent="0.3">
      <c r="BV13418" s="30"/>
      <c r="CH13418" s="139" t="str">
        <f t="shared" si="322"/>
        <v>LX.LB</v>
      </c>
      <c r="CI13418" t="s">
        <v>14645</v>
      </c>
    </row>
    <row r="13419" spans="74:87" x14ac:dyDescent="0.3">
      <c r="BV13419" s="30"/>
      <c r="CH13419" s="139" t="str">
        <f t="shared" si="322"/>
        <v>LX.LG</v>
      </c>
      <c r="CI13419" t="s">
        <v>14646</v>
      </c>
    </row>
    <row r="13420" spans="74:87" x14ac:dyDescent="0.3">
      <c r="BV13420" s="30"/>
      <c r="CH13420" s="139" t="str">
        <f t="shared" si="322"/>
        <v>LX.LO</v>
      </c>
      <c r="CI13420" t="s">
        <v>14647</v>
      </c>
    </row>
    <row r="13421" spans="74:87" x14ac:dyDescent="0.3">
      <c r="BV13421" s="30"/>
      <c r="CH13421" s="139" t="str">
        <f t="shared" si="322"/>
        <v>LX.LC</v>
      </c>
      <c r="CI13421" t="s">
        <v>14648</v>
      </c>
    </row>
    <row r="13422" spans="74:87" x14ac:dyDescent="0.3">
      <c r="BV13422" s="30"/>
      <c r="CH13422" s="139" t="str">
        <f t="shared" si="322"/>
        <v>LX.LY</v>
      </c>
      <c r="CI13422" t="s">
        <v>14649</v>
      </c>
    </row>
    <row r="13423" spans="74:87" x14ac:dyDescent="0.3">
      <c r="BV13423" s="30"/>
      <c r="CH13423" s="139" t="str">
        <f t="shared" si="322"/>
        <v>LX.FE</v>
      </c>
      <c r="CI13423" t="s">
        <v>14650</v>
      </c>
    </row>
    <row r="13424" spans="74:87" x14ac:dyDescent="0.3">
      <c r="BV13424" s="30"/>
      <c r="CH13424" s="139" t="str">
        <f t="shared" si="322"/>
        <v>LX.RN</v>
      </c>
      <c r="CI13424" t="s">
        <v>14651</v>
      </c>
    </row>
    <row r="13425" spans="74:87" x14ac:dyDescent="0.3">
      <c r="BV13425" s="30"/>
      <c r="CH13425" s="139" t="str">
        <f t="shared" si="322"/>
        <v>LX.HB</v>
      </c>
      <c r="CI13425" t="s">
        <v>15599</v>
      </c>
    </row>
    <row r="13426" spans="74:87" x14ac:dyDescent="0.3">
      <c r="BV13426" s="30"/>
      <c r="CH13426" s="139" t="str">
        <f t="shared" si="322"/>
        <v>LX.HG</v>
      </c>
      <c r="CI13426" t="s">
        <v>15600</v>
      </c>
    </row>
    <row r="13427" spans="74:87" x14ac:dyDescent="0.3">
      <c r="BV13427" s="30"/>
      <c r="CH13427" s="139" t="str">
        <f t="shared" si="322"/>
        <v>LX.S2</v>
      </c>
      <c r="CI13427" t="s">
        <v>14652</v>
      </c>
    </row>
    <row r="13428" spans="74:87" x14ac:dyDescent="0.3">
      <c r="BV13428" s="30"/>
      <c r="CH13428" s="139" t="str">
        <f t="shared" si="322"/>
        <v>LX.S1</v>
      </c>
      <c r="CI13428" t="s">
        <v>14653</v>
      </c>
    </row>
    <row r="13429" spans="74:87" x14ac:dyDescent="0.3">
      <c r="BV13429" s="30"/>
      <c r="CH13429" s="139" t="str">
        <f t="shared" si="322"/>
        <v>LX.L2</v>
      </c>
      <c r="CI13429" t="s">
        <v>14654</v>
      </c>
    </row>
    <row r="13430" spans="74:87" x14ac:dyDescent="0.3">
      <c r="BV13430" s="30"/>
      <c r="CH13430" s="139" t="str">
        <f t="shared" si="322"/>
        <v>LX.L1</v>
      </c>
      <c r="CI13430" t="s">
        <v>14655</v>
      </c>
    </row>
    <row r="13431" spans="74:87" x14ac:dyDescent="0.3">
      <c r="BV13431" s="30"/>
      <c r="CH13431" s="139" t="str">
        <f t="shared" si="322"/>
        <v>LX.0M</v>
      </c>
      <c r="CI13431" t="s">
        <v>14656</v>
      </c>
    </row>
    <row r="13432" spans="74:87" x14ac:dyDescent="0.3">
      <c r="BV13432" s="30"/>
      <c r="CH13432" s="139" t="str">
        <f t="shared" si="322"/>
        <v>LX.0N</v>
      </c>
      <c r="CI13432" t="s">
        <v>14657</v>
      </c>
    </row>
    <row r="13433" spans="74:87" x14ac:dyDescent="0.3">
      <c r="BV13433" s="30"/>
      <c r="CH13433" s="139" t="str">
        <f t="shared" si="322"/>
        <v>LX.68</v>
      </c>
      <c r="CI13433" t="s">
        <v>14658</v>
      </c>
    </row>
    <row r="13434" spans="74:87" x14ac:dyDescent="0.3">
      <c r="BV13434" s="30"/>
      <c r="CH13434" s="139" t="str">
        <f t="shared" si="322"/>
        <v>LX.0T</v>
      </c>
      <c r="CI13434" t="s">
        <v>14659</v>
      </c>
    </row>
    <row r="13435" spans="74:87" x14ac:dyDescent="0.3">
      <c r="BV13435" s="30"/>
      <c r="CH13435" s="139" t="str">
        <f t="shared" si="322"/>
        <v>LX.SY</v>
      </c>
      <c r="CI13435" t="s">
        <v>14660</v>
      </c>
    </row>
    <row r="13436" spans="74:87" x14ac:dyDescent="0.3">
      <c r="BV13436" s="30"/>
      <c r="CH13436" s="139" t="str">
        <f t="shared" si="322"/>
        <v>LX.SL</v>
      </c>
      <c r="CI13436" t="s">
        <v>14661</v>
      </c>
    </row>
    <row r="13437" spans="74:87" x14ac:dyDescent="0.3">
      <c r="BV13437" s="30"/>
      <c r="CH13437" s="139" t="str">
        <f t="shared" si="322"/>
        <v>LX.SM</v>
      </c>
      <c r="CI13437" t="s">
        <v>14662</v>
      </c>
    </row>
    <row r="13438" spans="74:87" x14ac:dyDescent="0.3">
      <c r="BV13438" s="30"/>
      <c r="CH13438" s="139" t="str">
        <f t="shared" si="322"/>
        <v>LX.SN</v>
      </c>
      <c r="CI13438" t="s">
        <v>14663</v>
      </c>
    </row>
    <row r="13439" spans="74:87" x14ac:dyDescent="0.3">
      <c r="BV13439" s="30"/>
      <c r="CH13439" s="139" t="str">
        <f t="shared" si="322"/>
        <v>LX.ZZ</v>
      </c>
      <c r="CI13439" t="s">
        <v>14664</v>
      </c>
    </row>
    <row r="13440" spans="74:87" x14ac:dyDescent="0.3">
      <c r="BV13440" s="30"/>
      <c r="CH13440" s="139" t="str">
        <f t="shared" si="322"/>
        <v>LX.53</v>
      </c>
      <c r="CI13440" t="s">
        <v>14665</v>
      </c>
    </row>
    <row r="13441" spans="74:87" x14ac:dyDescent="0.3">
      <c r="BV13441" s="30"/>
      <c r="CH13441" s="139" t="str">
        <f t="shared" si="322"/>
        <v>LX.AB</v>
      </c>
      <c r="CI13441" t="s">
        <v>14666</v>
      </c>
    </row>
    <row r="13442" spans="74:87" x14ac:dyDescent="0.3">
      <c r="BV13442" s="30"/>
      <c r="CH13442" s="139" t="str">
        <f t="shared" si="322"/>
        <v>LX.50</v>
      </c>
      <c r="CI13442" t="s">
        <v>14667</v>
      </c>
    </row>
    <row r="13443" spans="74:87" x14ac:dyDescent="0.3">
      <c r="BV13443" s="30"/>
      <c r="CH13443" s="139" t="str">
        <f t="shared" si="322"/>
        <v>LX.B1</v>
      </c>
      <c r="CI13443" t="s">
        <v>14668</v>
      </c>
    </row>
    <row r="13444" spans="74:87" x14ac:dyDescent="0.3">
      <c r="BV13444" s="30"/>
      <c r="CH13444" s="139" t="str">
        <f t="shared" si="322"/>
        <v>LX.BN</v>
      </c>
      <c r="CI13444" t="s">
        <v>14669</v>
      </c>
    </row>
    <row r="13445" spans="74:87" x14ac:dyDescent="0.3">
      <c r="BV13445" s="30"/>
      <c r="CH13445" s="139" t="str">
        <f t="shared" si="322"/>
        <v>LX.0Y</v>
      </c>
      <c r="CI13445" t="s">
        <v>14670</v>
      </c>
    </row>
    <row r="13446" spans="74:87" x14ac:dyDescent="0.3">
      <c r="BV13446" s="30"/>
      <c r="CH13446" s="139" t="str">
        <f t="shared" si="322"/>
        <v>LX.0L</v>
      </c>
      <c r="CI13446" t="s">
        <v>14671</v>
      </c>
    </row>
    <row r="13447" spans="74:87" x14ac:dyDescent="0.3">
      <c r="BV13447" s="30"/>
      <c r="CH13447" s="139" t="str">
        <f t="shared" si="322"/>
        <v>LX.LK</v>
      </c>
      <c r="CI13447" t="s">
        <v>14672</v>
      </c>
    </row>
    <row r="13448" spans="74:87" x14ac:dyDescent="0.3">
      <c r="BV13448" s="30"/>
      <c r="CH13448" s="139" t="str">
        <f t="shared" si="322"/>
        <v>LX.LB</v>
      </c>
      <c r="CI13448" t="s">
        <v>14673</v>
      </c>
    </row>
    <row r="13449" spans="74:87" x14ac:dyDescent="0.3">
      <c r="BV13449" s="30"/>
      <c r="CH13449" s="139" t="str">
        <f t="shared" si="322"/>
        <v>LX.LG</v>
      </c>
      <c r="CI13449" t="s">
        <v>14674</v>
      </c>
    </row>
    <row r="13450" spans="74:87" x14ac:dyDescent="0.3">
      <c r="BV13450" s="30"/>
      <c r="CH13450" s="139" t="str">
        <f t="shared" si="322"/>
        <v>LX.LO</v>
      </c>
      <c r="CI13450" t="s">
        <v>14675</v>
      </c>
    </row>
    <row r="13451" spans="74:87" x14ac:dyDescent="0.3">
      <c r="BV13451" s="30"/>
      <c r="CH13451" s="139" t="str">
        <f t="shared" si="322"/>
        <v>LX.LC</v>
      </c>
      <c r="CI13451" t="s">
        <v>14676</v>
      </c>
    </row>
    <row r="13452" spans="74:87" x14ac:dyDescent="0.3">
      <c r="BV13452" s="30"/>
      <c r="CH13452" s="139" t="str">
        <f t="shared" si="322"/>
        <v>LX.LY</v>
      </c>
      <c r="CI13452" t="s">
        <v>14677</v>
      </c>
    </row>
    <row r="13453" spans="74:87" x14ac:dyDescent="0.3">
      <c r="BV13453" s="30"/>
      <c r="CH13453" s="139" t="str">
        <f t="shared" si="322"/>
        <v>LX.FE</v>
      </c>
      <c r="CI13453" t="s">
        <v>14678</v>
      </c>
    </row>
    <row r="13454" spans="74:87" x14ac:dyDescent="0.3">
      <c r="BV13454" s="30"/>
      <c r="CH13454" s="139" t="str">
        <f t="shared" si="322"/>
        <v>LX.RN</v>
      </c>
      <c r="CI13454" t="s">
        <v>14679</v>
      </c>
    </row>
    <row r="13455" spans="74:87" x14ac:dyDescent="0.3">
      <c r="BV13455" s="30"/>
      <c r="CH13455" s="139" t="str">
        <f t="shared" si="322"/>
        <v>LX.HB</v>
      </c>
      <c r="CI13455" t="s">
        <v>15601</v>
      </c>
    </row>
    <row r="13456" spans="74:87" x14ac:dyDescent="0.3">
      <c r="BV13456" s="30"/>
      <c r="CH13456" s="139" t="str">
        <f t="shared" si="322"/>
        <v>LX.HG</v>
      </c>
      <c r="CI13456" t="s">
        <v>15602</v>
      </c>
    </row>
    <row r="13457" spans="74:87" x14ac:dyDescent="0.3">
      <c r="BV13457" s="30"/>
      <c r="CH13457" s="139" t="str">
        <f t="shared" si="322"/>
        <v>LX.S2</v>
      </c>
      <c r="CI13457" t="s">
        <v>14680</v>
      </c>
    </row>
    <row r="13458" spans="74:87" x14ac:dyDescent="0.3">
      <c r="BV13458" s="30"/>
      <c r="CH13458" s="139" t="str">
        <f t="shared" si="322"/>
        <v>LX.S1</v>
      </c>
      <c r="CI13458" t="s">
        <v>14681</v>
      </c>
    </row>
    <row r="13459" spans="74:87" x14ac:dyDescent="0.3">
      <c r="BV13459" s="30"/>
      <c r="CH13459" s="139" t="str">
        <f t="shared" si="322"/>
        <v>LX.L2</v>
      </c>
      <c r="CI13459" t="s">
        <v>14682</v>
      </c>
    </row>
    <row r="13460" spans="74:87" x14ac:dyDescent="0.3">
      <c r="BV13460" s="30"/>
      <c r="CH13460" s="139" t="str">
        <f t="shared" si="322"/>
        <v>LX.L1</v>
      </c>
      <c r="CI13460" t="s">
        <v>14683</v>
      </c>
    </row>
    <row r="13461" spans="74:87" x14ac:dyDescent="0.3">
      <c r="BV13461" s="30"/>
      <c r="CH13461" s="139" t="str">
        <f t="shared" si="322"/>
        <v>LX.0M</v>
      </c>
      <c r="CI13461" t="s">
        <v>14684</v>
      </c>
    </row>
    <row r="13462" spans="74:87" x14ac:dyDescent="0.3">
      <c r="BV13462" s="30"/>
      <c r="CH13462" s="139" t="str">
        <f t="shared" si="322"/>
        <v>LX.0N</v>
      </c>
      <c r="CI13462" t="s">
        <v>14685</v>
      </c>
    </row>
    <row r="13463" spans="74:87" x14ac:dyDescent="0.3">
      <c r="BV13463" s="30"/>
      <c r="CH13463" s="139" t="str">
        <f t="shared" si="322"/>
        <v>LX.68</v>
      </c>
      <c r="CI13463" t="s">
        <v>14686</v>
      </c>
    </row>
    <row r="13464" spans="74:87" x14ac:dyDescent="0.3">
      <c r="BV13464" s="30"/>
      <c r="CH13464" s="139" t="str">
        <f t="shared" si="322"/>
        <v>LX.0T</v>
      </c>
      <c r="CI13464" t="s">
        <v>14687</v>
      </c>
    </row>
    <row r="13465" spans="74:87" x14ac:dyDescent="0.3">
      <c r="BV13465" s="30"/>
      <c r="CH13465" s="139" t="str">
        <f t="shared" si="322"/>
        <v>LX.SY</v>
      </c>
      <c r="CI13465" t="s">
        <v>14688</v>
      </c>
    </row>
    <row r="13466" spans="74:87" x14ac:dyDescent="0.3">
      <c r="BV13466" s="30"/>
      <c r="CH13466" s="139" t="str">
        <f t="shared" si="322"/>
        <v>LX.SL</v>
      </c>
      <c r="CI13466" t="s">
        <v>14689</v>
      </c>
    </row>
    <row r="13467" spans="74:87" x14ac:dyDescent="0.3">
      <c r="BV13467" s="30"/>
      <c r="CH13467" s="139" t="str">
        <f t="shared" si="322"/>
        <v>LX.SM</v>
      </c>
      <c r="CI13467" t="s">
        <v>14690</v>
      </c>
    </row>
    <row r="13468" spans="74:87" x14ac:dyDescent="0.3">
      <c r="BV13468" s="30"/>
      <c r="CH13468" s="139" t="str">
        <f t="shared" si="322"/>
        <v>LX.SN</v>
      </c>
      <c r="CI13468" t="s">
        <v>14691</v>
      </c>
    </row>
    <row r="13469" spans="74:87" x14ac:dyDescent="0.3">
      <c r="BV13469" s="30"/>
      <c r="CH13469" s="139" t="str">
        <f t="shared" si="322"/>
        <v>LX.ZZ</v>
      </c>
      <c r="CI13469" t="s">
        <v>14692</v>
      </c>
    </row>
    <row r="13470" spans="74:87" x14ac:dyDescent="0.3">
      <c r="BV13470" s="30"/>
      <c r="CH13470" s="139"/>
    </row>
    <row r="13471" spans="74:87" x14ac:dyDescent="0.3">
      <c r="BV13471" s="30"/>
      <c r="CH13471" s="139"/>
    </row>
    <row r="13472" spans="74:87" x14ac:dyDescent="0.3">
      <c r="BV13472" s="30"/>
      <c r="CH13472" s="139"/>
    </row>
    <row r="13473" spans="74:86" x14ac:dyDescent="0.3">
      <c r="BV13473" s="30"/>
      <c r="CH13473" s="139"/>
    </row>
    <row r="13474" spans="74:86" x14ac:dyDescent="0.3">
      <c r="BV13474" s="30"/>
      <c r="CH13474" s="139"/>
    </row>
    <row r="13475" spans="74:86" x14ac:dyDescent="0.3">
      <c r="BV13475" s="30"/>
      <c r="CH13475" s="139"/>
    </row>
    <row r="13476" spans="74:86" x14ac:dyDescent="0.3">
      <c r="BV13476" s="30"/>
      <c r="CH13476" s="139"/>
    </row>
    <row r="13477" spans="74:86" x14ac:dyDescent="0.3">
      <c r="BV13477" s="30"/>
      <c r="CH13477" s="139"/>
    </row>
    <row r="13478" spans="74:86" x14ac:dyDescent="0.3">
      <c r="BV13478" s="30"/>
      <c r="CH13478" s="139"/>
    </row>
    <row r="13479" spans="74:86" x14ac:dyDescent="0.3">
      <c r="BV13479" s="30"/>
      <c r="CH13479" s="139"/>
    </row>
    <row r="13480" spans="74:86" x14ac:dyDescent="0.3">
      <c r="BV13480" s="30"/>
      <c r="CH13480" s="139"/>
    </row>
    <row r="13481" spans="74:86" x14ac:dyDescent="0.3">
      <c r="BV13481" s="30"/>
      <c r="CH13481" s="139"/>
    </row>
    <row r="13482" spans="74:86" x14ac:dyDescent="0.3">
      <c r="BV13482" s="30"/>
      <c r="CH13482" s="139"/>
    </row>
    <row r="13483" spans="74:86" x14ac:dyDescent="0.3">
      <c r="BV13483" s="30"/>
      <c r="CH13483" s="139"/>
    </row>
    <row r="13484" spans="74:86" x14ac:dyDescent="0.3">
      <c r="BV13484" s="30"/>
      <c r="CH13484" s="139"/>
    </row>
    <row r="13485" spans="74:86" x14ac:dyDescent="0.3">
      <c r="BV13485" s="30"/>
      <c r="CH13485" s="139"/>
    </row>
    <row r="13486" spans="74:86" x14ac:dyDescent="0.3">
      <c r="BV13486" s="30"/>
      <c r="CH13486" s="139"/>
    </row>
    <row r="13487" spans="74:86" x14ac:dyDescent="0.3">
      <c r="BV13487" s="30"/>
      <c r="CH13487" s="139"/>
    </row>
    <row r="13488" spans="74:86" x14ac:dyDescent="0.3">
      <c r="BV13488" s="30"/>
      <c r="CH13488" s="139"/>
    </row>
    <row r="13489" spans="74:86" x14ac:dyDescent="0.3">
      <c r="BV13489" s="30"/>
      <c r="CH13489" s="139"/>
    </row>
    <row r="13490" spans="74:86" x14ac:dyDescent="0.3">
      <c r="BV13490" s="30"/>
      <c r="CH13490" s="139"/>
    </row>
    <row r="13491" spans="74:86" x14ac:dyDescent="0.3">
      <c r="BV13491" s="30"/>
      <c r="CH13491" s="139"/>
    </row>
    <row r="13492" spans="74:86" x14ac:dyDescent="0.3">
      <c r="BV13492" s="30"/>
      <c r="CH13492" s="139"/>
    </row>
    <row r="13493" spans="74:86" x14ac:dyDescent="0.3">
      <c r="BV13493" s="30"/>
      <c r="CH13493" s="139"/>
    </row>
    <row r="13494" spans="74:86" x14ac:dyDescent="0.3">
      <c r="BV13494" s="30"/>
      <c r="CH13494" s="139"/>
    </row>
    <row r="13495" spans="74:86" x14ac:dyDescent="0.3">
      <c r="BV13495" s="30"/>
      <c r="CH13495" s="139"/>
    </row>
    <row r="13496" spans="74:86" x14ac:dyDescent="0.3">
      <c r="BV13496" s="30"/>
      <c r="CH13496" s="139"/>
    </row>
    <row r="13497" spans="74:86" x14ac:dyDescent="0.3">
      <c r="BV13497" s="30"/>
      <c r="CH13497" s="139"/>
    </row>
    <row r="13498" spans="74:86" x14ac:dyDescent="0.3">
      <c r="BV13498" s="30"/>
      <c r="CH13498" s="139"/>
    </row>
    <row r="13499" spans="74:86" x14ac:dyDescent="0.3">
      <c r="BV13499" s="30"/>
      <c r="CH13499" s="139"/>
    </row>
    <row r="13500" spans="74:86" x14ac:dyDescent="0.3">
      <c r="BV13500" s="30"/>
      <c r="CH13500" s="139"/>
    </row>
    <row r="13501" spans="74:86" x14ac:dyDescent="0.3">
      <c r="BV13501" s="30"/>
      <c r="CH13501" s="139"/>
    </row>
    <row r="13502" spans="74:86" x14ac:dyDescent="0.3">
      <c r="BV13502" s="30"/>
      <c r="CH13502" s="139"/>
    </row>
    <row r="13503" spans="74:86" x14ac:dyDescent="0.3">
      <c r="BV13503" s="30"/>
      <c r="CH13503" s="139"/>
    </row>
    <row r="13504" spans="74:86" x14ac:dyDescent="0.3">
      <c r="BV13504" s="30"/>
      <c r="CH13504" s="139"/>
    </row>
    <row r="13505" spans="74:86" x14ac:dyDescent="0.3">
      <c r="BV13505" s="30"/>
      <c r="CH13505" s="139"/>
    </row>
    <row r="13506" spans="74:86" x14ac:dyDescent="0.3">
      <c r="BV13506" s="30"/>
      <c r="CH13506" s="139"/>
    </row>
    <row r="13507" spans="74:86" x14ac:dyDescent="0.3">
      <c r="BV13507" s="30"/>
      <c r="CH13507" s="139"/>
    </row>
    <row r="13508" spans="74:86" x14ac:dyDescent="0.3">
      <c r="BV13508" s="30"/>
      <c r="CH13508" s="139"/>
    </row>
    <row r="13509" spans="74:86" x14ac:dyDescent="0.3">
      <c r="BV13509" s="30"/>
      <c r="CH13509" s="139"/>
    </row>
    <row r="13510" spans="74:86" x14ac:dyDescent="0.3">
      <c r="BV13510" s="30"/>
      <c r="CH13510" s="139"/>
    </row>
    <row r="13511" spans="74:86" x14ac:dyDescent="0.3">
      <c r="BV13511" s="30"/>
      <c r="CH13511" s="139"/>
    </row>
    <row r="13512" spans="74:86" x14ac:dyDescent="0.3">
      <c r="BV13512" s="30"/>
      <c r="CH13512" s="139"/>
    </row>
    <row r="13513" spans="74:86" x14ac:dyDescent="0.3">
      <c r="BV13513" s="30"/>
      <c r="CH13513" s="139"/>
    </row>
    <row r="13514" spans="74:86" x14ac:dyDescent="0.3">
      <c r="BV13514" s="30"/>
      <c r="CH13514" s="139"/>
    </row>
    <row r="13515" spans="74:86" x14ac:dyDescent="0.3">
      <c r="BV13515" s="30"/>
      <c r="CH13515" s="139"/>
    </row>
    <row r="13516" spans="74:86" x14ac:dyDescent="0.3">
      <c r="BV13516" s="30"/>
      <c r="CH13516" s="139"/>
    </row>
    <row r="13517" spans="74:86" x14ac:dyDescent="0.3">
      <c r="BV13517" s="30"/>
      <c r="CH13517" s="139"/>
    </row>
    <row r="13518" spans="74:86" x14ac:dyDescent="0.3">
      <c r="BV13518" s="30"/>
      <c r="CH13518" s="139"/>
    </row>
    <row r="13519" spans="74:86" x14ac:dyDescent="0.3">
      <c r="BV13519" s="30"/>
      <c r="CH13519" s="139"/>
    </row>
    <row r="13520" spans="74:86" x14ac:dyDescent="0.3">
      <c r="BV13520" s="30"/>
      <c r="CH13520" s="139"/>
    </row>
    <row r="13521" spans="74:86" x14ac:dyDescent="0.3">
      <c r="BV13521" s="30"/>
      <c r="CH13521" s="139"/>
    </row>
    <row r="13522" spans="74:86" x14ac:dyDescent="0.3">
      <c r="BV13522" s="30"/>
      <c r="CH13522" s="139"/>
    </row>
    <row r="13523" spans="74:86" x14ac:dyDescent="0.3">
      <c r="BV13523" s="30"/>
      <c r="CH13523" s="139"/>
    </row>
    <row r="13524" spans="74:86" x14ac:dyDescent="0.3">
      <c r="BV13524" s="30"/>
      <c r="CH13524" s="139"/>
    </row>
    <row r="13525" spans="74:86" x14ac:dyDescent="0.3">
      <c r="BV13525" s="30"/>
      <c r="CH13525" s="139"/>
    </row>
    <row r="13526" spans="74:86" x14ac:dyDescent="0.3">
      <c r="BV13526" s="30"/>
      <c r="CH13526" s="139"/>
    </row>
    <row r="13527" spans="74:86" x14ac:dyDescent="0.3">
      <c r="BV13527" s="30"/>
      <c r="CH13527" s="139"/>
    </row>
    <row r="13528" spans="74:86" x14ac:dyDescent="0.3">
      <c r="BV13528" s="30"/>
      <c r="CH13528" s="139"/>
    </row>
    <row r="13529" spans="74:86" x14ac:dyDescent="0.3">
      <c r="BV13529" s="30"/>
      <c r="CH13529" s="139"/>
    </row>
    <row r="13530" spans="74:86" x14ac:dyDescent="0.3">
      <c r="BV13530" s="30"/>
      <c r="CH13530" s="139"/>
    </row>
    <row r="13531" spans="74:86" x14ac:dyDescent="0.3">
      <c r="BV13531" s="30"/>
      <c r="CH13531" s="139"/>
    </row>
    <row r="13532" spans="74:86" x14ac:dyDescent="0.3">
      <c r="BV13532" s="30"/>
      <c r="CH13532" s="139"/>
    </row>
    <row r="13533" spans="74:86" x14ac:dyDescent="0.3">
      <c r="BV13533" s="30"/>
      <c r="CH13533" s="139"/>
    </row>
    <row r="13534" spans="74:86" x14ac:dyDescent="0.3">
      <c r="BV13534" s="30"/>
      <c r="CH13534" s="139"/>
    </row>
    <row r="13535" spans="74:86" x14ac:dyDescent="0.3">
      <c r="BV13535" s="30"/>
      <c r="CH13535" s="139"/>
    </row>
    <row r="13536" spans="74:86" x14ac:dyDescent="0.3">
      <c r="BV13536" s="30"/>
      <c r="CH13536" s="139"/>
    </row>
    <row r="13537" spans="74:86" x14ac:dyDescent="0.3">
      <c r="BV13537" s="30"/>
      <c r="CH13537" s="139"/>
    </row>
    <row r="13538" spans="74:86" x14ac:dyDescent="0.3">
      <c r="BV13538" s="30"/>
      <c r="CH13538" s="139"/>
    </row>
    <row r="13539" spans="74:86" x14ac:dyDescent="0.3">
      <c r="BV13539" s="30"/>
      <c r="CH13539" s="139"/>
    </row>
    <row r="13540" spans="74:86" x14ac:dyDescent="0.3">
      <c r="BV13540" s="30"/>
      <c r="CH13540" s="139"/>
    </row>
    <row r="13541" spans="74:86" x14ac:dyDescent="0.3">
      <c r="BV13541" s="30"/>
      <c r="CH13541" s="139"/>
    </row>
  </sheetData>
  <sheetProtection algorithmName="SHA-512" hashValue="uXYqDiQJ2eR0E0BrAoK2ffTgIlh0SlVTbwgWmdSJjQWYgeZbRHSPNGKEsU/L6MhFt3kVwK/kLtScJIeWHllh8A==" saltValue="aajtHnqeI5Vgrc5ufa7J1Q==" spinCount="100000" sheet="1" objects="1" scenarios="1"/>
  <autoFilter ref="CH94:CJ13074"/>
  <sortState ref="R64:T79">
    <sortCondition ref="T64:T79"/>
  </sortState>
  <mergeCells count="21">
    <mergeCell ref="DF1:DG1"/>
    <mergeCell ref="EL41:EO41"/>
    <mergeCell ref="EK3:EO3"/>
    <mergeCell ref="EL6:EO6"/>
    <mergeCell ref="EK18:EO18"/>
    <mergeCell ref="EL31:EO31"/>
    <mergeCell ref="EK38:EO38"/>
    <mergeCell ref="EL21:EO21"/>
    <mergeCell ref="EK28:EO28"/>
    <mergeCell ref="A23:A32"/>
    <mergeCell ref="A33:A56"/>
    <mergeCell ref="P824:T827"/>
    <mergeCell ref="CO12:CP13"/>
    <mergeCell ref="K1:N1"/>
    <mergeCell ref="A57:A65"/>
    <mergeCell ref="O32:O33"/>
    <mergeCell ref="S42:S44"/>
    <mergeCell ref="O43:O45"/>
    <mergeCell ref="O46:O47"/>
    <mergeCell ref="A3:A22"/>
    <mergeCell ref="P1:S1"/>
  </mergeCells>
  <conditionalFormatting sqref="D3:D65">
    <cfRule type="cellIs" dxfId="323" priority="392" operator="greaterThan">
      <formula>0</formula>
    </cfRule>
  </conditionalFormatting>
  <conditionalFormatting sqref="B23:B32">
    <cfRule type="expression" dxfId="322" priority="387">
      <formula>$AQ$68=0</formula>
    </cfRule>
  </conditionalFormatting>
  <conditionalFormatting sqref="B33:B56">
    <cfRule type="expression" dxfId="321" priority="386">
      <formula>$AQ$69=0</formula>
    </cfRule>
  </conditionalFormatting>
  <conditionalFormatting sqref="I42:L42">
    <cfRule type="expression" dxfId="320" priority="324">
      <formula>$CI$46=1</formula>
    </cfRule>
  </conditionalFormatting>
  <conditionalFormatting sqref="J52:K52">
    <cfRule type="expression" dxfId="319" priority="323">
      <formula>$CI$64=1</formula>
    </cfRule>
  </conditionalFormatting>
  <conditionalFormatting sqref="Q54">
    <cfRule type="expression" dxfId="318" priority="322">
      <formula>$CL$56&gt;0</formula>
    </cfRule>
  </conditionalFormatting>
  <conditionalFormatting sqref="P51:Q51">
    <cfRule type="expression" dxfId="317" priority="414">
      <formula>$CL$60=1</formula>
    </cfRule>
  </conditionalFormatting>
  <conditionalFormatting sqref="T36 P34 S34:V34">
    <cfRule type="expression" dxfId="316" priority="318">
      <formula>$CR$13+$CR$36+$CR$48+$CR$55&gt;0</formula>
    </cfRule>
  </conditionalFormatting>
  <conditionalFormatting sqref="T36 P37:R37">
    <cfRule type="expression" dxfId="315" priority="317">
      <formula>$CR$21+$CR$29&gt;0</formula>
    </cfRule>
  </conditionalFormatting>
  <conditionalFormatting sqref="K43:M43">
    <cfRule type="expression" dxfId="314" priority="316">
      <formula>$CU$16&gt;0</formula>
    </cfRule>
  </conditionalFormatting>
  <conditionalFormatting sqref="K59">
    <cfRule type="expression" dxfId="313" priority="315">
      <formula>$CU$69=1</formula>
    </cfRule>
  </conditionalFormatting>
  <conditionalFormatting sqref="R61">
    <cfRule type="expression" dxfId="312" priority="415">
      <formula>$CX$10&gt;0</formula>
    </cfRule>
  </conditionalFormatting>
  <conditionalFormatting sqref="Q62:R62">
    <cfRule type="expression" dxfId="311" priority="416">
      <formula>$CX$12&gt;0</formula>
    </cfRule>
  </conditionalFormatting>
  <conditionalFormatting sqref="T3:U3">
    <cfRule type="expression" dxfId="310" priority="307">
      <formula>$DA$16+$DA$65&gt;0</formula>
    </cfRule>
  </conditionalFormatting>
  <conditionalFormatting sqref="U7:U8">
    <cfRule type="expression" dxfId="309" priority="306">
      <formula>$DA$10&gt;0</formula>
    </cfRule>
  </conditionalFormatting>
  <conditionalFormatting sqref="R65:S65">
    <cfRule type="expression" dxfId="308" priority="305">
      <formula>$DA$34=1</formula>
    </cfRule>
  </conditionalFormatting>
  <conditionalFormatting sqref="S64">
    <cfRule type="expression" dxfId="307" priority="302">
      <formula>$DA$22+$DA$26&gt;0</formula>
    </cfRule>
  </conditionalFormatting>
  <conditionalFormatting sqref="K60:K61">
    <cfRule type="expression" dxfId="306" priority="301">
      <formula>$CU$26&gt;0</formula>
    </cfRule>
  </conditionalFormatting>
  <conditionalFormatting sqref="K63">
    <cfRule type="expression" dxfId="305" priority="299">
      <formula>$CU$41&gt;0</formula>
    </cfRule>
  </conditionalFormatting>
  <conditionalFormatting sqref="C14 C19">
    <cfRule type="expression" dxfId="304" priority="291">
      <formula>$CX$27&gt;0</formula>
    </cfRule>
    <cfRule type="expression" dxfId="303" priority="292">
      <formula>$CX$25&gt;0</formula>
    </cfRule>
  </conditionalFormatting>
  <conditionalFormatting sqref="K46:M46 K48:M48">
    <cfRule type="expression" dxfId="302" priority="290">
      <formula>$CU$14&gt;0</formula>
    </cfRule>
  </conditionalFormatting>
  <conditionalFormatting sqref="BD79">
    <cfRule type="expression" dxfId="301" priority="288">
      <formula>$CX$56&gt;0</formula>
    </cfRule>
  </conditionalFormatting>
  <conditionalFormatting sqref="C3:C9 C23:C27 C33:C36 C45:C60 C63:C65 R32:R33 T32:U33 K63 S64 O61:O62 S19 P19:P20 U5:U6 K47:K49 K33 K35 R60 K60 O67 P24:P29">
    <cfRule type="expression" dxfId="300" priority="286">
      <formula>$BF$16=1</formula>
    </cfRule>
  </conditionalFormatting>
  <conditionalFormatting sqref="EL2 EL17 EL27 EL37">
    <cfRule type="expression" dxfId="299" priority="283">
      <formula>$DC$80&gt;0</formula>
    </cfRule>
  </conditionalFormatting>
  <conditionalFormatting sqref="DX24">
    <cfRule type="expression" dxfId="298" priority="268">
      <formula>$BF$16=1</formula>
    </cfRule>
  </conditionalFormatting>
  <conditionalFormatting sqref="DX25">
    <cfRule type="expression" dxfId="297" priority="267">
      <formula>$BF$16=1</formula>
    </cfRule>
  </conditionalFormatting>
  <conditionalFormatting sqref="DX26">
    <cfRule type="expression" dxfId="296" priority="266">
      <formula>$BF$16=1</formula>
    </cfRule>
  </conditionalFormatting>
  <conditionalFormatting sqref="O26:O29">
    <cfRule type="expression" dxfId="295" priority="1026">
      <formula>$BB$62+$BB$63+$BB$64+$BB$65&gt;0</formula>
    </cfRule>
    <cfRule type="expression" dxfId="294" priority="1027">
      <formula>$BB$60+$BB$61=1</formula>
    </cfRule>
  </conditionalFormatting>
  <conditionalFormatting sqref="D2:E2">
    <cfRule type="expression" dxfId="293" priority="1252">
      <formula>$AQ$71&gt;0</formula>
    </cfRule>
  </conditionalFormatting>
  <conditionalFormatting sqref="B3:B22">
    <cfRule type="expression" dxfId="292" priority="1253">
      <formula>$AQ$67=0</formula>
    </cfRule>
  </conditionalFormatting>
  <conditionalFormatting sqref="B57:B65">
    <cfRule type="expression" dxfId="291" priority="1256">
      <formula>$AQ$70=0</formula>
    </cfRule>
  </conditionalFormatting>
  <conditionalFormatting sqref="K11:M11">
    <cfRule type="expression" dxfId="290" priority="1284">
      <formula>$CO$10=1</formula>
    </cfRule>
  </conditionalFormatting>
  <conditionalFormatting sqref="U10">
    <cfRule type="expression" dxfId="289" priority="216">
      <formula>$BF$16=1</formula>
    </cfRule>
  </conditionalFormatting>
  <conditionalFormatting sqref="L31:M31">
    <cfRule type="expression" dxfId="288" priority="215">
      <formula>$DA$46&gt;0</formula>
    </cfRule>
  </conditionalFormatting>
  <conditionalFormatting sqref="Q3:R3">
    <cfRule type="expression" dxfId="287" priority="213">
      <formula>$DA$51&gt;0</formula>
    </cfRule>
  </conditionalFormatting>
  <conditionalFormatting sqref="S18">
    <cfRule type="expression" dxfId="286" priority="211">
      <formula>$CR$67</formula>
    </cfRule>
  </conditionalFormatting>
  <conditionalFormatting sqref="R18:R19">
    <cfRule type="expression" dxfId="285" priority="3012">
      <formula>$BF$12&gt;1</formula>
    </cfRule>
    <cfRule type="expression" dxfId="284" priority="3013">
      <formula>$BF$12=1</formula>
    </cfRule>
    <cfRule type="expression" dxfId="283" priority="3014">
      <formula>$AQ$67&gt;0</formula>
    </cfRule>
  </conditionalFormatting>
  <conditionalFormatting sqref="P42">
    <cfRule type="expression" dxfId="282" priority="3017">
      <formula>$AQ$67=0</formula>
    </cfRule>
  </conditionalFormatting>
  <conditionalFormatting sqref="Q60:Q61">
    <cfRule type="expression" dxfId="281" priority="3045">
      <formula>$BK$43&gt;1</formula>
    </cfRule>
    <cfRule type="expression" dxfId="280" priority="3046">
      <formula>$BK$43=1</formula>
    </cfRule>
    <cfRule type="expression" dxfId="279" priority="3047">
      <formula>$AQ$70&gt;0</formula>
    </cfRule>
  </conditionalFormatting>
  <conditionalFormatting sqref="P53:P54">
    <cfRule type="expression" dxfId="278" priority="3051">
      <formula>$BF$17&gt;1</formula>
    </cfRule>
    <cfRule type="expression" dxfId="277" priority="3052">
      <formula>$BF$17=1</formula>
    </cfRule>
    <cfRule type="expression" dxfId="276" priority="3053">
      <formula>$AQ$71&gt;0</formula>
    </cfRule>
  </conditionalFormatting>
  <conditionalFormatting sqref="N66:N67">
    <cfRule type="expression" dxfId="275" priority="3057">
      <formula>$BO$57&gt;1</formula>
    </cfRule>
    <cfRule type="expression" dxfId="274" priority="3058">
      <formula>$BO$57=1</formula>
    </cfRule>
    <cfRule type="expression" dxfId="273" priority="3059">
      <formula>$AQ$70&gt;0</formula>
    </cfRule>
  </conditionalFormatting>
  <conditionalFormatting sqref="T45">
    <cfRule type="expression" dxfId="272" priority="3074">
      <formula>$AQ$68+$AQ$69=0</formula>
    </cfRule>
  </conditionalFormatting>
  <conditionalFormatting sqref="O23:O25">
    <cfRule type="expression" dxfId="271" priority="3084">
      <formula>$BB$59+$BB$60+$BB$61&gt;1</formula>
    </cfRule>
    <cfRule type="expression" dxfId="270" priority="3085">
      <formula>$BB$59+$BB$60+$BB$61=1</formula>
    </cfRule>
    <cfRule type="expression" dxfId="269" priority="3086">
      <formula>$AQ$67&gt;0</formula>
    </cfRule>
  </conditionalFormatting>
  <conditionalFormatting sqref="J39:J40">
    <cfRule type="expression" dxfId="268" priority="3105">
      <formula>$BF$40&gt;1</formula>
    </cfRule>
    <cfRule type="expression" dxfId="267" priority="3106">
      <formula>$BF$40=1</formula>
    </cfRule>
    <cfRule type="expression" dxfId="266" priority="3107">
      <formula>$AQ$68+$AQ$69&gt;0</formula>
    </cfRule>
  </conditionalFormatting>
  <conditionalFormatting sqref="O4:O14">
    <cfRule type="expression" dxfId="265" priority="3090">
      <formula>$BF$33&gt;1</formula>
    </cfRule>
    <cfRule type="expression" dxfId="264" priority="3091">
      <formula>$BF$33=1</formula>
    </cfRule>
    <cfRule type="expression" dxfId="263" priority="3092">
      <formula>$AQ$67&gt;0</formula>
    </cfRule>
  </conditionalFormatting>
  <conditionalFormatting sqref="P32:P33">
    <cfRule type="expression" dxfId="262" priority="183">
      <formula>$BF$16=1</formula>
    </cfRule>
  </conditionalFormatting>
  <conditionalFormatting sqref="K40">
    <cfRule type="expression" dxfId="261" priority="182">
      <formula>$BF$16=1</formula>
    </cfRule>
  </conditionalFormatting>
  <conditionalFormatting sqref="U8">
    <cfRule type="expression" dxfId="260" priority="173">
      <formula>$DA$63&gt;0</formula>
    </cfRule>
  </conditionalFormatting>
  <conditionalFormatting sqref="U5">
    <cfRule type="expression" dxfId="259" priority="172">
      <formula>$AO$21+$AO$22&gt;0</formula>
    </cfRule>
  </conditionalFormatting>
  <conditionalFormatting sqref="O18:O20">
    <cfRule type="expression" dxfId="258" priority="3191">
      <formula>$BJ$13&gt;1</formula>
    </cfRule>
    <cfRule type="expression" dxfId="257" priority="3192">
      <formula>$BJ$13=1</formula>
    </cfRule>
    <cfRule type="expression" dxfId="256" priority="3193">
      <formula>$AQ$67&gt;0</formula>
    </cfRule>
  </conditionalFormatting>
  <conditionalFormatting sqref="R20:S20">
    <cfRule type="expression" dxfId="255" priority="171">
      <formula>$CR$77&gt;0</formula>
    </cfRule>
  </conditionalFormatting>
  <conditionalFormatting sqref="T36">
    <cfRule type="expression" dxfId="254" priority="170">
      <formula>$CR$67&gt;0</formula>
    </cfRule>
  </conditionalFormatting>
  <conditionalFormatting sqref="O15">
    <cfRule type="expression" dxfId="253" priority="169">
      <formula>SUM($BF$21:$BF$32)*$BF$16&gt;0</formula>
    </cfRule>
  </conditionalFormatting>
  <conditionalFormatting sqref="J60:J62">
    <cfRule type="expression" dxfId="252" priority="3039">
      <formula>$BJ$51&gt;1</formula>
    </cfRule>
    <cfRule type="expression" dxfId="251" priority="3040">
      <formula>$BJ$51=1</formula>
    </cfRule>
    <cfRule type="expression" dxfId="250" priority="3041">
      <formula>$AQ$70&gt;0</formula>
    </cfRule>
  </conditionalFormatting>
  <conditionalFormatting sqref="N60:N61">
    <cfRule type="expression" dxfId="249" priority="3042">
      <formula>$BP$51&gt;1</formula>
    </cfRule>
    <cfRule type="expression" dxfId="248" priority="3043">
      <formula>$BP$51=1</formula>
    </cfRule>
    <cfRule type="expression" dxfId="247" priority="3044">
      <formula>$AQ$70&gt;0</formula>
    </cfRule>
  </conditionalFormatting>
  <conditionalFormatting sqref="T42:T44">
    <cfRule type="expression" dxfId="246" priority="3597">
      <formula>$BK$62&gt;1</formula>
    </cfRule>
    <cfRule type="expression" dxfId="245" priority="3598">
      <formula>$BK$62=1</formula>
    </cfRule>
    <cfRule type="expression" dxfId="244" priority="3599">
      <formula>$AQ$67&gt;0</formula>
    </cfRule>
  </conditionalFormatting>
  <conditionalFormatting sqref="P43:P45">
    <cfRule type="expression" dxfId="243" priority="3609">
      <formula>$BF$66&gt;1</formula>
    </cfRule>
    <cfRule type="expression" dxfId="242" priority="3610">
      <formula>$BF$66=1</formula>
    </cfRule>
    <cfRule type="expression" dxfId="241" priority="3611">
      <formula>$AQ$68+$AQ$69&gt;0</formula>
    </cfRule>
  </conditionalFormatting>
  <conditionalFormatting sqref="P46:P47">
    <cfRule type="expression" dxfId="240" priority="3621">
      <formula>$BF$67&gt;1</formula>
    </cfRule>
    <cfRule type="expression" dxfId="239" priority="3622">
      <formula>$BF$67=1</formula>
    </cfRule>
    <cfRule type="expression" dxfId="238" priority="3623">
      <formula>$AQ$70&gt;0</formula>
    </cfRule>
  </conditionalFormatting>
  <conditionalFormatting sqref="J4:J6">
    <cfRule type="expression" dxfId="237" priority="3666" stopIfTrue="1">
      <formula>$BF$75&gt;1</formula>
    </cfRule>
    <cfRule type="expression" priority="3667" stopIfTrue="1">
      <formula>$BF$75=1</formula>
    </cfRule>
    <cfRule type="expression" dxfId="236" priority="3668" stopIfTrue="1">
      <formula>$AQ$71&gt;0</formula>
    </cfRule>
  </conditionalFormatting>
  <conditionalFormatting sqref="K6">
    <cfRule type="expression" dxfId="235" priority="110">
      <formula>SUM($AU$3:$AU$45)&gt;0</formula>
    </cfRule>
  </conditionalFormatting>
  <conditionalFormatting sqref="K4:K5">
    <cfRule type="expression" dxfId="234" priority="109">
      <formula>SUM($AU$46:$AU$86)&gt;0</formula>
    </cfRule>
  </conditionalFormatting>
  <conditionalFormatting sqref="J7:L7">
    <cfRule type="expression" dxfId="233" priority="106">
      <formula>$CO$26=1</formula>
    </cfRule>
  </conditionalFormatting>
  <conditionalFormatting sqref="J54:J56">
    <cfRule type="expression" dxfId="232" priority="3873">
      <formula>$BB$83&gt;1</formula>
    </cfRule>
    <cfRule type="expression" dxfId="231" priority="3874">
      <formula>$BB$83=1</formula>
    </cfRule>
    <cfRule type="expression" dxfId="230" priority="3875">
      <formula>$AQ$71&gt;0</formula>
    </cfRule>
  </conditionalFormatting>
  <conditionalFormatting sqref="S34">
    <cfRule type="expression" dxfId="229" priority="48">
      <formula>$CR$13+$CR$36+$CR$48+$CR$55&gt;0</formula>
    </cfRule>
  </conditionalFormatting>
  <conditionalFormatting sqref="L52">
    <cfRule type="expression" dxfId="228" priority="47">
      <formula>$CI$64=1</formula>
    </cfRule>
  </conditionalFormatting>
  <conditionalFormatting sqref="M52">
    <cfRule type="expression" dxfId="227" priority="46">
      <formula>$CI$64=1</formula>
    </cfRule>
  </conditionalFormatting>
  <conditionalFormatting sqref="J63">
    <cfRule type="expression" dxfId="226" priority="43">
      <formula>$BJ$51&gt;1</formula>
    </cfRule>
    <cfRule type="expression" dxfId="225" priority="44">
      <formula>$BJ$51=1</formula>
    </cfRule>
    <cfRule type="expression" dxfId="224" priority="45">
      <formula>$AQ$70&gt;0</formula>
    </cfRule>
  </conditionalFormatting>
  <conditionalFormatting sqref="J13:J28">
    <cfRule type="expression" dxfId="223" priority="3939">
      <formula>$BB$103&gt;1</formula>
    </cfRule>
    <cfRule type="expression" dxfId="222" priority="3940">
      <formula>$BB$103=1</formula>
    </cfRule>
    <cfRule type="expression" dxfId="221" priority="3941">
      <formula>$AQ$67&gt;0</formula>
    </cfRule>
  </conditionalFormatting>
  <conditionalFormatting sqref="K13">
    <cfRule type="expression" dxfId="220" priority="39">
      <formula>$CM$96=1</formula>
    </cfRule>
  </conditionalFormatting>
  <conditionalFormatting sqref="K14">
    <cfRule type="expression" dxfId="219" priority="38">
      <formula>$CM$97=1</formula>
    </cfRule>
  </conditionalFormatting>
  <conditionalFormatting sqref="K15">
    <cfRule type="expression" dxfId="218" priority="37">
      <formula>$CM$98=1</formula>
    </cfRule>
  </conditionalFormatting>
  <conditionalFormatting sqref="K16">
    <cfRule type="expression" dxfId="217" priority="36">
      <formula>$CM$99=1</formula>
    </cfRule>
  </conditionalFormatting>
  <conditionalFormatting sqref="K17">
    <cfRule type="expression" dxfId="216" priority="35">
      <formula>$CM$100=1</formula>
    </cfRule>
  </conditionalFormatting>
  <conditionalFormatting sqref="K18">
    <cfRule type="expression" dxfId="215" priority="34">
      <formula>$CM$101=1</formula>
    </cfRule>
  </conditionalFormatting>
  <conditionalFormatting sqref="K19">
    <cfRule type="expression" dxfId="214" priority="33">
      <formula>$CM$102=1</formula>
    </cfRule>
  </conditionalFormatting>
  <conditionalFormatting sqref="K20">
    <cfRule type="expression" dxfId="213" priority="32">
      <formula>$CM$103=1</formula>
    </cfRule>
  </conditionalFormatting>
  <conditionalFormatting sqref="K21">
    <cfRule type="expression" dxfId="212" priority="31">
      <formula>$CM$104=1</formula>
    </cfRule>
  </conditionalFormatting>
  <conditionalFormatting sqref="K22">
    <cfRule type="expression" dxfId="211" priority="30">
      <formula>$CM$105=1</formula>
    </cfRule>
  </conditionalFormatting>
  <conditionalFormatting sqref="K23">
    <cfRule type="expression" dxfId="210" priority="29">
      <formula>$CM$106=1</formula>
    </cfRule>
  </conditionalFormatting>
  <conditionalFormatting sqref="K24">
    <cfRule type="expression" dxfId="209" priority="28">
      <formula>$CM$107=1</formula>
    </cfRule>
  </conditionalFormatting>
  <conditionalFormatting sqref="K25">
    <cfRule type="expression" dxfId="208" priority="27">
      <formula>$CM$108=1</formula>
    </cfRule>
  </conditionalFormatting>
  <conditionalFormatting sqref="K26">
    <cfRule type="expression" dxfId="207" priority="26">
      <formula>$CM$109=1</formula>
    </cfRule>
  </conditionalFormatting>
  <conditionalFormatting sqref="K27">
    <cfRule type="expression" dxfId="206" priority="25">
      <formula>$CM$110=1</formula>
    </cfRule>
  </conditionalFormatting>
  <conditionalFormatting sqref="K28">
    <cfRule type="expression" dxfId="205" priority="24">
      <formula>$CM$111=1</formula>
    </cfRule>
  </conditionalFormatting>
  <conditionalFormatting sqref="T5:T11">
    <cfRule type="expression" dxfId="204" priority="3942">
      <formula>$BN$18&gt;1</formula>
    </cfRule>
    <cfRule type="expression" dxfId="203" priority="3943">
      <formula>$BN$18=1</formula>
    </cfRule>
    <cfRule type="expression" dxfId="202" priority="3944">
      <formula>$AQ$67&gt;0</formula>
    </cfRule>
  </conditionalFormatting>
  <conditionalFormatting sqref="J9:L9">
    <cfRule type="expression" dxfId="201" priority="20">
      <formula>$AM$79=1</formula>
    </cfRule>
  </conditionalFormatting>
  <conditionalFormatting sqref="P35:R35">
    <cfRule type="expression" dxfId="200" priority="3945">
      <formula>$BN$5&gt;1</formula>
    </cfRule>
    <cfRule type="expression" dxfId="199" priority="3946">
      <formula>$BN$5=1</formula>
    </cfRule>
    <cfRule type="expression" dxfId="198" priority="3947">
      <formula>$AQ$67&gt;0</formula>
    </cfRule>
  </conditionalFormatting>
  <conditionalFormatting sqref="P36:R36">
    <cfRule type="expression" dxfId="197" priority="3948">
      <formula>$BN$6&gt;1</formula>
    </cfRule>
    <cfRule type="expression" dxfId="196" priority="3949">
      <formula>$BN$6=1</formula>
    </cfRule>
    <cfRule type="expression" dxfId="195" priority="3950">
      <formula>$AQ$68&gt;0</formula>
    </cfRule>
  </conditionalFormatting>
  <conditionalFormatting sqref="P37:R37">
    <cfRule type="expression" dxfId="194" priority="3951">
      <formula>$BN$7&gt;1</formula>
    </cfRule>
    <cfRule type="expression" dxfId="193" priority="3952">
      <formula>$BN$7=1</formula>
    </cfRule>
    <cfRule type="expression" dxfId="192" priority="3953">
      <formula>$AQ$69&gt;0</formula>
    </cfRule>
  </conditionalFormatting>
  <conditionalFormatting sqref="P34 S34:V34">
    <cfRule type="expression" dxfId="191" priority="3954">
      <formula>$BN$4&gt;1</formula>
    </cfRule>
    <cfRule type="expression" dxfId="190" priority="3955">
      <formula>$BN$4=1</formula>
    </cfRule>
    <cfRule type="expression" dxfId="189" priority="3956">
      <formula>$AQ$70&gt;0</formula>
    </cfRule>
  </conditionalFormatting>
  <conditionalFormatting sqref="N62">
    <cfRule type="expression" dxfId="188" priority="17">
      <formula>$BP$51&gt;1</formula>
    </cfRule>
    <cfRule type="expression" dxfId="187" priority="18">
      <formula>$BP$51=1</formula>
    </cfRule>
    <cfRule type="expression" dxfId="186" priority="19">
      <formula>$AQ$70&gt;0</formula>
    </cfRule>
  </conditionalFormatting>
  <conditionalFormatting sqref="J32:J36">
    <cfRule type="expression" dxfId="185" priority="3957">
      <formula>$BN$40&gt;1</formula>
    </cfRule>
    <cfRule type="expression" dxfId="184" priority="3958">
      <formula>$BN$40=1</formula>
    </cfRule>
    <cfRule type="expression" dxfId="183" priority="3959">
      <formula>$AQ$68&gt;0</formula>
    </cfRule>
  </conditionalFormatting>
  <conditionalFormatting sqref="H3:H43">
    <cfRule type="expression" dxfId="182" priority="3981">
      <formula>$BC$48&gt;1</formula>
    </cfRule>
    <cfRule type="expression" dxfId="181" priority="3982">
      <formula>$BC$48=1</formula>
    </cfRule>
    <cfRule type="expression" dxfId="180" priority="3983">
      <formula>$BB$93+$BB$94+$BB$96+$BB$100+$BB$101&gt;0</formula>
    </cfRule>
  </conditionalFormatting>
  <conditionalFormatting sqref="T37:U37">
    <cfRule type="expression" dxfId="179" priority="16">
      <formula>$DA$42&gt;0</formula>
    </cfRule>
  </conditionalFormatting>
  <conditionalFormatting sqref="S32:S33">
    <cfRule type="expression" dxfId="178" priority="14">
      <formula>$BF$16=1</formula>
    </cfRule>
  </conditionalFormatting>
  <conditionalFormatting sqref="H44">
    <cfRule type="expression" dxfId="177" priority="11">
      <formula>$BC$48&gt;1</formula>
    </cfRule>
    <cfRule type="expression" dxfId="176" priority="12">
      <formula>$BC$48=1</formula>
    </cfRule>
    <cfRule type="expression" dxfId="175" priority="13">
      <formula>$BB$93+$BB$94+$BB$96+$BB$100+$BB$101&gt;0</formula>
    </cfRule>
  </conditionalFormatting>
  <conditionalFormatting sqref="H45">
    <cfRule type="expression" dxfId="174" priority="8">
      <formula>$BC$48&gt;1</formula>
    </cfRule>
    <cfRule type="expression" dxfId="173" priority="9">
      <formula>$BC$48=1</formula>
    </cfRule>
    <cfRule type="expression" dxfId="172" priority="10">
      <formula>$BB$93+$BB$94+$BB$96+$BB$100+$BB$101&gt;0</formula>
    </cfRule>
  </conditionalFormatting>
  <conditionalFormatting sqref="F3:F76">
    <cfRule type="expression" dxfId="171" priority="3936">
      <formula>$AU$87&gt;1</formula>
    </cfRule>
    <cfRule type="expression" dxfId="170" priority="3937">
      <formula>$AU$87=1</formula>
    </cfRule>
    <cfRule type="expression" dxfId="169" priority="3938">
      <formula>$AQ$71&gt;0</formula>
    </cfRule>
  </conditionalFormatting>
  <conditionalFormatting sqref="K50:K51">
    <cfRule type="expression" dxfId="168" priority="1">
      <formula>$BF$16=1</formula>
    </cfRule>
  </conditionalFormatting>
  <conditionalFormatting sqref="J44:J51">
    <cfRule type="expression" dxfId="167" priority="3036">
      <formula>$BN$31&gt;1</formula>
    </cfRule>
    <cfRule type="expression" dxfId="166" priority="3037">
      <formula>$BN$31=1</formula>
    </cfRule>
    <cfRule type="expression" dxfId="165" priority="3038">
      <formula>$AQ$69&gt;0</formula>
    </cfRule>
  </conditionalFormatting>
  <hyperlinks>
    <hyperlink ref="C331" location="OmniDrum!A22" display="Click to return to order guide"/>
    <hyperlink ref="C327:G327" location="Legacy!B20" display="Click to return to order guide"/>
  </hyperlinks>
  <pageMargins left="0.45" right="0.45" top="0.5" bottom="0.5" header="0.3" footer="0.3"/>
  <pageSetup scale="9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T282"/>
  <sheetViews>
    <sheetView topLeftCell="E108" zoomScale="90" zoomScaleNormal="90" workbookViewId="0">
      <selection activeCell="E136" sqref="E136"/>
    </sheetView>
  </sheetViews>
  <sheetFormatPr defaultRowHeight="14.4" x14ac:dyDescent="0.3"/>
  <sheetData>
    <row r="1" spans="1:42" x14ac:dyDescent="0.3">
      <c r="A1" s="35"/>
      <c r="B1" s="35"/>
      <c r="C1" s="35"/>
      <c r="D1" s="35"/>
      <c r="E1" s="35"/>
      <c r="F1" s="35"/>
      <c r="G1" s="35"/>
      <c r="H1" s="35"/>
      <c r="I1" s="35"/>
      <c r="J1" s="35"/>
      <c r="K1" s="35"/>
      <c r="L1" s="35"/>
      <c r="M1" s="35"/>
      <c r="N1" s="35"/>
      <c r="O1" s="35"/>
      <c r="P1" s="35"/>
      <c r="Q1" s="35"/>
      <c r="R1" s="35"/>
    </row>
    <row r="2" spans="1:42" ht="21" x14ac:dyDescent="0.4">
      <c r="A2" s="152" t="s">
        <v>647</v>
      </c>
      <c r="B2" s="146"/>
      <c r="C2" s="103"/>
      <c r="D2" s="103"/>
      <c r="E2" s="147"/>
      <c r="F2" s="147"/>
      <c r="G2" s="103"/>
      <c r="H2" s="103"/>
      <c r="I2" s="103"/>
      <c r="J2" s="103"/>
      <c r="K2" s="103"/>
      <c r="L2" s="103"/>
      <c r="M2" s="103"/>
      <c r="N2" s="103"/>
      <c r="O2" s="103"/>
      <c r="P2" s="35"/>
      <c r="Q2" s="35"/>
      <c r="R2" s="35"/>
      <c r="S2" s="35"/>
      <c r="T2" s="35"/>
      <c r="U2" s="35"/>
      <c r="V2" s="35"/>
      <c r="W2" s="35"/>
      <c r="X2" s="35"/>
      <c r="Y2" s="35"/>
      <c r="Z2" s="35"/>
      <c r="AA2" s="35"/>
      <c r="AB2" s="35"/>
      <c r="AC2" s="35"/>
      <c r="AD2" s="35"/>
      <c r="AE2" s="35"/>
      <c r="AF2" s="35"/>
      <c r="AG2" s="35"/>
      <c r="AH2" s="35"/>
      <c r="AI2" s="35"/>
      <c r="AJ2" s="35"/>
      <c r="AK2" s="35"/>
    </row>
    <row r="3" spans="1:42" ht="21" x14ac:dyDescent="0.4">
      <c r="A3" s="152"/>
      <c r="B3" s="146"/>
      <c r="C3" s="103"/>
      <c r="D3" s="35"/>
      <c r="E3" s="147"/>
      <c r="F3" s="147"/>
      <c r="G3" s="103"/>
      <c r="H3" s="103"/>
      <c r="I3" s="103"/>
      <c r="J3" s="103"/>
      <c r="K3" s="103"/>
      <c r="L3" s="103"/>
      <c r="M3" s="103"/>
      <c r="N3" s="146"/>
      <c r="O3" s="103"/>
      <c r="P3" s="103"/>
      <c r="Q3" s="147"/>
      <c r="R3" s="147"/>
      <c r="S3" s="103"/>
      <c r="T3" s="103"/>
      <c r="U3" s="157" t="s">
        <v>692</v>
      </c>
      <c r="V3" s="103"/>
      <c r="W3" s="103"/>
      <c r="X3" s="103"/>
      <c r="Y3" s="103"/>
      <c r="Z3" s="103"/>
      <c r="AA3" s="103"/>
      <c r="AB3" s="35"/>
      <c r="AC3" s="35"/>
      <c r="AD3" s="35"/>
      <c r="AE3" s="35"/>
      <c r="AF3" s="35"/>
      <c r="AG3" s="35"/>
      <c r="AH3" s="35"/>
      <c r="AI3" s="35"/>
      <c r="AJ3" s="35"/>
      <c r="AK3" s="35"/>
    </row>
    <row r="4" spans="1:42" ht="21" x14ac:dyDescent="0.4">
      <c r="A4" s="148"/>
      <c r="B4" s="146"/>
      <c r="C4" s="103"/>
      <c r="D4" s="35"/>
      <c r="E4" s="147"/>
      <c r="F4" s="147"/>
      <c r="G4" s="103"/>
      <c r="H4" s="103"/>
      <c r="I4" s="103"/>
      <c r="J4" s="103"/>
      <c r="K4" s="103"/>
      <c r="L4" s="103"/>
      <c r="M4" s="103"/>
      <c r="N4" s="146"/>
      <c r="O4" s="103"/>
      <c r="P4" s="150"/>
      <c r="Q4" s="150"/>
      <c r="R4" s="150"/>
      <c r="S4" s="150"/>
      <c r="T4" s="150"/>
      <c r="U4" s="103"/>
      <c r="V4" s="103"/>
      <c r="W4" s="103"/>
      <c r="X4" s="103"/>
      <c r="Y4" s="103"/>
      <c r="Z4" s="103"/>
      <c r="AA4" s="103"/>
      <c r="AB4" s="35"/>
      <c r="AC4" s="35"/>
      <c r="AD4" s="35"/>
      <c r="AE4" s="35"/>
      <c r="AF4" s="35"/>
      <c r="AG4" s="35"/>
      <c r="AH4" s="35"/>
      <c r="AI4" s="35"/>
      <c r="AJ4" s="35"/>
      <c r="AK4" s="35"/>
    </row>
    <row r="5" spans="1:42" x14ac:dyDescent="0.3">
      <c r="A5" s="35"/>
      <c r="B5" s="146"/>
      <c r="C5" s="103"/>
      <c r="D5" s="103"/>
      <c r="E5" s="147"/>
      <c r="F5" s="147"/>
      <c r="G5" s="103"/>
      <c r="H5" s="103"/>
      <c r="I5" s="103"/>
      <c r="J5" s="103"/>
      <c r="K5" s="103"/>
      <c r="L5" s="103"/>
      <c r="M5" s="103"/>
      <c r="N5" s="146"/>
      <c r="O5" s="103"/>
      <c r="P5" s="103"/>
      <c r="Q5" s="147"/>
      <c r="R5" s="147"/>
      <c r="S5" s="103"/>
      <c r="T5" s="103"/>
      <c r="U5" s="103"/>
      <c r="V5" s="103"/>
      <c r="W5" s="103"/>
      <c r="X5" s="103"/>
      <c r="Y5" s="103"/>
      <c r="Z5" s="103"/>
      <c r="AA5" s="103"/>
      <c r="AB5" s="35"/>
      <c r="AC5" s="35"/>
      <c r="AD5" s="35"/>
      <c r="AE5" s="35"/>
      <c r="AF5" s="35"/>
      <c r="AG5" s="35"/>
      <c r="AH5" s="35"/>
      <c r="AI5" s="35"/>
      <c r="AJ5" s="35"/>
      <c r="AK5" s="35"/>
    </row>
    <row r="6" spans="1:42" x14ac:dyDescent="0.3">
      <c r="A6" s="35"/>
      <c r="B6" s="146"/>
      <c r="C6" s="103"/>
      <c r="D6" s="103"/>
      <c r="E6" s="147"/>
      <c r="F6" s="147"/>
      <c r="G6" s="103"/>
      <c r="H6" s="103"/>
      <c r="I6" s="103"/>
      <c r="J6" s="103"/>
      <c r="K6" s="103"/>
      <c r="L6" s="103"/>
      <c r="M6" s="103"/>
      <c r="N6" s="146"/>
      <c r="O6" s="103"/>
      <c r="P6" s="103"/>
      <c r="Q6" s="147"/>
      <c r="R6" s="147"/>
      <c r="S6" s="103"/>
      <c r="T6" s="103"/>
      <c r="U6" s="103"/>
      <c r="V6" s="103"/>
      <c r="W6" s="103"/>
      <c r="X6" s="103"/>
      <c r="Y6" s="103"/>
      <c r="Z6" s="103"/>
      <c r="AA6" s="103"/>
      <c r="AB6" s="35"/>
      <c r="AC6" s="35"/>
      <c r="AD6" s="35"/>
      <c r="AE6" s="35"/>
      <c r="AF6" s="35"/>
      <c r="AG6" s="35"/>
      <c r="AH6" s="35"/>
      <c r="AI6" s="35"/>
      <c r="AJ6" s="35"/>
      <c r="AK6" s="35"/>
    </row>
    <row r="7" spans="1:42" x14ac:dyDescent="0.3">
      <c r="A7" s="35"/>
      <c r="B7" s="146"/>
      <c r="C7" s="103"/>
      <c r="D7" s="103"/>
      <c r="E7" s="147"/>
      <c r="F7" s="147"/>
      <c r="G7" s="103"/>
      <c r="H7" s="103"/>
      <c r="I7" s="103"/>
      <c r="J7" s="103"/>
      <c r="K7" s="103"/>
      <c r="L7" s="103"/>
      <c r="M7" s="103"/>
      <c r="N7" s="146"/>
      <c r="O7" s="103"/>
      <c r="P7" s="103"/>
      <c r="Q7" s="147"/>
      <c r="R7" s="147"/>
      <c r="S7" s="103"/>
      <c r="T7" s="103"/>
      <c r="U7" s="103"/>
      <c r="V7" s="103"/>
      <c r="W7" s="103"/>
      <c r="X7" s="103"/>
      <c r="Y7" s="103"/>
      <c r="Z7" s="103"/>
      <c r="AA7" s="103"/>
      <c r="AB7" s="35"/>
      <c r="AC7" s="35"/>
      <c r="AD7" s="35"/>
      <c r="AE7" s="35"/>
      <c r="AF7" s="35"/>
      <c r="AG7" s="35"/>
      <c r="AH7" s="35"/>
      <c r="AI7" s="35"/>
      <c r="AJ7" s="35"/>
      <c r="AK7" s="35"/>
    </row>
    <row r="8" spans="1:42" x14ac:dyDescent="0.3">
      <c r="A8" s="35"/>
      <c r="B8" s="146"/>
      <c r="C8" s="103"/>
      <c r="D8" s="103"/>
      <c r="E8" s="147"/>
      <c r="F8" s="147"/>
      <c r="G8" s="103"/>
      <c r="H8" s="103"/>
      <c r="I8" s="103"/>
      <c r="J8" s="103"/>
      <c r="K8" s="103"/>
      <c r="L8" s="103"/>
      <c r="M8" s="103"/>
      <c r="N8" s="146"/>
      <c r="O8" s="103"/>
      <c r="P8" s="103"/>
      <c r="Q8" s="147"/>
      <c r="R8" s="147"/>
      <c r="S8" s="103"/>
      <c r="T8" s="103"/>
      <c r="U8" s="103"/>
      <c r="V8" s="103"/>
      <c r="W8" s="103"/>
      <c r="X8" s="103"/>
      <c r="Y8" s="103"/>
      <c r="Z8" s="103"/>
      <c r="AA8" s="103"/>
      <c r="AB8" s="35"/>
      <c r="AC8" s="35"/>
      <c r="AD8" s="35"/>
      <c r="AE8" s="35"/>
      <c r="AF8" s="35"/>
      <c r="AG8" s="35"/>
      <c r="AH8" s="35"/>
      <c r="AI8" s="35"/>
      <c r="AJ8" s="35"/>
      <c r="AK8" s="35"/>
    </row>
    <row r="9" spans="1:42" x14ac:dyDescent="0.3">
      <c r="A9" s="35"/>
      <c r="B9" s="146"/>
      <c r="C9" s="103"/>
      <c r="D9" s="103"/>
      <c r="E9" s="147"/>
      <c r="F9" s="147"/>
      <c r="G9" s="103"/>
      <c r="H9" s="103"/>
      <c r="I9" s="103"/>
      <c r="J9" s="103"/>
      <c r="K9" s="103"/>
      <c r="L9" s="103"/>
      <c r="M9" s="103"/>
      <c r="N9" s="146"/>
      <c r="O9" s="103"/>
      <c r="P9" s="103"/>
      <c r="Q9" s="147"/>
      <c r="R9" s="147"/>
      <c r="S9" s="103"/>
      <c r="T9" s="103"/>
      <c r="U9" s="103"/>
      <c r="V9" s="103"/>
      <c r="W9" s="103"/>
      <c r="X9" s="103"/>
      <c r="Y9" s="103"/>
      <c r="Z9" s="103"/>
      <c r="AA9" s="103"/>
      <c r="AB9" s="35"/>
      <c r="AC9" s="35"/>
      <c r="AD9" s="35"/>
      <c r="AE9" s="35"/>
      <c r="AF9" s="35"/>
      <c r="AG9" s="35"/>
      <c r="AH9" s="35"/>
      <c r="AI9" s="35"/>
      <c r="AJ9" s="35"/>
      <c r="AK9" s="35"/>
    </row>
    <row r="10" spans="1:42" x14ac:dyDescent="0.3">
      <c r="A10" s="35"/>
      <c r="B10" s="146"/>
      <c r="C10" s="103"/>
      <c r="D10" s="103"/>
      <c r="E10" s="147"/>
      <c r="F10" s="147"/>
      <c r="G10" s="103"/>
      <c r="H10" s="103"/>
      <c r="I10" s="103"/>
      <c r="J10" s="103"/>
      <c r="K10" s="103"/>
      <c r="L10" s="103"/>
      <c r="M10" s="103"/>
      <c r="N10" s="146"/>
      <c r="O10" s="103"/>
      <c r="P10" s="103"/>
      <c r="Q10" s="147"/>
      <c r="R10" s="147"/>
      <c r="S10" s="103"/>
      <c r="T10" s="103"/>
      <c r="U10" s="103"/>
      <c r="V10" s="103"/>
      <c r="W10" s="103"/>
      <c r="X10" s="103"/>
      <c r="Y10" s="103"/>
      <c r="Z10" s="103"/>
      <c r="AA10" s="103"/>
      <c r="AB10" s="35"/>
      <c r="AC10" s="35"/>
      <c r="AD10" s="35"/>
      <c r="AE10" s="35"/>
      <c r="AF10" s="35"/>
      <c r="AG10" s="35"/>
      <c r="AH10" s="35"/>
      <c r="AI10" s="35"/>
      <c r="AJ10" s="35"/>
      <c r="AK10" s="35"/>
    </row>
    <row r="11" spans="1:42" x14ac:dyDescent="0.3">
      <c r="A11" s="35"/>
      <c r="B11" s="146"/>
      <c r="C11" s="103"/>
      <c r="D11" s="103"/>
      <c r="E11" s="147"/>
      <c r="F11" s="147"/>
      <c r="G11" s="103"/>
      <c r="H11" s="103"/>
      <c r="I11" s="103"/>
      <c r="J11" s="103"/>
      <c r="K11" s="103"/>
      <c r="L11" s="103"/>
      <c r="M11" s="103"/>
      <c r="N11" s="146"/>
      <c r="O11" s="103"/>
      <c r="P11" s="103"/>
      <c r="Q11" s="147"/>
      <c r="R11" s="147"/>
      <c r="S11" s="103"/>
      <c r="T11" s="103"/>
      <c r="U11" s="103"/>
      <c r="V11" s="103"/>
      <c r="W11" s="103"/>
      <c r="X11" s="103"/>
      <c r="Y11" s="103"/>
      <c r="Z11" s="103"/>
      <c r="AA11" s="103"/>
      <c r="AB11" s="35"/>
      <c r="AC11" s="35"/>
      <c r="AD11" s="35"/>
      <c r="AE11" s="35"/>
      <c r="AF11" s="35"/>
      <c r="AG11" s="35"/>
      <c r="AH11" s="35"/>
      <c r="AI11" s="35"/>
      <c r="AJ11" s="35"/>
      <c r="AK11" s="35"/>
    </row>
    <row r="12" spans="1:42" x14ac:dyDescent="0.3">
      <c r="A12" s="35"/>
      <c r="B12" s="146"/>
      <c r="C12" s="103"/>
      <c r="D12" s="103"/>
      <c r="E12" s="147"/>
      <c r="F12" s="147"/>
      <c r="G12" s="103"/>
      <c r="H12" s="103"/>
      <c r="I12" s="103"/>
      <c r="J12" s="103"/>
      <c r="K12" s="103"/>
      <c r="L12" s="103"/>
      <c r="M12" s="103"/>
      <c r="N12" s="146"/>
      <c r="O12" s="103"/>
      <c r="P12" s="103"/>
      <c r="Q12" s="147"/>
      <c r="R12" s="147"/>
      <c r="S12" s="103"/>
      <c r="T12" s="103"/>
      <c r="U12" s="103"/>
      <c r="V12" s="103"/>
      <c r="W12" s="103"/>
      <c r="X12" s="103"/>
      <c r="Y12" s="103"/>
      <c r="Z12" s="103"/>
      <c r="AA12" s="103"/>
      <c r="AB12" s="35"/>
      <c r="AC12" s="35"/>
      <c r="AD12" s="35"/>
      <c r="AE12" s="35"/>
      <c r="AF12" s="35"/>
      <c r="AG12" s="35"/>
      <c r="AH12" s="35"/>
      <c r="AI12" s="35"/>
      <c r="AJ12" s="35"/>
      <c r="AK12" s="35"/>
      <c r="AP12" s="149" t="s">
        <v>640</v>
      </c>
    </row>
    <row r="13" spans="1:42" x14ac:dyDescent="0.3">
      <c r="A13" s="35"/>
      <c r="L13" s="103"/>
      <c r="M13" s="103"/>
      <c r="N13" s="146"/>
      <c r="O13" s="103"/>
      <c r="P13" s="103"/>
      <c r="Q13" s="147"/>
      <c r="R13" s="147"/>
      <c r="S13" s="103"/>
      <c r="T13" s="103"/>
      <c r="U13" s="103"/>
      <c r="V13" s="103"/>
      <c r="W13" s="103"/>
      <c r="X13" s="103"/>
      <c r="Y13" s="103"/>
      <c r="Z13" s="103"/>
      <c r="AA13" s="103"/>
      <c r="AB13" s="35"/>
      <c r="AC13" s="35"/>
      <c r="AD13" s="35"/>
      <c r="AE13" s="35"/>
      <c r="AF13" s="35"/>
      <c r="AG13" s="35"/>
      <c r="AH13" s="35"/>
      <c r="AI13" s="35"/>
      <c r="AJ13" s="35"/>
      <c r="AK13" s="35"/>
      <c r="AP13" s="149" t="s">
        <v>646</v>
      </c>
    </row>
    <row r="14" spans="1:42" x14ac:dyDescent="0.3">
      <c r="A14" s="35"/>
      <c r="M14" s="149"/>
      <c r="N14" s="146"/>
      <c r="O14" s="103"/>
      <c r="P14" s="103"/>
      <c r="Q14" s="147"/>
      <c r="R14" s="147"/>
      <c r="S14" s="103"/>
      <c r="T14" s="103"/>
      <c r="U14" s="103"/>
      <c r="V14" s="103"/>
      <c r="W14" s="103"/>
      <c r="X14" s="103"/>
      <c r="Y14" s="103"/>
      <c r="Z14" s="103"/>
      <c r="AA14" s="103"/>
      <c r="AB14" s="35"/>
      <c r="AC14" s="35"/>
      <c r="AD14" s="35"/>
      <c r="AE14" s="35"/>
      <c r="AF14" s="35"/>
      <c r="AG14" s="35"/>
      <c r="AH14" s="35"/>
      <c r="AI14" s="35"/>
      <c r="AJ14" s="35"/>
      <c r="AK14" s="35"/>
      <c r="AP14" s="103" t="s">
        <v>212</v>
      </c>
    </row>
    <row r="15" spans="1:42" x14ac:dyDescent="0.3">
      <c r="A15" s="35"/>
      <c r="M15" s="103"/>
      <c r="N15" s="146"/>
      <c r="O15" s="103"/>
      <c r="P15" s="103"/>
      <c r="Q15" s="147"/>
      <c r="R15" s="147"/>
      <c r="S15" s="103"/>
      <c r="T15" s="103"/>
      <c r="U15" s="103"/>
      <c r="V15" s="103"/>
      <c r="W15" s="103"/>
      <c r="X15" s="103"/>
      <c r="Y15" s="103"/>
      <c r="Z15" s="103"/>
      <c r="AA15" s="103"/>
      <c r="AB15" s="35"/>
      <c r="AC15" s="35"/>
      <c r="AD15" s="35"/>
      <c r="AE15" s="35"/>
      <c r="AF15" s="35"/>
      <c r="AG15" s="35"/>
      <c r="AH15" s="35"/>
      <c r="AI15" s="35"/>
      <c r="AJ15" s="35"/>
      <c r="AK15" s="35"/>
      <c r="AP15" s="103" t="s">
        <v>216</v>
      </c>
    </row>
    <row r="16" spans="1:42" x14ac:dyDescent="0.3">
      <c r="A16" s="35"/>
      <c r="M16" s="103"/>
      <c r="N16" s="146"/>
      <c r="O16" s="103"/>
      <c r="P16" s="103"/>
      <c r="Q16" s="147"/>
      <c r="R16" s="147"/>
      <c r="S16" s="103"/>
      <c r="T16" s="103"/>
      <c r="U16" s="103"/>
      <c r="V16" s="103"/>
      <c r="W16" s="103"/>
      <c r="X16" s="103"/>
      <c r="Y16" s="103"/>
      <c r="Z16" s="103"/>
      <c r="AA16" s="103"/>
      <c r="AB16" s="35"/>
      <c r="AC16" s="35"/>
      <c r="AD16" s="35"/>
      <c r="AE16" s="35"/>
      <c r="AF16" s="35"/>
      <c r="AG16" s="35"/>
      <c r="AH16" s="35"/>
      <c r="AI16" s="35"/>
      <c r="AJ16" s="35"/>
      <c r="AK16" s="35"/>
      <c r="AP16" s="103" t="s">
        <v>217</v>
      </c>
    </row>
    <row r="17" spans="1:46" x14ac:dyDescent="0.3">
      <c r="A17" s="35"/>
      <c r="M17" s="103"/>
      <c r="N17" s="146"/>
      <c r="O17" s="103"/>
      <c r="P17" s="103"/>
      <c r="Q17" s="147"/>
      <c r="R17" s="147"/>
      <c r="S17" s="103"/>
      <c r="T17" s="103"/>
      <c r="U17" s="103"/>
      <c r="V17" s="103"/>
      <c r="W17" s="103"/>
      <c r="X17" s="103"/>
      <c r="Y17" s="103"/>
      <c r="Z17" s="103"/>
      <c r="AA17" s="103"/>
      <c r="AB17" s="35"/>
      <c r="AC17" s="35"/>
      <c r="AD17" s="35"/>
      <c r="AE17" s="35"/>
      <c r="AF17" s="35"/>
      <c r="AG17" s="35"/>
      <c r="AH17" s="35"/>
      <c r="AI17" s="35"/>
      <c r="AJ17" s="35"/>
      <c r="AM17" s="103"/>
      <c r="AN17" s="147"/>
      <c r="AO17" s="147"/>
      <c r="AS17" s="103"/>
      <c r="AT17" s="103"/>
    </row>
    <row r="18" spans="1:46" x14ac:dyDescent="0.3">
      <c r="A18" s="35"/>
      <c r="L18" s="103"/>
      <c r="M18" s="103"/>
      <c r="N18" s="146"/>
      <c r="O18" s="103"/>
      <c r="P18" s="103"/>
      <c r="Q18" s="147"/>
      <c r="R18" s="147"/>
      <c r="S18" s="103"/>
      <c r="T18" s="103"/>
      <c r="U18" s="103"/>
      <c r="V18" s="103"/>
      <c r="W18" s="103"/>
      <c r="X18" s="103"/>
      <c r="Y18" s="103"/>
      <c r="Z18" s="103"/>
      <c r="AA18" s="103"/>
      <c r="AB18" s="35"/>
      <c r="AC18" s="35"/>
      <c r="AD18" s="35"/>
      <c r="AE18" s="35"/>
      <c r="AF18" s="35"/>
      <c r="AG18" s="35"/>
      <c r="AH18" s="35"/>
      <c r="AI18" s="35"/>
      <c r="AJ18" s="35"/>
      <c r="AM18" s="103"/>
      <c r="AN18" s="147"/>
      <c r="AO18" s="147"/>
      <c r="AS18" s="103"/>
      <c r="AT18" s="103"/>
    </row>
    <row r="19" spans="1:46" x14ac:dyDescent="0.3">
      <c r="A19" s="35"/>
      <c r="B19" s="35"/>
      <c r="C19" s="35"/>
      <c r="D19" s="35"/>
      <c r="E19" s="35"/>
      <c r="F19" s="35"/>
      <c r="G19" s="35"/>
      <c r="H19" s="35"/>
      <c r="I19" s="35"/>
      <c r="J19" s="35"/>
      <c r="K19" s="35"/>
      <c r="L19" s="35"/>
      <c r="M19" s="35"/>
      <c r="N19" s="146"/>
      <c r="O19" s="103"/>
      <c r="P19" s="103"/>
      <c r="Q19" s="147"/>
      <c r="R19" s="147"/>
      <c r="S19" s="103"/>
      <c r="T19" s="103"/>
      <c r="U19" s="103"/>
      <c r="V19" s="103"/>
      <c r="W19" s="103"/>
      <c r="X19" s="103"/>
      <c r="Y19" s="103"/>
      <c r="Z19" s="103"/>
      <c r="AA19" s="103"/>
      <c r="AB19" s="35"/>
      <c r="AC19" s="35"/>
      <c r="AD19" s="35"/>
      <c r="AE19" s="35"/>
      <c r="AF19" s="35"/>
      <c r="AG19" s="35"/>
      <c r="AH19" s="35"/>
      <c r="AI19" s="35"/>
      <c r="AJ19" s="35"/>
      <c r="AM19" s="103"/>
      <c r="AN19" s="147"/>
      <c r="AO19" s="147"/>
      <c r="AS19" s="103"/>
      <c r="AT19" s="103"/>
    </row>
    <row r="20" spans="1:46" x14ac:dyDescent="0.3">
      <c r="A20" s="35"/>
      <c r="B20" s="35"/>
      <c r="C20" s="35"/>
      <c r="D20" s="35"/>
      <c r="E20" s="35"/>
      <c r="F20" s="35"/>
      <c r="G20" s="35"/>
      <c r="H20" s="35"/>
      <c r="I20" s="35"/>
      <c r="J20" s="35"/>
      <c r="P20" s="103"/>
      <c r="U20" s="103"/>
      <c r="V20" s="103"/>
      <c r="W20" s="103"/>
      <c r="X20" s="103"/>
      <c r="Y20" s="103"/>
      <c r="Z20" s="103"/>
      <c r="AE20" s="35"/>
      <c r="AF20" s="151" t="s">
        <v>644</v>
      </c>
      <c r="AG20" s="35"/>
      <c r="AH20" s="35"/>
      <c r="AI20" s="35"/>
      <c r="AJ20" s="35"/>
      <c r="AM20" s="103"/>
      <c r="AN20" s="147"/>
      <c r="AO20" s="147"/>
      <c r="AS20" s="103"/>
      <c r="AT20" s="103"/>
    </row>
    <row r="21" spans="1:46" x14ac:dyDescent="0.3">
      <c r="A21" s="35"/>
      <c r="B21" s="35"/>
      <c r="C21" s="35"/>
      <c r="D21" s="35"/>
      <c r="E21" s="35"/>
      <c r="F21" s="35"/>
      <c r="G21" s="35"/>
      <c r="H21" s="35"/>
      <c r="I21" s="35"/>
      <c r="J21" s="35"/>
      <c r="P21" s="103"/>
      <c r="U21" s="103"/>
      <c r="Y21" s="103"/>
      <c r="Z21" s="103"/>
      <c r="AB21" s="149" t="s">
        <v>643</v>
      </c>
      <c r="AC21" s="103"/>
      <c r="AD21" s="103"/>
      <c r="AE21" s="35"/>
      <c r="AF21" s="149" t="s">
        <v>223</v>
      </c>
      <c r="AG21" s="35"/>
      <c r="AH21" s="35"/>
      <c r="AI21" s="35"/>
      <c r="AJ21" s="35"/>
      <c r="AM21" s="103"/>
      <c r="AN21" s="147"/>
      <c r="AO21" s="147"/>
      <c r="AS21" s="103"/>
      <c r="AT21" s="103"/>
    </row>
    <row r="22" spans="1:46" x14ac:dyDescent="0.3">
      <c r="A22" s="35"/>
      <c r="B22" s="35"/>
      <c r="C22" s="35"/>
      <c r="D22" s="35"/>
      <c r="E22" s="35"/>
      <c r="F22" s="35"/>
      <c r="G22" s="35"/>
      <c r="H22" s="35"/>
      <c r="I22" s="35"/>
      <c r="J22" s="35"/>
      <c r="P22" s="103"/>
      <c r="U22" s="103"/>
      <c r="Y22" s="103"/>
      <c r="Z22" s="103"/>
      <c r="AE22" s="35"/>
      <c r="AF22" s="103" t="s">
        <v>225</v>
      </c>
      <c r="AG22" s="35"/>
      <c r="AH22" s="35"/>
      <c r="AI22" s="35"/>
      <c r="AJ22" s="35"/>
      <c r="AM22" s="103"/>
      <c r="AN22" s="147"/>
      <c r="AO22" s="147"/>
      <c r="AP22" s="103"/>
      <c r="AR22" s="103"/>
      <c r="AS22" s="103"/>
      <c r="AT22" s="103"/>
    </row>
    <row r="23" spans="1:46" x14ac:dyDescent="0.3">
      <c r="A23" s="35"/>
      <c r="B23" s="35"/>
      <c r="C23" s="35"/>
      <c r="D23" s="35"/>
      <c r="E23" s="35"/>
      <c r="F23" s="35"/>
      <c r="G23" s="35"/>
      <c r="H23" s="35"/>
      <c r="I23" s="35"/>
      <c r="J23" s="35"/>
      <c r="P23" s="103"/>
      <c r="U23" s="103"/>
      <c r="Y23" s="103"/>
      <c r="Z23" s="103"/>
      <c r="AE23" s="35"/>
      <c r="AF23" s="147" t="s">
        <v>222</v>
      </c>
      <c r="AG23" s="35"/>
      <c r="AH23" s="35"/>
      <c r="AI23" s="35"/>
      <c r="AK23" s="35"/>
    </row>
    <row r="24" spans="1:46" x14ac:dyDescent="0.3">
      <c r="P24" s="103"/>
      <c r="T24" s="103"/>
      <c r="U24" s="103"/>
      <c r="Y24" s="103"/>
      <c r="Z24" s="103"/>
      <c r="AE24" s="35"/>
      <c r="AF24" s="35"/>
      <c r="AG24" s="35"/>
      <c r="AH24" s="35"/>
      <c r="AI24" s="35"/>
      <c r="AK24" s="35"/>
    </row>
    <row r="25" spans="1:46" x14ac:dyDescent="0.3">
      <c r="R25" s="151" t="s">
        <v>641</v>
      </c>
      <c r="S25" s="103"/>
      <c r="T25" s="146"/>
      <c r="U25" s="103"/>
      <c r="W25" s="151" t="s">
        <v>642</v>
      </c>
      <c r="X25" s="103"/>
      <c r="Z25" s="103"/>
      <c r="AF25" s="35"/>
      <c r="AG25" s="35"/>
      <c r="AH25" s="35"/>
      <c r="AK25" s="35"/>
    </row>
    <row r="26" spans="1:46" x14ac:dyDescent="0.3">
      <c r="R26" s="149" t="s">
        <v>218</v>
      </c>
      <c r="S26" s="35"/>
      <c r="T26" s="146"/>
      <c r="U26" s="103"/>
      <c r="W26" s="149" t="s">
        <v>220</v>
      </c>
      <c r="X26" s="103"/>
      <c r="Z26" s="103"/>
      <c r="AB26" s="35"/>
      <c r="AF26" s="147" t="s">
        <v>663</v>
      </c>
      <c r="AG26" s="35"/>
      <c r="AH26" s="35"/>
      <c r="AJ26" s="35"/>
      <c r="AK26" s="35"/>
    </row>
    <row r="27" spans="1:46" ht="15.6" x14ac:dyDescent="0.3">
      <c r="B27" s="50" t="s">
        <v>671</v>
      </c>
      <c r="F27" s="50" t="s">
        <v>672</v>
      </c>
      <c r="R27" s="103" t="s">
        <v>669</v>
      </c>
      <c r="S27" s="35"/>
      <c r="T27" s="146"/>
      <c r="U27" s="103"/>
      <c r="W27" s="103" t="s">
        <v>219</v>
      </c>
      <c r="X27" s="103"/>
      <c r="Z27" s="103"/>
      <c r="AF27" s="35"/>
      <c r="AG27" s="35" t="s">
        <v>666</v>
      </c>
      <c r="AH27" s="35"/>
      <c r="AJ27" s="35"/>
      <c r="AK27" s="48" t="s">
        <v>668</v>
      </c>
    </row>
    <row r="28" spans="1:46" ht="15.6" x14ac:dyDescent="0.3">
      <c r="B28" t="s">
        <v>670</v>
      </c>
      <c r="F28" t="s">
        <v>673</v>
      </c>
      <c r="J28" s="1" t="s">
        <v>674</v>
      </c>
      <c r="R28" s="147" t="s">
        <v>224</v>
      </c>
      <c r="S28" s="103"/>
      <c r="T28" s="146"/>
      <c r="U28" s="103"/>
      <c r="W28" s="147" t="s">
        <v>224</v>
      </c>
      <c r="X28" s="103"/>
      <c r="Z28" s="103"/>
      <c r="AB28" s="149" t="s">
        <v>221</v>
      </c>
      <c r="AG28" t="s">
        <v>665</v>
      </c>
      <c r="AH28" s="35"/>
      <c r="AJ28" s="35"/>
      <c r="AK28" s="48" t="s">
        <v>289</v>
      </c>
    </row>
    <row r="29" spans="1:46" x14ac:dyDescent="0.3">
      <c r="J29" t="s">
        <v>675</v>
      </c>
      <c r="N29" s="146"/>
      <c r="R29" s="147" t="s">
        <v>214</v>
      </c>
      <c r="S29" s="103"/>
      <c r="T29" s="146"/>
      <c r="U29" s="103"/>
      <c r="W29" s="147" t="s">
        <v>214</v>
      </c>
      <c r="X29" s="103"/>
      <c r="Z29" s="103"/>
      <c r="AB29" s="103" t="s">
        <v>226</v>
      </c>
      <c r="AF29" s="103"/>
      <c r="AG29" s="35"/>
      <c r="AH29" s="35"/>
      <c r="AJ29" s="35"/>
      <c r="AK29" s="48" t="s">
        <v>287</v>
      </c>
      <c r="AP29" s="1" t="s">
        <v>639</v>
      </c>
    </row>
    <row r="30" spans="1:46" x14ac:dyDescent="0.3">
      <c r="J30" t="s">
        <v>676</v>
      </c>
      <c r="N30" s="146"/>
      <c r="R30" s="147" t="s">
        <v>215</v>
      </c>
      <c r="S30" s="103"/>
      <c r="T30" s="146"/>
      <c r="W30" s="147" t="s">
        <v>215</v>
      </c>
      <c r="X30" s="103"/>
      <c r="Z30" s="103"/>
      <c r="AB30" s="147" t="s">
        <v>663</v>
      </c>
      <c r="AF30" s="103"/>
      <c r="AG30" s="35"/>
      <c r="AH30" s="35"/>
      <c r="AJ30" s="35"/>
      <c r="AK30" s="48" t="s">
        <v>288</v>
      </c>
      <c r="AP30" s="149" t="s">
        <v>645</v>
      </c>
    </row>
    <row r="31" spans="1:46" x14ac:dyDescent="0.3">
      <c r="J31" t="s">
        <v>677</v>
      </c>
      <c r="N31" s="35"/>
      <c r="R31" s="147" t="s">
        <v>663</v>
      </c>
      <c r="S31" s="35"/>
      <c r="T31" s="146"/>
      <c r="V31" s="35"/>
      <c r="W31" s="147" t="s">
        <v>663</v>
      </c>
      <c r="X31" s="35"/>
      <c r="Z31" s="103"/>
      <c r="AA31" s="35"/>
      <c r="AB31" s="35"/>
      <c r="AC31" s="35" t="s">
        <v>666</v>
      </c>
      <c r="AD31" s="149"/>
      <c r="AH31" s="35"/>
      <c r="AI31" s="35"/>
      <c r="AJ31" s="35"/>
      <c r="AK31" s="48" t="s">
        <v>667</v>
      </c>
      <c r="AP31" s="103" t="s">
        <v>212</v>
      </c>
    </row>
    <row r="32" spans="1:46" x14ac:dyDescent="0.3">
      <c r="N32" s="35"/>
      <c r="R32" s="35"/>
      <c r="S32" s="35" t="s">
        <v>664</v>
      </c>
      <c r="T32" s="146"/>
      <c r="V32" s="35"/>
      <c r="W32" s="35"/>
      <c r="X32" s="35" t="s">
        <v>664</v>
      </c>
      <c r="Z32" s="103"/>
      <c r="AA32" s="35"/>
      <c r="AB32" s="35"/>
      <c r="AC32" t="s">
        <v>665</v>
      </c>
      <c r="AD32" s="103"/>
      <c r="AH32" s="35"/>
      <c r="AK32" s="48" t="s">
        <v>287</v>
      </c>
      <c r="AP32" s="103" t="s">
        <v>213</v>
      </c>
    </row>
    <row r="33" spans="1:42" x14ac:dyDescent="0.3">
      <c r="S33" t="s">
        <v>665</v>
      </c>
      <c r="T33" s="146"/>
      <c r="X33" t="s">
        <v>665</v>
      </c>
      <c r="Z33" s="99"/>
      <c r="AD33" s="103"/>
      <c r="AP33" s="103" t="s">
        <v>214</v>
      </c>
    </row>
    <row r="34" spans="1:42" ht="21" x14ac:dyDescent="0.4">
      <c r="A34" s="152" t="s">
        <v>648</v>
      </c>
      <c r="Z34" s="99"/>
      <c r="AP34" s="103" t="s">
        <v>215</v>
      </c>
    </row>
    <row r="35" spans="1:42" x14ac:dyDescent="0.3">
      <c r="B35" s="3"/>
      <c r="C35" s="3"/>
      <c r="D35" s="7"/>
      <c r="E35" s="7"/>
      <c r="F35" s="3"/>
      <c r="G35" s="3"/>
      <c r="H35" s="3"/>
      <c r="I35" s="3"/>
      <c r="J35" s="3"/>
      <c r="K35" s="3"/>
      <c r="L35" s="3"/>
      <c r="M35" s="3"/>
      <c r="N35" s="3"/>
    </row>
    <row r="36" spans="1:42" x14ac:dyDescent="0.3">
      <c r="A36" s="114"/>
      <c r="B36" s="3"/>
      <c r="C36" s="3"/>
      <c r="D36" s="7"/>
      <c r="E36" s="7"/>
      <c r="F36" s="3"/>
      <c r="G36" s="3"/>
      <c r="H36" s="3"/>
      <c r="I36" s="3"/>
      <c r="J36" s="3"/>
      <c r="K36" s="3"/>
      <c r="L36" s="3"/>
      <c r="M36" s="3"/>
      <c r="N36" s="3"/>
    </row>
    <row r="37" spans="1:42" x14ac:dyDescent="0.3">
      <c r="A37" s="114"/>
      <c r="B37" s="3"/>
      <c r="C37" s="3"/>
      <c r="D37" s="7"/>
      <c r="E37" s="7"/>
      <c r="F37" s="3"/>
      <c r="G37" s="3"/>
      <c r="H37" s="3"/>
      <c r="I37" s="3"/>
      <c r="J37" s="3"/>
      <c r="K37" s="3"/>
      <c r="L37" s="3"/>
      <c r="M37" s="3"/>
      <c r="N37" s="3"/>
    </row>
    <row r="38" spans="1:42" x14ac:dyDescent="0.3">
      <c r="A38" s="114"/>
      <c r="B38" s="3"/>
      <c r="C38" s="3"/>
      <c r="D38" s="7"/>
      <c r="E38" s="7"/>
      <c r="F38" s="3"/>
      <c r="G38" s="3"/>
      <c r="H38" s="3"/>
      <c r="I38" s="3"/>
      <c r="J38" s="3"/>
      <c r="K38" s="3"/>
      <c r="L38" s="3"/>
      <c r="M38" s="3"/>
      <c r="N38" s="3"/>
    </row>
    <row r="39" spans="1:42" x14ac:dyDescent="0.3">
      <c r="A39" s="114"/>
      <c r="B39" s="3"/>
      <c r="C39" s="3"/>
      <c r="D39" s="7"/>
      <c r="E39" s="7"/>
      <c r="F39" s="3"/>
      <c r="G39" s="3"/>
      <c r="H39" s="3"/>
      <c r="I39" s="3"/>
      <c r="J39" s="3"/>
      <c r="K39" s="3"/>
      <c r="L39" s="3"/>
      <c r="M39" s="3"/>
      <c r="N39" s="3"/>
    </row>
    <row r="40" spans="1:42" x14ac:dyDescent="0.3">
      <c r="A40" s="114"/>
      <c r="B40" s="3"/>
      <c r="C40" s="3"/>
      <c r="D40" s="7"/>
      <c r="E40" s="7"/>
      <c r="F40" s="3"/>
      <c r="G40" s="3"/>
      <c r="H40" s="3"/>
      <c r="I40" s="3"/>
      <c r="J40" s="3"/>
      <c r="K40" s="3"/>
      <c r="L40" s="3"/>
      <c r="M40" s="3"/>
      <c r="N40" s="3"/>
    </row>
    <row r="41" spans="1:42" x14ac:dyDescent="0.3">
      <c r="A41" s="114"/>
      <c r="B41" s="3"/>
      <c r="C41" s="3"/>
      <c r="D41" s="7"/>
      <c r="E41" s="7"/>
      <c r="F41" s="3"/>
      <c r="G41" s="3"/>
      <c r="H41" s="3"/>
      <c r="I41" s="3"/>
      <c r="J41" s="3"/>
      <c r="K41" s="3"/>
      <c r="L41" s="3"/>
      <c r="M41" s="3"/>
      <c r="N41" s="3"/>
    </row>
    <row r="42" spans="1:42" x14ac:dyDescent="0.3">
      <c r="A42" s="114"/>
      <c r="B42" s="3"/>
      <c r="C42" s="3"/>
      <c r="D42" s="7"/>
      <c r="E42" s="7"/>
      <c r="F42" s="3"/>
      <c r="G42" s="3"/>
      <c r="H42" s="3"/>
      <c r="I42" s="3"/>
      <c r="J42" s="3"/>
      <c r="K42" s="3"/>
      <c r="L42" s="3"/>
      <c r="M42" s="3"/>
      <c r="N42" s="3"/>
    </row>
    <row r="43" spans="1:42" x14ac:dyDescent="0.3">
      <c r="A43" s="114"/>
      <c r="B43" s="3"/>
      <c r="C43" s="3"/>
      <c r="D43" s="7"/>
      <c r="E43" s="7"/>
      <c r="F43" s="3"/>
      <c r="G43" s="3"/>
      <c r="H43" s="3"/>
      <c r="I43" s="3"/>
      <c r="J43" s="3"/>
      <c r="K43" s="3"/>
      <c r="L43" s="3"/>
      <c r="M43" s="3"/>
      <c r="N43" s="3"/>
    </row>
    <row r="44" spans="1:42" x14ac:dyDescent="0.3">
      <c r="A44" s="114"/>
      <c r="B44" s="3"/>
      <c r="C44" s="3"/>
      <c r="D44" s="7"/>
      <c r="E44" s="7"/>
      <c r="F44" s="3"/>
      <c r="G44" s="3"/>
      <c r="H44" s="3"/>
      <c r="I44" s="3"/>
      <c r="J44" s="3"/>
      <c r="K44" s="3"/>
      <c r="L44" s="3"/>
      <c r="M44" s="3"/>
      <c r="N44" s="3"/>
    </row>
    <row r="45" spans="1:42" x14ac:dyDescent="0.3">
      <c r="A45" s="114"/>
      <c r="B45" s="3"/>
      <c r="C45" s="3"/>
      <c r="D45" s="7"/>
      <c r="E45" s="7"/>
      <c r="F45" s="3"/>
      <c r="G45" s="3"/>
      <c r="H45" s="3"/>
      <c r="I45" s="3"/>
      <c r="J45" s="3"/>
      <c r="K45" s="3"/>
      <c r="L45" s="3"/>
      <c r="M45" s="3"/>
      <c r="N45" s="3"/>
    </row>
    <row r="46" spans="1:42" x14ac:dyDescent="0.3">
      <c r="A46" s="114"/>
      <c r="B46" s="3"/>
      <c r="C46" s="3"/>
      <c r="D46" s="7"/>
      <c r="E46" s="7"/>
      <c r="F46" s="3"/>
      <c r="G46" s="3"/>
      <c r="H46" s="3"/>
      <c r="I46" s="3"/>
      <c r="J46" s="3"/>
      <c r="K46" s="3"/>
      <c r="L46" s="3"/>
      <c r="M46" s="3"/>
      <c r="N46" s="3"/>
    </row>
    <row r="47" spans="1:42" x14ac:dyDescent="0.3">
      <c r="A47" s="114"/>
      <c r="B47" s="3"/>
      <c r="C47" s="3"/>
      <c r="D47" s="7"/>
      <c r="E47" s="7"/>
      <c r="F47" s="3"/>
      <c r="G47" s="3"/>
      <c r="H47" s="3"/>
      <c r="I47" s="3"/>
      <c r="J47" s="3"/>
      <c r="K47" s="3"/>
      <c r="L47" s="3"/>
      <c r="M47" s="3"/>
      <c r="N47" s="3"/>
    </row>
    <row r="48" spans="1:42" x14ac:dyDescent="0.3">
      <c r="A48" s="114"/>
      <c r="B48" s="3"/>
      <c r="C48" s="3"/>
      <c r="D48" s="7"/>
      <c r="E48" s="7"/>
      <c r="F48" s="3"/>
      <c r="G48" s="3"/>
      <c r="H48" s="3"/>
      <c r="I48" s="3"/>
      <c r="J48" s="3"/>
      <c r="K48" s="3"/>
      <c r="L48" s="3"/>
      <c r="M48" s="3"/>
      <c r="N48" s="3"/>
    </row>
    <row r="49" spans="1:18" x14ac:dyDescent="0.3">
      <c r="A49" s="114"/>
      <c r="B49" s="3"/>
      <c r="C49" s="3"/>
      <c r="D49" s="7"/>
      <c r="E49" s="7"/>
      <c r="F49" s="3"/>
      <c r="G49" s="3"/>
      <c r="H49" s="3"/>
      <c r="I49" s="3"/>
      <c r="J49" s="3"/>
      <c r="K49" s="3"/>
      <c r="L49" s="3"/>
      <c r="M49" s="3"/>
      <c r="N49" s="3"/>
    </row>
    <row r="50" spans="1:18" x14ac:dyDescent="0.3">
      <c r="A50" s="114"/>
      <c r="B50" s="3"/>
      <c r="C50" s="3"/>
      <c r="D50" s="7"/>
      <c r="E50" s="7"/>
      <c r="F50" s="3"/>
      <c r="G50" s="3"/>
      <c r="H50" s="3"/>
      <c r="I50" s="3"/>
      <c r="J50" s="3"/>
      <c r="K50" s="3"/>
      <c r="L50" s="3"/>
      <c r="M50" s="3"/>
      <c r="N50" s="3"/>
    </row>
    <row r="51" spans="1:18" x14ac:dyDescent="0.3">
      <c r="A51" s="114"/>
      <c r="B51" s="3"/>
      <c r="C51" s="3"/>
      <c r="D51" s="7"/>
      <c r="E51" s="7"/>
      <c r="F51" s="3"/>
      <c r="G51" s="3"/>
      <c r="H51" s="3"/>
      <c r="I51" s="3"/>
      <c r="J51" s="3"/>
      <c r="K51" s="3"/>
      <c r="L51" s="3"/>
      <c r="M51" s="3"/>
      <c r="N51" s="3"/>
    </row>
    <row r="52" spans="1:18" x14ac:dyDescent="0.3">
      <c r="A52" s="114"/>
      <c r="B52" s="3"/>
      <c r="C52" s="3"/>
      <c r="D52" s="7"/>
      <c r="E52" s="7"/>
      <c r="F52" s="3"/>
      <c r="G52" s="3"/>
      <c r="H52" s="3"/>
      <c r="I52" s="3"/>
      <c r="J52" s="3"/>
      <c r="L52" s="3"/>
      <c r="N52" s="3"/>
    </row>
    <row r="53" spans="1:18" x14ac:dyDescent="0.3">
      <c r="A53" s="114"/>
      <c r="B53" s="3"/>
      <c r="C53" s="3"/>
      <c r="D53" s="7"/>
      <c r="E53" s="7"/>
      <c r="F53" s="3"/>
      <c r="G53" s="3"/>
      <c r="H53" s="3"/>
      <c r="I53" s="3"/>
      <c r="J53" s="3"/>
      <c r="L53" s="3"/>
      <c r="N53" s="3"/>
    </row>
    <row r="54" spans="1:18" x14ac:dyDescent="0.3">
      <c r="A54" s="114"/>
      <c r="B54" s="3"/>
      <c r="C54" s="3"/>
      <c r="D54" s="7"/>
      <c r="E54" s="7"/>
      <c r="F54" s="3"/>
      <c r="G54" s="3"/>
      <c r="H54" s="3"/>
      <c r="I54" s="3"/>
      <c r="J54" s="3"/>
      <c r="L54" s="3"/>
      <c r="N54" s="3"/>
    </row>
    <row r="55" spans="1:18" x14ac:dyDescent="0.3">
      <c r="A55" s="114"/>
      <c r="B55" s="3"/>
      <c r="C55" s="3"/>
      <c r="D55" s="7"/>
      <c r="E55" s="7"/>
      <c r="F55" s="3"/>
      <c r="G55" s="3"/>
      <c r="H55" s="3"/>
      <c r="I55" s="3"/>
      <c r="J55" s="3"/>
      <c r="L55" s="3"/>
      <c r="N55" s="3"/>
    </row>
    <row r="56" spans="1:18" x14ac:dyDescent="0.3">
      <c r="A56" s="114"/>
      <c r="B56" s="3"/>
      <c r="C56" s="3"/>
      <c r="D56" s="7"/>
      <c r="E56" s="7"/>
      <c r="F56" s="3"/>
      <c r="G56" s="3"/>
      <c r="H56" s="3"/>
      <c r="I56" s="3"/>
      <c r="J56" s="3"/>
      <c r="L56" s="3"/>
      <c r="M56" s="3"/>
      <c r="N56" s="3"/>
    </row>
    <row r="57" spans="1:18" x14ac:dyDescent="0.3">
      <c r="A57" s="114"/>
      <c r="B57" s="3"/>
      <c r="C57" s="3"/>
      <c r="D57" s="7"/>
      <c r="E57" s="7"/>
      <c r="F57" s="3"/>
      <c r="G57" s="3"/>
      <c r="H57" s="3"/>
      <c r="I57" s="3"/>
      <c r="J57" s="3"/>
      <c r="K57" s="3"/>
      <c r="L57" s="3"/>
      <c r="M57" s="3"/>
      <c r="N57" s="3"/>
    </row>
    <row r="58" spans="1:18" x14ac:dyDescent="0.3">
      <c r="A58" s="114"/>
      <c r="B58" s="3"/>
      <c r="C58" s="3"/>
      <c r="D58" s="7"/>
      <c r="E58" s="7"/>
      <c r="F58" s="3"/>
      <c r="G58" s="3"/>
      <c r="H58" s="3"/>
      <c r="I58" s="3"/>
      <c r="J58" s="3"/>
      <c r="K58" s="3"/>
      <c r="L58" s="3"/>
      <c r="M58" s="3"/>
      <c r="N58" s="3"/>
      <c r="O58" s="3"/>
      <c r="P58" s="3"/>
      <c r="Q58" s="3"/>
    </row>
    <row r="59" spans="1:18" x14ac:dyDescent="0.3">
      <c r="A59" s="114"/>
      <c r="B59" s="3"/>
      <c r="C59" s="3"/>
      <c r="D59" s="7"/>
      <c r="E59" s="7"/>
      <c r="F59" s="3"/>
      <c r="G59" s="3"/>
      <c r="H59" s="3"/>
      <c r="I59" s="3"/>
      <c r="J59" s="3"/>
      <c r="K59" s="3"/>
      <c r="L59" s="3"/>
      <c r="M59" s="3"/>
      <c r="N59" s="3"/>
      <c r="O59" s="3"/>
      <c r="P59" s="3"/>
      <c r="Q59" s="3"/>
    </row>
    <row r="60" spans="1:18" x14ac:dyDescent="0.3">
      <c r="A60" s="114"/>
      <c r="B60" s="3"/>
      <c r="C60" s="3"/>
      <c r="D60" s="7"/>
      <c r="E60" s="7"/>
      <c r="F60" s="3"/>
      <c r="G60" s="3"/>
      <c r="H60" s="3"/>
      <c r="I60" s="3"/>
      <c r="J60" s="3"/>
      <c r="K60" s="3"/>
      <c r="L60" s="3"/>
      <c r="M60" s="3"/>
      <c r="N60" s="3"/>
      <c r="O60" s="3"/>
      <c r="P60" s="3"/>
      <c r="Q60" s="3"/>
    </row>
    <row r="61" spans="1:18" x14ac:dyDescent="0.3">
      <c r="A61" s="114"/>
      <c r="B61" s="3"/>
      <c r="C61" s="3"/>
      <c r="D61" s="7"/>
      <c r="E61" s="7"/>
      <c r="F61" s="3"/>
      <c r="G61" s="3"/>
      <c r="H61" s="3"/>
      <c r="I61" s="3"/>
      <c r="J61" s="3"/>
      <c r="K61" s="3"/>
      <c r="L61" s="3"/>
      <c r="M61" s="3"/>
      <c r="N61" s="3"/>
      <c r="O61" s="3"/>
      <c r="P61" s="3"/>
      <c r="Q61" s="3"/>
    </row>
    <row r="62" spans="1:18" ht="18" x14ac:dyDescent="0.35">
      <c r="A62" s="114"/>
      <c r="B62" s="54" t="s">
        <v>651</v>
      </c>
      <c r="C62" s="188"/>
      <c r="D62" s="189"/>
      <c r="E62" s="189"/>
      <c r="F62" s="54" t="s">
        <v>652</v>
      </c>
      <c r="G62" s="3"/>
      <c r="H62" s="3"/>
      <c r="I62" s="3"/>
      <c r="J62" s="3"/>
      <c r="K62" s="3"/>
      <c r="L62" s="3"/>
      <c r="M62" s="3"/>
      <c r="N62" s="3"/>
      <c r="O62" s="3"/>
      <c r="P62" s="3"/>
      <c r="Q62" s="3"/>
    </row>
    <row r="63" spans="1:18" ht="18" x14ac:dyDescent="0.35">
      <c r="A63" s="114"/>
      <c r="B63" s="3" t="s">
        <v>253</v>
      </c>
      <c r="C63" s="3"/>
      <c r="D63" s="7"/>
      <c r="E63" s="7"/>
      <c r="F63" s="3"/>
      <c r="G63" s="3"/>
      <c r="H63" s="3"/>
      <c r="I63" s="3"/>
      <c r="J63" s="3"/>
      <c r="K63" s="3"/>
      <c r="L63" s="3"/>
      <c r="M63" s="3"/>
      <c r="N63" s="3"/>
      <c r="O63" s="3"/>
      <c r="P63" s="3"/>
      <c r="Q63" s="3"/>
      <c r="R63" s="54" t="s">
        <v>693</v>
      </c>
    </row>
    <row r="64" spans="1:18" x14ac:dyDescent="0.3">
      <c r="A64" s="114"/>
      <c r="B64" s="3" t="s">
        <v>254</v>
      </c>
      <c r="C64" s="3"/>
      <c r="D64" s="7"/>
      <c r="E64" s="7"/>
      <c r="F64" s="3"/>
      <c r="G64" s="3"/>
      <c r="H64" s="3"/>
      <c r="I64" s="3"/>
      <c r="J64" s="3"/>
      <c r="K64" s="3"/>
      <c r="L64" s="3"/>
      <c r="M64" s="3"/>
      <c r="N64" s="3"/>
      <c r="O64" s="3"/>
      <c r="P64" s="3"/>
      <c r="Q64" s="3"/>
      <c r="R64" t="s">
        <v>694</v>
      </c>
    </row>
    <row r="65" spans="1:28" ht="18" x14ac:dyDescent="0.35">
      <c r="A65" s="114"/>
      <c r="B65" s="3" t="s">
        <v>653</v>
      </c>
      <c r="C65" s="3"/>
      <c r="D65" s="7"/>
      <c r="E65" s="7"/>
      <c r="F65" s="3"/>
      <c r="G65" s="3"/>
      <c r="H65" s="3"/>
      <c r="I65" s="3"/>
      <c r="J65" s="3"/>
      <c r="K65" s="54" t="s">
        <v>649</v>
      </c>
      <c r="L65" s="3"/>
      <c r="M65" s="3"/>
      <c r="N65" s="3"/>
      <c r="O65" s="3"/>
      <c r="P65" s="3"/>
      <c r="Q65" s="3"/>
      <c r="R65" t="s">
        <v>695</v>
      </c>
    </row>
    <row r="66" spans="1:28" x14ac:dyDescent="0.3">
      <c r="K66" s="3" t="s">
        <v>255</v>
      </c>
      <c r="R66" t="s">
        <v>696</v>
      </c>
    </row>
    <row r="67" spans="1:28" x14ac:dyDescent="0.3">
      <c r="K67" s="3" t="s">
        <v>256</v>
      </c>
      <c r="R67" t="s">
        <v>697</v>
      </c>
    </row>
    <row r="68" spans="1:28" x14ac:dyDescent="0.3">
      <c r="K68" s="3" t="s">
        <v>257</v>
      </c>
      <c r="R68" s="6" t="s">
        <v>698</v>
      </c>
    </row>
    <row r="69" spans="1:28" ht="21" x14ac:dyDescent="0.4">
      <c r="A69" s="152" t="s">
        <v>279</v>
      </c>
      <c r="K69" s="3" t="s">
        <v>650</v>
      </c>
    </row>
    <row r="70" spans="1:28" x14ac:dyDescent="0.3">
      <c r="A70" s="114"/>
      <c r="B70" s="3"/>
      <c r="C70" s="3"/>
      <c r="D70" s="7"/>
      <c r="E70" s="7"/>
      <c r="F70" s="3"/>
      <c r="G70" s="3"/>
      <c r="H70" s="3"/>
      <c r="I70" s="3"/>
      <c r="J70" s="3"/>
      <c r="K70" s="3"/>
      <c r="L70" s="3"/>
      <c r="M70" s="3"/>
      <c r="N70" s="3"/>
    </row>
    <row r="71" spans="1:28" x14ac:dyDescent="0.3">
      <c r="A71" s="114"/>
      <c r="B71" s="3"/>
      <c r="C71" s="3"/>
      <c r="D71" s="7"/>
      <c r="E71" s="7"/>
      <c r="F71" s="3"/>
      <c r="G71" s="3"/>
      <c r="H71" s="3"/>
      <c r="I71" s="3"/>
      <c r="J71" s="3"/>
      <c r="K71" s="3"/>
      <c r="L71" s="3"/>
      <c r="M71" s="3"/>
      <c r="N71" s="3"/>
      <c r="V71" s="114"/>
      <c r="W71" s="3"/>
      <c r="X71" s="3"/>
      <c r="Y71" s="7"/>
      <c r="Z71" s="7"/>
      <c r="AA71" s="3"/>
      <c r="AB71" s="3"/>
    </row>
    <row r="72" spans="1:28" x14ac:dyDescent="0.3">
      <c r="A72" s="114"/>
      <c r="B72" s="3"/>
      <c r="C72" s="3"/>
      <c r="D72" s="7"/>
      <c r="E72" s="7"/>
      <c r="F72" s="3"/>
      <c r="G72" s="3"/>
      <c r="H72" s="3"/>
      <c r="I72" s="3"/>
      <c r="J72" s="3"/>
      <c r="K72" s="3"/>
      <c r="L72" s="3"/>
      <c r="M72" s="3"/>
      <c r="N72" s="3"/>
      <c r="V72" s="114"/>
      <c r="W72" s="3"/>
      <c r="X72" s="3"/>
      <c r="Y72" s="7"/>
      <c r="Z72" s="7"/>
      <c r="AA72" s="3"/>
      <c r="AB72" s="3"/>
    </row>
    <row r="73" spans="1:28" x14ac:dyDescent="0.3">
      <c r="A73" s="114"/>
      <c r="B73" s="3"/>
      <c r="C73" s="3"/>
      <c r="D73" s="7"/>
      <c r="E73" s="7"/>
      <c r="F73" s="3"/>
      <c r="G73" s="3"/>
      <c r="H73" s="3"/>
      <c r="I73" s="3"/>
      <c r="J73" s="3"/>
      <c r="K73" s="3"/>
      <c r="L73" s="3"/>
      <c r="M73" s="3"/>
      <c r="N73" s="3"/>
      <c r="V73" s="114"/>
      <c r="W73" s="3"/>
      <c r="X73" s="3"/>
      <c r="Y73" s="7"/>
      <c r="Z73" s="7"/>
      <c r="AA73" s="3"/>
      <c r="AB73" s="3"/>
    </row>
    <row r="74" spans="1:28" ht="18" x14ac:dyDescent="0.35">
      <c r="A74" s="114"/>
      <c r="B74" s="3"/>
      <c r="C74" s="54"/>
      <c r="D74" s="7"/>
      <c r="E74" s="7"/>
      <c r="F74" s="3"/>
      <c r="G74" s="3"/>
      <c r="H74" s="3"/>
      <c r="I74" s="3"/>
      <c r="J74" s="3"/>
      <c r="K74" s="3"/>
      <c r="L74" s="3"/>
      <c r="M74" s="3"/>
      <c r="N74" s="3"/>
      <c r="V74" s="114"/>
      <c r="W74" s="3"/>
      <c r="X74" s="3"/>
      <c r="Y74" s="7"/>
      <c r="Z74" s="7"/>
      <c r="AA74" s="3"/>
      <c r="AB74" s="3"/>
    </row>
    <row r="75" spans="1:28" x14ac:dyDescent="0.3">
      <c r="A75" s="114"/>
      <c r="B75" s="3"/>
      <c r="C75" s="3"/>
      <c r="D75" s="7"/>
      <c r="E75" s="7"/>
      <c r="F75" s="3"/>
      <c r="G75" s="3"/>
      <c r="H75" s="3"/>
      <c r="I75" s="3"/>
      <c r="J75" s="3"/>
      <c r="K75" s="3"/>
      <c r="L75" s="3"/>
      <c r="M75" s="3"/>
      <c r="N75" s="3"/>
      <c r="V75" s="114"/>
      <c r="W75" s="3"/>
      <c r="X75" s="3"/>
      <c r="Y75" s="7"/>
      <c r="Z75" s="7"/>
      <c r="AA75" s="3"/>
      <c r="AB75" s="3"/>
    </row>
    <row r="76" spans="1:28" x14ac:dyDescent="0.3">
      <c r="A76" s="114"/>
      <c r="B76" s="3"/>
      <c r="C76" s="3"/>
      <c r="D76" s="7"/>
      <c r="E76" s="7"/>
      <c r="F76" s="3"/>
      <c r="G76" s="3"/>
      <c r="H76" s="3"/>
      <c r="I76" s="3"/>
      <c r="J76" s="3"/>
      <c r="K76" s="3"/>
      <c r="L76" s="3"/>
      <c r="M76" s="3"/>
      <c r="N76" s="3"/>
      <c r="V76" s="114"/>
      <c r="W76" s="3"/>
      <c r="X76" s="3"/>
      <c r="Y76" s="7"/>
      <c r="Z76" s="7"/>
      <c r="AA76" s="3"/>
      <c r="AB76" s="3"/>
    </row>
    <row r="77" spans="1:28" x14ac:dyDescent="0.3">
      <c r="A77" s="114"/>
      <c r="B77" s="3"/>
      <c r="C77" s="3"/>
      <c r="D77" s="7"/>
      <c r="E77" s="7"/>
      <c r="F77" s="3"/>
      <c r="G77" s="3"/>
      <c r="H77" s="3"/>
      <c r="I77" s="3"/>
      <c r="J77" s="3"/>
      <c r="K77" s="3"/>
      <c r="L77" s="3"/>
      <c r="M77" s="3"/>
      <c r="N77" s="3"/>
      <c r="V77" s="114"/>
      <c r="W77" s="3"/>
      <c r="X77" s="3"/>
      <c r="Y77" s="7"/>
      <c r="Z77" s="7"/>
      <c r="AA77" s="3"/>
      <c r="AB77" s="3"/>
    </row>
    <row r="78" spans="1:28" x14ac:dyDescent="0.3">
      <c r="A78" s="114"/>
      <c r="B78" s="3"/>
      <c r="C78" s="3"/>
      <c r="D78" s="7"/>
      <c r="E78" s="7"/>
      <c r="F78" s="3"/>
      <c r="G78" s="3"/>
      <c r="H78" s="3"/>
      <c r="I78" s="3"/>
      <c r="J78" s="3"/>
      <c r="K78" s="3"/>
      <c r="L78" s="3"/>
      <c r="M78" s="3"/>
      <c r="N78" s="3"/>
      <c r="V78" s="114"/>
      <c r="W78" s="3"/>
      <c r="X78" s="3"/>
      <c r="Y78" s="7"/>
      <c r="Z78" s="7"/>
      <c r="AA78" s="3"/>
      <c r="AB78" s="3"/>
    </row>
    <row r="79" spans="1:28" x14ac:dyDescent="0.3">
      <c r="A79" s="114"/>
      <c r="B79" s="3"/>
      <c r="C79" s="3"/>
      <c r="D79" s="7"/>
      <c r="E79" s="7"/>
      <c r="F79" s="3"/>
      <c r="G79" s="3"/>
      <c r="H79" s="3"/>
      <c r="I79" s="3"/>
      <c r="J79" s="3"/>
      <c r="K79" s="3"/>
      <c r="L79" s="3"/>
      <c r="M79" s="3"/>
      <c r="N79" s="3"/>
      <c r="V79" s="114"/>
      <c r="W79" s="3"/>
      <c r="X79" s="3"/>
      <c r="Y79" s="7"/>
      <c r="Z79" s="7"/>
      <c r="AA79" s="3"/>
      <c r="AB79" s="3"/>
    </row>
    <row r="80" spans="1:28" x14ac:dyDescent="0.3">
      <c r="A80" s="114"/>
      <c r="B80" s="3"/>
      <c r="C80" s="3"/>
      <c r="D80" s="7"/>
      <c r="E80" s="7"/>
      <c r="F80" s="3"/>
      <c r="G80" s="3"/>
      <c r="H80" s="3"/>
      <c r="I80" s="3"/>
      <c r="J80" s="3"/>
      <c r="K80" s="3"/>
      <c r="L80" s="3"/>
      <c r="M80" s="3"/>
      <c r="N80" s="3"/>
      <c r="V80" s="114"/>
      <c r="W80" s="3"/>
      <c r="X80" s="3"/>
      <c r="Y80" s="7"/>
      <c r="Z80" s="7"/>
      <c r="AA80" s="3"/>
      <c r="AB80" s="3"/>
    </row>
    <row r="81" spans="1:31" x14ac:dyDescent="0.3">
      <c r="A81" s="114"/>
      <c r="B81" s="3"/>
      <c r="C81" s="3"/>
      <c r="D81" s="7"/>
      <c r="E81" s="7"/>
      <c r="F81" s="3"/>
      <c r="G81" s="3"/>
      <c r="H81" s="3"/>
      <c r="I81" s="3"/>
      <c r="J81" s="3"/>
      <c r="K81" s="3"/>
      <c r="L81" s="3"/>
      <c r="M81" s="3"/>
      <c r="N81" s="3"/>
      <c r="V81" s="114"/>
      <c r="W81" s="3"/>
      <c r="X81" s="3"/>
      <c r="Y81" s="7"/>
      <c r="Z81" s="7"/>
      <c r="AA81" s="3"/>
      <c r="AB81" s="3"/>
    </row>
    <row r="82" spans="1:31" x14ac:dyDescent="0.3">
      <c r="A82" s="114"/>
      <c r="B82" s="3"/>
      <c r="C82" s="3"/>
      <c r="D82" s="7"/>
      <c r="E82" s="7"/>
      <c r="F82" s="3"/>
      <c r="G82" s="3"/>
      <c r="H82" s="3"/>
      <c r="I82" s="3"/>
      <c r="J82" s="3"/>
      <c r="K82" s="3"/>
      <c r="L82" s="3"/>
      <c r="M82" s="3"/>
      <c r="N82" s="3"/>
      <c r="V82" s="114"/>
      <c r="W82" s="3"/>
      <c r="X82" s="3"/>
      <c r="Y82" s="7"/>
      <c r="Z82" s="7"/>
      <c r="AA82" s="3"/>
      <c r="AB82" s="3"/>
    </row>
    <row r="83" spans="1:31" x14ac:dyDescent="0.3">
      <c r="A83" s="114"/>
      <c r="B83" s="3"/>
      <c r="C83" s="3"/>
      <c r="D83" s="7"/>
      <c r="E83" s="7"/>
      <c r="F83" s="3"/>
      <c r="G83" s="3"/>
      <c r="H83" s="3"/>
      <c r="I83" s="3"/>
      <c r="J83" s="3"/>
      <c r="K83" s="3"/>
      <c r="L83" s="3"/>
      <c r="M83" s="3"/>
      <c r="N83" s="3"/>
      <c r="V83" s="114"/>
      <c r="W83" s="3"/>
      <c r="X83" s="3"/>
      <c r="Y83" s="7"/>
      <c r="Z83" s="7"/>
      <c r="AA83" s="3"/>
      <c r="AB83" s="3"/>
    </row>
    <row r="84" spans="1:31" x14ac:dyDescent="0.3">
      <c r="A84" s="114"/>
      <c r="B84" s="3"/>
      <c r="C84" s="3"/>
      <c r="D84" s="7"/>
      <c r="E84" s="7"/>
      <c r="F84" s="3"/>
      <c r="G84" s="3"/>
      <c r="H84" s="3"/>
      <c r="I84" s="3"/>
      <c r="J84" s="3"/>
      <c r="K84" s="3"/>
      <c r="L84" s="3"/>
      <c r="M84" s="3"/>
      <c r="N84" s="3"/>
      <c r="V84" s="114"/>
      <c r="W84" s="3"/>
      <c r="X84" s="3"/>
      <c r="Y84" s="7"/>
      <c r="Z84" s="7"/>
      <c r="AA84" s="3"/>
      <c r="AB84" s="3"/>
    </row>
    <row r="85" spans="1:31" x14ac:dyDescent="0.3">
      <c r="A85" s="114"/>
      <c r="B85" s="3"/>
      <c r="C85" s="3"/>
      <c r="D85" s="7"/>
      <c r="E85" s="7"/>
      <c r="F85" s="3"/>
      <c r="G85" s="3"/>
      <c r="H85" s="3"/>
      <c r="I85" s="3"/>
      <c r="J85" s="3"/>
      <c r="K85" s="3"/>
      <c r="L85" s="3"/>
      <c r="M85" s="3"/>
      <c r="N85" s="3"/>
      <c r="V85" s="114"/>
      <c r="W85" s="3"/>
      <c r="X85" s="3"/>
      <c r="Y85" s="7"/>
      <c r="Z85" s="7"/>
      <c r="AA85" s="3"/>
      <c r="AB85" s="3"/>
    </row>
    <row r="86" spans="1:31" x14ac:dyDescent="0.3">
      <c r="A86" s="114"/>
      <c r="B86" s="3"/>
      <c r="C86" s="3"/>
      <c r="D86" s="7"/>
      <c r="E86" s="7"/>
      <c r="F86" s="3"/>
      <c r="G86" s="3"/>
      <c r="H86" s="3"/>
      <c r="I86" s="3"/>
      <c r="J86" s="3"/>
      <c r="K86" s="3"/>
      <c r="L86" s="3"/>
      <c r="M86" s="3"/>
      <c r="N86" s="3"/>
      <c r="V86" s="114"/>
      <c r="W86" s="3"/>
      <c r="X86" s="3"/>
      <c r="Y86" s="7"/>
      <c r="Z86" s="7"/>
      <c r="AA86" s="3"/>
      <c r="AB86" s="3"/>
    </row>
    <row r="87" spans="1:31" x14ac:dyDescent="0.3">
      <c r="A87" s="114"/>
      <c r="B87" s="3"/>
      <c r="C87" s="3"/>
      <c r="D87" s="7"/>
      <c r="E87" s="7"/>
      <c r="F87" s="3"/>
      <c r="G87" s="3"/>
      <c r="H87" s="3"/>
      <c r="I87" s="3"/>
      <c r="J87" s="3"/>
      <c r="K87" s="3"/>
      <c r="L87" s="3"/>
      <c r="M87" s="3"/>
      <c r="N87" s="3"/>
      <c r="V87" s="114"/>
      <c r="W87" s="3"/>
      <c r="X87" s="3"/>
      <c r="Y87" s="7"/>
      <c r="Z87" s="7"/>
      <c r="AA87" s="3"/>
      <c r="AB87" s="3"/>
    </row>
    <row r="88" spans="1:31" x14ac:dyDescent="0.3">
      <c r="A88" s="114"/>
      <c r="B88" s="3"/>
      <c r="C88" s="3"/>
      <c r="D88" s="7"/>
      <c r="E88" s="7"/>
      <c r="F88" s="3"/>
      <c r="G88" s="3"/>
      <c r="H88" s="3"/>
      <c r="I88" s="3"/>
      <c r="J88" s="3"/>
      <c r="K88" s="3"/>
      <c r="L88" s="3"/>
      <c r="M88" s="3"/>
      <c r="N88" s="3"/>
      <c r="V88" s="114"/>
      <c r="W88" s="3"/>
      <c r="X88" s="3"/>
      <c r="Y88" s="7"/>
      <c r="Z88" s="7"/>
      <c r="AA88" s="3"/>
      <c r="AB88" s="3"/>
    </row>
    <row r="89" spans="1:31" ht="21" x14ac:dyDescent="0.4">
      <c r="A89" s="114"/>
      <c r="B89" s="3"/>
      <c r="C89" s="121" t="s">
        <v>574</v>
      </c>
      <c r="D89" s="7"/>
      <c r="E89" s="7"/>
      <c r="G89" s="3"/>
      <c r="H89" s="3"/>
      <c r="I89" s="3"/>
      <c r="J89" s="121" t="s">
        <v>637</v>
      </c>
      <c r="K89" s="3"/>
      <c r="L89" s="3"/>
      <c r="M89" s="3"/>
      <c r="N89" s="3"/>
      <c r="O89" s="153" t="s">
        <v>638</v>
      </c>
      <c r="Q89" s="121"/>
      <c r="V89" s="114"/>
      <c r="W89" s="3"/>
      <c r="Y89" s="121" t="s">
        <v>636</v>
      </c>
      <c r="Z89" s="7"/>
      <c r="AA89" s="3"/>
      <c r="AB89" s="3"/>
      <c r="AE89" s="121" t="s">
        <v>687</v>
      </c>
    </row>
    <row r="90" spans="1:31" x14ac:dyDescent="0.3">
      <c r="A90" s="114"/>
      <c r="B90" s="6" t="s">
        <v>575</v>
      </c>
      <c r="C90" s="6"/>
      <c r="D90" s="7"/>
      <c r="E90" s="7"/>
      <c r="G90" s="3"/>
      <c r="H90" s="3"/>
      <c r="I90" s="3"/>
      <c r="J90" s="5" t="s">
        <v>654</v>
      </c>
      <c r="K90" s="3"/>
      <c r="L90" s="3"/>
      <c r="M90" s="3"/>
      <c r="N90" s="3"/>
      <c r="O90" s="3"/>
      <c r="V90" s="114"/>
      <c r="Y90" s="1" t="s">
        <v>655</v>
      </c>
      <c r="AE90" s="81" t="s">
        <v>691</v>
      </c>
    </row>
    <row r="91" spans="1:31" x14ac:dyDescent="0.3">
      <c r="A91" s="114"/>
      <c r="B91" s="6" t="s">
        <v>578</v>
      </c>
      <c r="C91" s="6"/>
      <c r="D91" s="72"/>
      <c r="E91" s="72"/>
      <c r="H91" s="6"/>
      <c r="I91" s="6"/>
      <c r="J91" s="6" t="s">
        <v>243</v>
      </c>
      <c r="K91" s="6"/>
      <c r="L91" s="6"/>
      <c r="M91" s="6"/>
      <c r="N91" s="6"/>
      <c r="O91" s="6" t="s">
        <v>245</v>
      </c>
      <c r="Q91" s="81"/>
      <c r="R91" s="81"/>
      <c r="S91" s="81"/>
      <c r="T91" s="81"/>
      <c r="U91" s="81"/>
      <c r="V91" s="114"/>
      <c r="Y91" t="s">
        <v>688</v>
      </c>
      <c r="AE91" s="81" t="s">
        <v>248</v>
      </c>
    </row>
    <row r="92" spans="1:31" x14ac:dyDescent="0.3">
      <c r="A92" s="114"/>
      <c r="B92" s="6" t="s">
        <v>576</v>
      </c>
      <c r="C92" s="6"/>
      <c r="D92" s="72"/>
      <c r="E92" s="72"/>
      <c r="H92" s="6"/>
      <c r="I92" s="6"/>
      <c r="J92" s="6" t="s">
        <v>244</v>
      </c>
      <c r="K92" s="6"/>
      <c r="L92" s="6"/>
      <c r="M92" s="6"/>
      <c r="N92" s="6"/>
      <c r="O92" s="6" t="s">
        <v>246</v>
      </c>
      <c r="Q92" s="81"/>
      <c r="R92" s="81"/>
      <c r="S92" s="81"/>
      <c r="T92" s="81"/>
      <c r="U92" s="81"/>
      <c r="Y92" s="7" t="s">
        <v>689</v>
      </c>
      <c r="Z92" s="3"/>
      <c r="AA92" s="3"/>
    </row>
    <row r="93" spans="1:31" x14ac:dyDescent="0.3">
      <c r="A93" s="114"/>
      <c r="B93" s="6" t="s">
        <v>577</v>
      </c>
      <c r="C93" s="6"/>
      <c r="D93" s="72"/>
      <c r="E93" s="72"/>
      <c r="H93" s="6"/>
      <c r="I93" s="6"/>
      <c r="J93" s="6"/>
      <c r="K93" s="6"/>
      <c r="L93" s="6"/>
      <c r="M93" s="6"/>
      <c r="N93" s="6"/>
      <c r="O93" s="6" t="s">
        <v>247</v>
      </c>
      <c r="Q93" s="81"/>
      <c r="R93" s="81"/>
      <c r="S93" s="81"/>
      <c r="T93" s="81"/>
      <c r="U93" s="81"/>
      <c r="Y93" s="72" t="s">
        <v>690</v>
      </c>
      <c r="Z93" s="6"/>
      <c r="AA93" s="6"/>
    </row>
    <row r="94" spans="1:31" x14ac:dyDescent="0.3">
      <c r="A94" s="114"/>
      <c r="B94" s="6" t="s">
        <v>698</v>
      </c>
      <c r="C94" s="6"/>
      <c r="D94" s="72"/>
      <c r="E94" s="72"/>
      <c r="F94" s="6"/>
      <c r="G94" s="6"/>
      <c r="H94" s="6"/>
      <c r="I94" s="6"/>
      <c r="J94" s="6"/>
      <c r="K94" s="6"/>
      <c r="L94" s="6"/>
      <c r="M94" s="6"/>
      <c r="N94" s="6"/>
      <c r="O94" s="81"/>
      <c r="P94" s="81"/>
      <c r="Q94" s="81"/>
      <c r="R94" s="81"/>
      <c r="S94" s="81"/>
      <c r="T94" s="81"/>
      <c r="U94" s="81"/>
      <c r="X94" s="72"/>
      <c r="Y94" s="72"/>
      <c r="Z94" s="6"/>
      <c r="AA94" s="6"/>
    </row>
    <row r="95" spans="1:31" x14ac:dyDescent="0.3">
      <c r="A95" s="114"/>
      <c r="B95" s="3"/>
      <c r="C95" s="3"/>
      <c r="D95" s="7"/>
      <c r="E95" s="7"/>
      <c r="F95" s="3"/>
      <c r="G95" s="3"/>
      <c r="H95" s="3"/>
      <c r="I95" s="3"/>
      <c r="J95" s="3"/>
      <c r="K95" s="3"/>
      <c r="L95" s="3"/>
      <c r="M95" s="3"/>
      <c r="N95" s="3"/>
      <c r="X95" s="72"/>
      <c r="Y95" s="72"/>
      <c r="Z95" s="6"/>
      <c r="AA95" s="6"/>
    </row>
    <row r="96" spans="1:31" x14ac:dyDescent="0.3">
      <c r="B96" s="56" t="s">
        <v>280</v>
      </c>
      <c r="C96" s="122"/>
      <c r="D96" s="122"/>
      <c r="E96" s="122"/>
      <c r="F96" s="122"/>
      <c r="G96" s="122"/>
      <c r="H96" s="57"/>
      <c r="L96" s="473" t="s">
        <v>580</v>
      </c>
      <c r="M96" s="473"/>
      <c r="N96" s="473"/>
      <c r="O96" s="473"/>
      <c r="P96" s="473"/>
      <c r="Q96" s="473"/>
      <c r="R96" s="473"/>
      <c r="S96" s="473"/>
      <c r="X96" s="72"/>
      <c r="Y96" s="72"/>
      <c r="Z96" s="6"/>
      <c r="AA96" s="6"/>
    </row>
    <row r="97" spans="1:28" x14ac:dyDescent="0.3">
      <c r="B97" s="473" t="s">
        <v>579</v>
      </c>
      <c r="C97" s="473"/>
      <c r="D97" s="473"/>
      <c r="E97" s="473"/>
      <c r="F97" s="473"/>
      <c r="G97" s="473"/>
      <c r="H97" s="473"/>
      <c r="I97" s="473"/>
      <c r="L97" s="473"/>
      <c r="M97" s="473"/>
      <c r="N97" s="473"/>
      <c r="O97" s="473"/>
      <c r="P97" s="473"/>
      <c r="Q97" s="473"/>
      <c r="R97" s="473"/>
      <c r="S97" s="473"/>
      <c r="X97" s="3"/>
      <c r="Y97" s="7"/>
      <c r="Z97" s="7"/>
      <c r="AA97" s="3"/>
      <c r="AB97" s="3"/>
    </row>
    <row r="98" spans="1:28" x14ac:dyDescent="0.3">
      <c r="B98" s="473"/>
      <c r="C98" s="473"/>
      <c r="D98" s="473"/>
      <c r="E98" s="473"/>
      <c r="F98" s="473"/>
      <c r="G98" s="473"/>
      <c r="H98" s="473"/>
      <c r="I98" s="473"/>
    </row>
    <row r="99" spans="1:28" x14ac:dyDescent="0.3">
      <c r="B99" s="473"/>
      <c r="C99" s="473"/>
      <c r="D99" s="473"/>
      <c r="E99" s="473"/>
      <c r="F99" s="473"/>
      <c r="G99" s="473"/>
      <c r="H99" s="473"/>
      <c r="I99" s="473"/>
    </row>
    <row r="100" spans="1:28" x14ac:dyDescent="0.3">
      <c r="B100" s="474"/>
      <c r="C100" s="474"/>
      <c r="D100" s="474"/>
      <c r="E100" s="474"/>
      <c r="F100" s="474"/>
      <c r="G100" s="474"/>
      <c r="H100" s="474"/>
      <c r="I100" s="474"/>
    </row>
    <row r="101" spans="1:28" x14ac:dyDescent="0.3">
      <c r="B101" s="474"/>
      <c r="C101" s="474"/>
      <c r="D101" s="474"/>
      <c r="E101" s="474"/>
      <c r="F101" s="474"/>
      <c r="G101" s="474"/>
      <c r="H101" s="474"/>
      <c r="I101" s="474"/>
    </row>
    <row r="102" spans="1:28" x14ac:dyDescent="0.3">
      <c r="B102" s="475"/>
      <c r="C102" s="475"/>
      <c r="D102" s="475"/>
      <c r="E102" s="475"/>
      <c r="F102" s="475"/>
      <c r="G102" s="475"/>
      <c r="H102" s="475"/>
      <c r="I102" s="475"/>
    </row>
    <row r="103" spans="1:28" x14ac:dyDescent="0.3">
      <c r="A103" s="3"/>
      <c r="B103" s="3"/>
      <c r="C103" s="3"/>
      <c r="D103" s="3"/>
      <c r="E103" s="3"/>
      <c r="F103" s="3"/>
      <c r="G103" s="3"/>
    </row>
    <row r="108" spans="1:28" ht="21" x14ac:dyDescent="0.4">
      <c r="A108" s="152" t="s">
        <v>154</v>
      </c>
      <c r="B108" s="3"/>
      <c r="D108" s="7"/>
      <c r="E108" s="7"/>
      <c r="F108" s="3"/>
      <c r="G108" s="3"/>
      <c r="H108" s="3"/>
      <c r="I108" s="3"/>
      <c r="J108" s="3"/>
      <c r="K108" s="3"/>
      <c r="L108" s="3"/>
      <c r="M108" s="3"/>
      <c r="N108" s="3"/>
    </row>
    <row r="109" spans="1:28" x14ac:dyDescent="0.3">
      <c r="A109" s="114"/>
      <c r="B109" s="3"/>
      <c r="C109" s="3"/>
      <c r="D109" s="7"/>
      <c r="E109" s="7"/>
      <c r="F109" s="3"/>
      <c r="G109" s="3"/>
      <c r="H109" s="3"/>
      <c r="I109" s="3"/>
      <c r="J109" s="3"/>
      <c r="K109" s="3"/>
      <c r="L109" s="3"/>
      <c r="M109" s="3"/>
      <c r="N109" s="3"/>
    </row>
    <row r="110" spans="1:28" x14ac:dyDescent="0.3">
      <c r="A110" s="114"/>
      <c r="B110" s="3"/>
      <c r="C110" s="3"/>
      <c r="D110" s="7"/>
      <c r="E110" s="7"/>
      <c r="F110" s="3"/>
      <c r="G110" s="3"/>
      <c r="H110" s="3"/>
      <c r="I110" s="3"/>
      <c r="J110" s="3"/>
      <c r="K110" s="3"/>
      <c r="L110" s="3"/>
      <c r="M110" s="3"/>
      <c r="N110" s="3"/>
    </row>
    <row r="111" spans="1:28" x14ac:dyDescent="0.3">
      <c r="A111" s="114"/>
      <c r="B111" s="3"/>
      <c r="C111" s="3"/>
      <c r="D111" s="7"/>
      <c r="E111" s="7"/>
      <c r="F111" s="3"/>
      <c r="G111" s="3"/>
      <c r="H111" s="3"/>
      <c r="I111" s="3"/>
      <c r="J111" s="3"/>
      <c r="K111" s="3"/>
      <c r="L111" s="3"/>
      <c r="M111" s="3"/>
      <c r="N111" s="3"/>
    </row>
    <row r="112" spans="1:28" x14ac:dyDescent="0.3">
      <c r="A112" s="114"/>
      <c r="B112" s="3"/>
      <c r="C112" s="3"/>
      <c r="D112" s="7"/>
      <c r="E112" s="7"/>
      <c r="F112" s="3"/>
      <c r="G112" s="3"/>
      <c r="H112" s="3"/>
      <c r="I112" s="3"/>
      <c r="J112" s="3"/>
      <c r="K112" s="3"/>
      <c r="L112" s="3"/>
      <c r="M112" s="3"/>
      <c r="N112" s="3"/>
    </row>
    <row r="113" spans="1:14" x14ac:dyDescent="0.3">
      <c r="A113" s="114"/>
      <c r="B113" s="3"/>
      <c r="C113" s="3"/>
      <c r="D113" s="7"/>
      <c r="E113" s="7"/>
      <c r="F113" s="3"/>
      <c r="G113" s="3"/>
      <c r="H113" s="3"/>
      <c r="I113" s="3"/>
      <c r="J113" s="3"/>
      <c r="K113" s="3"/>
      <c r="L113" s="3"/>
      <c r="M113" s="3"/>
      <c r="N113" s="3"/>
    </row>
    <row r="114" spans="1:14" x14ac:dyDescent="0.3">
      <c r="A114" s="114"/>
      <c r="B114" s="3"/>
      <c r="C114" s="3"/>
      <c r="D114" s="7"/>
      <c r="E114" s="7"/>
      <c r="F114" s="3"/>
      <c r="G114" s="3"/>
      <c r="H114" s="3"/>
      <c r="I114" s="3"/>
      <c r="J114" s="3"/>
      <c r="K114" s="3"/>
      <c r="L114" s="3"/>
      <c r="M114" s="3"/>
      <c r="N114" s="3"/>
    </row>
    <row r="115" spans="1:14" x14ac:dyDescent="0.3">
      <c r="A115" s="114"/>
      <c r="B115" s="3"/>
      <c r="C115" s="3"/>
      <c r="D115" s="7"/>
      <c r="E115" s="7"/>
      <c r="F115" s="3"/>
      <c r="G115" s="3"/>
      <c r="H115" s="3"/>
      <c r="I115" s="3"/>
      <c r="J115" s="3"/>
      <c r="K115" s="3"/>
      <c r="L115" s="3"/>
      <c r="M115" s="3"/>
      <c r="N115" s="3"/>
    </row>
    <row r="116" spans="1:14" x14ac:dyDescent="0.3">
      <c r="A116" s="114"/>
      <c r="B116" s="3"/>
      <c r="C116" s="3"/>
      <c r="D116" s="7"/>
      <c r="E116" s="7"/>
      <c r="F116" s="3"/>
      <c r="G116" s="3"/>
      <c r="H116" s="3"/>
      <c r="I116" s="3"/>
      <c r="J116" s="3"/>
      <c r="K116" s="3"/>
      <c r="L116" s="3"/>
      <c r="M116" s="3"/>
      <c r="N116" s="3"/>
    </row>
    <row r="117" spans="1:14" x14ac:dyDescent="0.3">
      <c r="A117" s="114"/>
      <c r="B117" s="3"/>
      <c r="C117" s="3"/>
      <c r="D117" s="7"/>
      <c r="E117" s="7"/>
      <c r="F117" s="3"/>
      <c r="G117" s="3"/>
      <c r="H117" s="3"/>
      <c r="I117" s="3"/>
      <c r="J117" s="3"/>
      <c r="K117" s="3"/>
      <c r="L117" s="3"/>
      <c r="M117" s="3"/>
      <c r="N117" s="3"/>
    </row>
    <row r="118" spans="1:14" x14ac:dyDescent="0.3">
      <c r="A118" s="114"/>
      <c r="B118" s="3"/>
      <c r="C118" s="3"/>
      <c r="D118" s="7"/>
      <c r="E118" s="7"/>
      <c r="F118" s="3"/>
      <c r="G118" s="3"/>
      <c r="H118" s="3"/>
      <c r="I118" s="3"/>
      <c r="J118" s="3"/>
      <c r="K118" s="3"/>
      <c r="L118" s="3"/>
      <c r="M118" s="3"/>
      <c r="N118" s="3"/>
    </row>
    <row r="119" spans="1:14" x14ac:dyDescent="0.3">
      <c r="A119" s="114"/>
      <c r="B119" s="3"/>
      <c r="C119" s="3"/>
      <c r="D119" s="7"/>
      <c r="E119" s="7"/>
      <c r="F119" s="3"/>
      <c r="G119" s="3"/>
      <c r="H119" s="3"/>
      <c r="I119" s="3"/>
      <c r="J119" s="3"/>
      <c r="K119" s="3"/>
      <c r="L119" s="3"/>
      <c r="M119" s="3"/>
      <c r="N119" s="3"/>
    </row>
    <row r="120" spans="1:14" x14ac:dyDescent="0.3">
      <c r="A120" s="114"/>
      <c r="B120" s="3"/>
      <c r="C120" s="3"/>
      <c r="D120" s="7"/>
      <c r="E120" s="7"/>
      <c r="F120" s="3"/>
      <c r="G120" s="3"/>
      <c r="H120" s="3"/>
      <c r="I120" s="3"/>
      <c r="J120" s="3"/>
      <c r="K120" s="3"/>
      <c r="L120" s="3"/>
      <c r="M120" s="3"/>
      <c r="N120" s="3"/>
    </row>
    <row r="121" spans="1:14" x14ac:dyDescent="0.3">
      <c r="A121" s="114"/>
      <c r="B121" s="3"/>
      <c r="C121" s="3"/>
      <c r="D121" s="7"/>
      <c r="E121" s="7"/>
      <c r="F121" s="3"/>
      <c r="G121" s="3"/>
      <c r="H121" s="3"/>
      <c r="I121" s="3"/>
      <c r="J121" s="3"/>
      <c r="K121" s="3"/>
      <c r="L121" s="3"/>
      <c r="M121" s="3"/>
      <c r="N121" s="3"/>
    </row>
    <row r="122" spans="1:14" x14ac:dyDescent="0.3">
      <c r="A122" s="114"/>
      <c r="B122" s="3"/>
      <c r="C122" s="3"/>
      <c r="D122" s="7"/>
      <c r="E122" s="7"/>
      <c r="F122" s="3"/>
      <c r="G122" s="3"/>
      <c r="H122" s="3"/>
      <c r="I122" s="3"/>
      <c r="J122" s="3"/>
      <c r="K122" s="3"/>
      <c r="L122" s="3"/>
      <c r="M122" s="3"/>
      <c r="N122" s="3"/>
    </row>
    <row r="123" spans="1:14" x14ac:dyDescent="0.3">
      <c r="A123" s="114"/>
      <c r="B123" s="3"/>
      <c r="C123" s="3"/>
      <c r="D123" s="7"/>
      <c r="E123" s="7"/>
      <c r="F123" s="3"/>
      <c r="G123" s="3"/>
      <c r="H123" s="3"/>
      <c r="I123" s="3"/>
      <c r="J123" s="3"/>
      <c r="K123" s="3"/>
      <c r="L123" s="3"/>
      <c r="M123" s="3"/>
      <c r="N123" s="3"/>
    </row>
    <row r="124" spans="1:14" x14ac:dyDescent="0.3">
      <c r="A124" s="114"/>
      <c r="B124" s="3"/>
      <c r="C124" s="3"/>
      <c r="D124" s="7"/>
      <c r="E124" s="7"/>
      <c r="F124" s="3"/>
      <c r="G124" s="3"/>
      <c r="H124" s="3"/>
      <c r="I124" s="3"/>
      <c r="J124" s="3"/>
      <c r="K124" s="3"/>
      <c r="L124" s="3"/>
      <c r="M124" s="3"/>
      <c r="N124" s="3"/>
    </row>
    <row r="125" spans="1:14" x14ac:dyDescent="0.3">
      <c r="A125" s="114"/>
      <c r="B125" s="3"/>
      <c r="C125" s="3"/>
      <c r="D125" s="7"/>
      <c r="E125" s="7"/>
      <c r="F125" s="3"/>
      <c r="G125" s="3"/>
      <c r="H125" s="3"/>
      <c r="I125" s="3"/>
      <c r="J125" s="3"/>
      <c r="K125" s="3"/>
      <c r="L125" s="3"/>
      <c r="M125" s="3"/>
      <c r="N125" s="3"/>
    </row>
    <row r="126" spans="1:14" x14ac:dyDescent="0.3">
      <c r="A126" s="114"/>
      <c r="B126" s="3"/>
      <c r="C126" s="3"/>
      <c r="D126" s="7"/>
      <c r="E126" s="7"/>
      <c r="F126" s="3"/>
      <c r="G126" s="3"/>
      <c r="H126" s="3"/>
      <c r="I126" s="3"/>
      <c r="J126" s="3"/>
      <c r="K126" s="3"/>
      <c r="L126" s="3"/>
      <c r="M126" s="3"/>
      <c r="N126" s="3"/>
    </row>
    <row r="127" spans="1:14" x14ac:dyDescent="0.3">
      <c r="A127" s="114"/>
      <c r="B127" s="3"/>
      <c r="C127" s="3"/>
      <c r="D127" s="7"/>
      <c r="E127" s="7"/>
      <c r="F127" s="3"/>
      <c r="G127" s="3"/>
      <c r="H127" s="3"/>
      <c r="I127" s="3"/>
      <c r="J127" s="3"/>
      <c r="K127" s="3"/>
      <c r="L127" s="3"/>
      <c r="M127" s="3"/>
      <c r="N127" s="3"/>
    </row>
    <row r="128" spans="1:14" x14ac:dyDescent="0.3">
      <c r="A128" s="114"/>
      <c r="B128" s="3"/>
      <c r="C128" s="3"/>
      <c r="D128" s="7"/>
      <c r="E128" s="7"/>
      <c r="F128" s="3"/>
      <c r="G128" s="3"/>
      <c r="H128" s="3"/>
      <c r="I128" s="3"/>
      <c r="J128" s="3"/>
      <c r="K128" s="3"/>
      <c r="L128" s="3"/>
      <c r="M128" s="3"/>
      <c r="N128" s="3"/>
    </row>
    <row r="129" spans="1:24" x14ac:dyDescent="0.3">
      <c r="A129" s="114"/>
      <c r="B129" s="3"/>
      <c r="C129" s="3"/>
      <c r="D129" s="7"/>
      <c r="E129" s="7"/>
      <c r="F129" s="3"/>
      <c r="G129" s="3"/>
      <c r="H129" s="3"/>
      <c r="I129" s="3"/>
      <c r="J129" s="3"/>
      <c r="K129" s="3"/>
      <c r="L129" s="3"/>
      <c r="M129" s="3"/>
      <c r="N129" s="3"/>
    </row>
    <row r="130" spans="1:24" x14ac:dyDescent="0.3">
      <c r="A130" s="114"/>
      <c r="B130" s="3"/>
      <c r="C130" s="3"/>
      <c r="D130" s="7"/>
      <c r="E130" s="7"/>
      <c r="F130" s="3"/>
      <c r="G130" s="3"/>
      <c r="H130" s="3"/>
      <c r="I130" s="3"/>
      <c r="J130" s="3"/>
      <c r="K130" s="3"/>
      <c r="L130" s="3"/>
      <c r="M130" s="3"/>
      <c r="N130" s="3"/>
    </row>
    <row r="131" spans="1:24" x14ac:dyDescent="0.3">
      <c r="A131" s="114"/>
      <c r="B131" s="3"/>
      <c r="C131" s="3"/>
      <c r="D131" s="7"/>
      <c r="E131" s="7"/>
      <c r="F131" s="3"/>
      <c r="G131" s="3"/>
      <c r="H131" s="3"/>
      <c r="I131" s="3"/>
      <c r="J131" s="3"/>
      <c r="K131" s="3"/>
      <c r="L131" s="3"/>
      <c r="M131" s="3"/>
      <c r="N131" s="3"/>
    </row>
    <row r="132" spans="1:24" x14ac:dyDescent="0.3">
      <c r="A132" s="114"/>
      <c r="B132" s="3"/>
      <c r="C132" s="3"/>
      <c r="D132" s="7"/>
      <c r="E132" s="7"/>
      <c r="F132" s="3"/>
      <c r="G132" s="3"/>
      <c r="H132" s="3"/>
      <c r="I132" s="3"/>
      <c r="J132" s="3"/>
      <c r="K132" s="3"/>
      <c r="L132" s="3"/>
      <c r="M132" s="3"/>
      <c r="N132" s="3"/>
    </row>
    <row r="133" spans="1:24" x14ac:dyDescent="0.3">
      <c r="A133" s="114"/>
      <c r="B133" s="3"/>
      <c r="C133" s="3"/>
      <c r="D133" s="7"/>
      <c r="E133" s="7"/>
      <c r="F133" s="3"/>
      <c r="G133" s="3"/>
      <c r="H133" s="3"/>
      <c r="I133" s="3"/>
      <c r="J133" s="3"/>
      <c r="K133" s="3"/>
      <c r="L133" s="3"/>
      <c r="M133" s="3"/>
      <c r="N133" s="3"/>
      <c r="Q133" s="1" t="s">
        <v>581</v>
      </c>
      <c r="R133" s="1"/>
      <c r="S133" s="1"/>
      <c r="X133" s="1" t="s">
        <v>15634</v>
      </c>
    </row>
    <row r="134" spans="1:24" x14ac:dyDescent="0.3">
      <c r="A134" s="114"/>
      <c r="B134" s="131" t="s">
        <v>281</v>
      </c>
      <c r="D134" s="72"/>
      <c r="E134" s="72"/>
      <c r="F134" s="6"/>
      <c r="G134" s="6"/>
      <c r="H134" s="3"/>
      <c r="I134" s="154" t="s">
        <v>282</v>
      </c>
      <c r="J134" s="18"/>
      <c r="K134" s="18"/>
      <c r="L134" s="18"/>
      <c r="M134" s="18"/>
      <c r="N134" s="18"/>
      <c r="O134" s="39"/>
      <c r="Q134" s="156" t="s">
        <v>656</v>
      </c>
      <c r="R134" s="155"/>
      <c r="S134" s="155"/>
      <c r="T134" s="155"/>
      <c r="U134" s="155"/>
      <c r="X134" t="s">
        <v>15635</v>
      </c>
    </row>
    <row r="135" spans="1:24" ht="15" customHeight="1" x14ac:dyDescent="0.3">
      <c r="A135" s="114"/>
      <c r="B135" s="6" t="s">
        <v>283</v>
      </c>
      <c r="D135" s="72"/>
      <c r="E135" s="72"/>
      <c r="F135" s="6"/>
      <c r="G135" s="6"/>
      <c r="H135" s="3"/>
      <c r="I135" s="18" t="s">
        <v>284</v>
      </c>
      <c r="J135" s="18"/>
      <c r="K135" s="18"/>
      <c r="L135" s="18"/>
      <c r="M135" s="18"/>
      <c r="N135" s="18"/>
      <c r="O135" s="39"/>
      <c r="Q135" s="156" t="s">
        <v>657</v>
      </c>
      <c r="R135" s="155"/>
      <c r="S135" s="155"/>
      <c r="T135" s="155"/>
      <c r="U135" s="155"/>
      <c r="V135" s="142"/>
    </row>
    <row r="136" spans="1:24" x14ac:dyDescent="0.3">
      <c r="A136" s="114"/>
      <c r="B136" s="3"/>
      <c r="C136" s="3"/>
      <c r="D136" s="7"/>
      <c r="E136" s="7"/>
      <c r="F136" s="3"/>
      <c r="G136" s="3"/>
      <c r="H136" s="3"/>
      <c r="I136" s="18"/>
      <c r="J136" s="18"/>
      <c r="K136" s="18"/>
      <c r="L136" s="18"/>
      <c r="M136" s="18"/>
      <c r="N136" s="18"/>
      <c r="O136" s="39"/>
      <c r="Q136" s="6" t="s">
        <v>698</v>
      </c>
      <c r="V136" s="142"/>
    </row>
    <row r="137" spans="1:24" x14ac:dyDescent="0.3">
      <c r="A137" s="114"/>
      <c r="B137" s="3"/>
      <c r="C137" s="3"/>
      <c r="D137" s="7"/>
      <c r="E137" s="7"/>
      <c r="F137" s="3"/>
      <c r="G137" s="3"/>
      <c r="H137" s="3"/>
      <c r="I137" s="3"/>
      <c r="J137" s="3"/>
      <c r="K137" s="3"/>
      <c r="L137" s="3"/>
      <c r="M137" s="3"/>
      <c r="N137" s="3"/>
      <c r="Q137" s="156"/>
      <c r="R137" s="155"/>
      <c r="S137" s="155"/>
      <c r="T137" s="155"/>
      <c r="U137" s="155"/>
      <c r="V137" s="142"/>
    </row>
    <row r="138" spans="1:24" x14ac:dyDescent="0.3">
      <c r="A138" s="114"/>
      <c r="B138" s="3"/>
      <c r="C138" s="3"/>
      <c r="D138" s="3"/>
      <c r="E138" s="3"/>
      <c r="F138" s="3"/>
      <c r="G138" s="3"/>
      <c r="H138" s="3"/>
      <c r="I138" s="3"/>
      <c r="J138" s="3"/>
      <c r="K138" s="3"/>
      <c r="L138" s="3"/>
      <c r="M138" s="3"/>
      <c r="N138" s="3"/>
      <c r="Q138" s="155"/>
      <c r="R138" s="155"/>
      <c r="S138" s="155"/>
      <c r="T138" s="155"/>
      <c r="U138" s="155"/>
      <c r="V138" s="142"/>
    </row>
    <row r="145" spans="1:14" ht="21" x14ac:dyDescent="0.4">
      <c r="A145" s="152" t="s">
        <v>658</v>
      </c>
      <c r="B145" s="3"/>
      <c r="D145" s="7"/>
      <c r="E145" s="7"/>
      <c r="F145" s="3"/>
      <c r="G145" s="3"/>
      <c r="H145" s="3"/>
      <c r="I145" s="3"/>
      <c r="J145" s="3"/>
      <c r="K145" s="3"/>
      <c r="L145" s="3"/>
      <c r="M145" s="3"/>
      <c r="N145" s="3"/>
    </row>
    <row r="146" spans="1:14" x14ac:dyDescent="0.3">
      <c r="A146" s="114"/>
      <c r="B146" s="3"/>
      <c r="C146" s="3"/>
      <c r="D146" s="7"/>
      <c r="E146" s="7"/>
      <c r="F146" s="3"/>
      <c r="G146" s="3"/>
      <c r="H146" s="3"/>
      <c r="I146" s="3"/>
      <c r="J146" s="3"/>
      <c r="K146" s="3"/>
      <c r="L146" s="3"/>
      <c r="M146" s="3"/>
      <c r="N146" s="3"/>
    </row>
    <row r="147" spans="1:14" x14ac:dyDescent="0.3">
      <c r="A147" s="114"/>
      <c r="B147" s="3"/>
      <c r="C147" s="3"/>
      <c r="D147" s="7"/>
      <c r="E147" s="7"/>
      <c r="F147" s="3"/>
      <c r="G147" s="3"/>
      <c r="H147" s="3"/>
      <c r="I147" s="3"/>
      <c r="J147" s="3"/>
      <c r="K147" s="3"/>
      <c r="L147" s="3"/>
      <c r="M147" s="3"/>
      <c r="N147" s="3"/>
    </row>
    <row r="148" spans="1:14" x14ac:dyDescent="0.3">
      <c r="A148" s="114"/>
      <c r="B148" s="3"/>
      <c r="C148" s="3"/>
      <c r="D148" s="7"/>
      <c r="E148" s="7"/>
      <c r="F148" s="3"/>
      <c r="G148" s="3"/>
      <c r="H148" s="3"/>
      <c r="I148" s="3"/>
      <c r="J148" s="3"/>
      <c r="K148" s="3"/>
      <c r="L148" s="3"/>
      <c r="M148" s="3"/>
      <c r="N148" s="3"/>
    </row>
    <row r="149" spans="1:14" x14ac:dyDescent="0.3">
      <c r="A149" s="114"/>
      <c r="B149" s="3"/>
      <c r="C149" s="3"/>
      <c r="D149" s="7"/>
      <c r="E149" s="7"/>
      <c r="F149" s="3"/>
      <c r="G149" s="3"/>
      <c r="H149" s="3"/>
      <c r="I149" s="3"/>
      <c r="J149" s="3"/>
      <c r="K149" s="3"/>
      <c r="L149" s="3"/>
      <c r="M149" s="3"/>
      <c r="N149" s="3"/>
    </row>
    <row r="150" spans="1:14" x14ac:dyDescent="0.3">
      <c r="A150" s="114"/>
      <c r="B150" s="3"/>
      <c r="C150" s="3"/>
      <c r="D150" s="7"/>
      <c r="E150" s="7"/>
      <c r="F150" s="3"/>
      <c r="G150" s="3"/>
      <c r="H150" s="3"/>
      <c r="I150" s="3"/>
      <c r="J150" s="3"/>
      <c r="K150" s="3"/>
      <c r="L150" s="3"/>
      <c r="M150" s="3"/>
      <c r="N150" s="3"/>
    </row>
    <row r="151" spans="1:14" x14ac:dyDescent="0.3">
      <c r="A151" s="114"/>
      <c r="B151" s="3"/>
      <c r="C151" s="3"/>
      <c r="D151" s="7"/>
      <c r="E151" s="7"/>
      <c r="F151" s="3"/>
      <c r="G151" s="3"/>
      <c r="H151" s="3"/>
      <c r="I151" s="3"/>
      <c r="J151" s="3"/>
      <c r="K151" s="3"/>
      <c r="L151" s="3"/>
      <c r="M151" s="3"/>
      <c r="N151" s="3"/>
    </row>
    <row r="152" spans="1:14" x14ac:dyDescent="0.3">
      <c r="A152" s="114"/>
      <c r="B152" s="3"/>
      <c r="C152" s="3"/>
      <c r="D152" s="7"/>
      <c r="E152" s="7"/>
      <c r="F152" s="3"/>
      <c r="G152" s="3"/>
      <c r="H152" s="3"/>
      <c r="I152" s="3"/>
      <c r="J152" s="3"/>
      <c r="K152" s="3"/>
      <c r="L152" s="3"/>
      <c r="M152" s="3"/>
      <c r="N152" s="3"/>
    </row>
    <row r="153" spans="1:14" x14ac:dyDescent="0.3">
      <c r="A153" s="114"/>
      <c r="B153" s="3"/>
      <c r="C153" s="3"/>
      <c r="D153" s="7"/>
      <c r="E153" s="7"/>
      <c r="F153" s="3"/>
      <c r="G153" s="3"/>
      <c r="H153" s="3"/>
      <c r="I153" s="3"/>
      <c r="J153" s="3"/>
      <c r="K153" s="3"/>
      <c r="L153" s="3"/>
      <c r="M153" s="3"/>
      <c r="N153" s="3"/>
    </row>
    <row r="154" spans="1:14" x14ac:dyDescent="0.3">
      <c r="A154" s="114"/>
      <c r="B154" s="3"/>
      <c r="C154" s="3"/>
      <c r="D154" s="7"/>
      <c r="E154" s="7"/>
      <c r="F154" s="3"/>
      <c r="G154" s="3"/>
      <c r="H154" s="3"/>
      <c r="I154" s="3"/>
      <c r="J154" s="3"/>
      <c r="K154" s="3"/>
      <c r="L154" s="3"/>
      <c r="M154" s="3"/>
      <c r="N154" s="3"/>
    </row>
    <row r="155" spans="1:14" x14ac:dyDescent="0.3">
      <c r="A155" s="114"/>
      <c r="B155" s="3"/>
      <c r="C155" s="3"/>
      <c r="D155" s="7"/>
      <c r="E155" s="7"/>
      <c r="F155" s="3"/>
      <c r="G155" s="3"/>
      <c r="H155" s="3"/>
      <c r="I155" s="3"/>
      <c r="J155" s="3"/>
      <c r="K155" s="3"/>
      <c r="L155" s="3"/>
      <c r="M155" s="3"/>
      <c r="N155" s="3"/>
    </row>
    <row r="156" spans="1:14" x14ac:dyDescent="0.3">
      <c r="A156" s="114"/>
      <c r="B156" s="3"/>
      <c r="C156" s="3"/>
      <c r="D156" s="7"/>
      <c r="E156" s="7"/>
      <c r="F156" s="3"/>
      <c r="G156" s="3"/>
      <c r="H156" s="3"/>
      <c r="I156" s="3"/>
      <c r="J156" s="3"/>
      <c r="K156" s="3"/>
      <c r="L156" s="3"/>
      <c r="M156" s="3"/>
      <c r="N156" s="3"/>
    </row>
    <row r="157" spans="1:14" x14ac:dyDescent="0.3">
      <c r="A157" s="114"/>
      <c r="B157" s="3"/>
      <c r="C157" s="3"/>
      <c r="D157" s="7"/>
      <c r="E157" s="7"/>
      <c r="F157" s="3"/>
      <c r="G157" s="3"/>
      <c r="H157" s="3"/>
      <c r="I157" s="3"/>
      <c r="J157" s="3"/>
      <c r="K157" s="3"/>
      <c r="L157" s="3"/>
      <c r="M157" s="3"/>
      <c r="N157" s="3"/>
    </row>
    <row r="158" spans="1:14" x14ac:dyDescent="0.3">
      <c r="A158" s="114"/>
      <c r="B158" s="3"/>
      <c r="C158" s="3"/>
      <c r="D158" s="7"/>
      <c r="E158" s="7"/>
      <c r="F158" s="3"/>
      <c r="G158" s="3"/>
      <c r="H158" s="3"/>
      <c r="I158" s="3"/>
      <c r="J158" s="3"/>
      <c r="K158" s="3"/>
      <c r="L158" s="3"/>
      <c r="M158" s="3"/>
      <c r="N158" s="3"/>
    </row>
    <row r="159" spans="1:14" x14ac:dyDescent="0.3">
      <c r="A159" s="114"/>
      <c r="B159" s="3"/>
      <c r="C159" s="3"/>
      <c r="D159" s="7"/>
      <c r="E159" s="7"/>
      <c r="F159" s="3"/>
      <c r="G159" s="3"/>
      <c r="H159" s="3"/>
      <c r="I159" s="3"/>
      <c r="J159" s="3"/>
      <c r="K159" s="3"/>
      <c r="L159" s="3"/>
      <c r="M159" s="3"/>
      <c r="N159" s="3"/>
    </row>
    <row r="160" spans="1:14" x14ac:dyDescent="0.3">
      <c r="A160" s="114"/>
      <c r="B160" s="3"/>
      <c r="C160" s="3"/>
      <c r="D160" s="7"/>
      <c r="E160" s="7"/>
      <c r="F160" s="3"/>
      <c r="G160" s="3"/>
      <c r="H160" s="3"/>
      <c r="I160" s="3"/>
      <c r="J160" s="3"/>
      <c r="K160" s="3"/>
      <c r="L160" s="3"/>
      <c r="M160" s="3"/>
      <c r="N160" s="3"/>
    </row>
    <row r="161" spans="1:15" x14ac:dyDescent="0.3">
      <c r="A161" s="114"/>
      <c r="B161" s="3"/>
      <c r="C161" s="3"/>
      <c r="D161" s="7"/>
      <c r="E161" s="7"/>
      <c r="F161" s="3"/>
      <c r="G161" s="3"/>
      <c r="H161" s="3"/>
      <c r="I161" s="3"/>
      <c r="J161" s="3"/>
      <c r="K161" s="3"/>
      <c r="L161" s="3"/>
      <c r="M161" s="3"/>
      <c r="N161" s="3"/>
    </row>
    <row r="162" spans="1:15" x14ac:dyDescent="0.3">
      <c r="A162" s="114"/>
      <c r="B162" s="3"/>
      <c r="C162" s="3"/>
      <c r="D162" s="7"/>
      <c r="E162" s="7"/>
      <c r="F162" s="3"/>
      <c r="G162" s="3"/>
      <c r="H162" s="3"/>
      <c r="I162" s="3"/>
      <c r="J162" s="3"/>
      <c r="K162" s="3"/>
      <c r="L162" s="3"/>
      <c r="M162" s="3"/>
      <c r="N162" s="3"/>
    </row>
    <row r="163" spans="1:15" x14ac:dyDescent="0.3">
      <c r="A163" s="114"/>
      <c r="B163" s="3"/>
      <c r="C163" s="3"/>
      <c r="D163" s="7"/>
      <c r="E163" s="7"/>
      <c r="F163" s="3"/>
      <c r="G163" s="3"/>
      <c r="H163" s="3"/>
      <c r="I163" s="3"/>
      <c r="J163" s="3"/>
      <c r="K163" s="3"/>
      <c r="L163" s="3"/>
      <c r="M163" s="3"/>
      <c r="N163" s="3"/>
    </row>
    <row r="164" spans="1:15" x14ac:dyDescent="0.3">
      <c r="A164" s="114"/>
      <c r="B164" s="3"/>
      <c r="C164" s="3"/>
      <c r="D164" s="7"/>
      <c r="E164" s="7"/>
      <c r="F164" s="3"/>
      <c r="G164" s="3"/>
      <c r="H164" s="3"/>
      <c r="I164" s="3"/>
      <c r="J164" s="3"/>
      <c r="K164" s="3"/>
      <c r="L164" s="3"/>
      <c r="M164" s="3"/>
      <c r="N164" s="3"/>
    </row>
    <row r="165" spans="1:15" x14ac:dyDescent="0.3">
      <c r="A165" s="114"/>
      <c r="B165" s="3"/>
      <c r="C165" s="3"/>
      <c r="D165" s="7"/>
      <c r="E165" s="7"/>
      <c r="F165" s="3"/>
      <c r="G165" s="3"/>
      <c r="H165" s="3"/>
      <c r="I165" s="3"/>
      <c r="J165" s="3"/>
      <c r="K165" s="3"/>
      <c r="L165" s="3"/>
      <c r="M165" s="3"/>
      <c r="N165" s="3"/>
    </row>
    <row r="166" spans="1:15" x14ac:dyDescent="0.3">
      <c r="A166" s="114"/>
      <c r="B166" s="3"/>
      <c r="C166" s="3"/>
      <c r="D166" s="7"/>
      <c r="E166" s="7"/>
      <c r="F166" s="3"/>
      <c r="G166" s="3"/>
      <c r="H166" s="3"/>
      <c r="I166" s="3"/>
      <c r="J166" s="3"/>
      <c r="K166" s="3"/>
      <c r="L166" s="3"/>
      <c r="M166" s="3"/>
      <c r="N166" s="3"/>
    </row>
    <row r="167" spans="1:15" x14ac:dyDescent="0.3">
      <c r="A167" s="114"/>
      <c r="B167" s="3"/>
      <c r="C167" s="3"/>
      <c r="D167" s="7"/>
      <c r="E167" s="7"/>
      <c r="F167" s="3"/>
      <c r="G167" s="3"/>
      <c r="H167" s="3"/>
      <c r="I167" s="3"/>
      <c r="J167" s="3"/>
      <c r="K167" s="3"/>
      <c r="L167" s="3"/>
      <c r="M167" s="3"/>
      <c r="N167" s="3"/>
    </row>
    <row r="168" spans="1:15" x14ac:dyDescent="0.3">
      <c r="A168" s="114"/>
      <c r="B168" s="3"/>
      <c r="C168" s="3"/>
      <c r="D168" s="7"/>
      <c r="E168" s="7"/>
      <c r="F168" s="3"/>
      <c r="G168" s="3"/>
      <c r="H168" s="3"/>
      <c r="I168" s="3"/>
      <c r="J168" s="3"/>
      <c r="K168" s="3"/>
      <c r="L168" s="3"/>
      <c r="M168" s="3"/>
      <c r="N168" s="3"/>
    </row>
    <row r="169" spans="1:15" x14ac:dyDescent="0.3">
      <c r="A169" s="114"/>
      <c r="B169" s="3"/>
      <c r="C169" s="3"/>
      <c r="D169" s="7"/>
      <c r="E169" s="7"/>
      <c r="F169" s="3"/>
      <c r="G169" s="3"/>
      <c r="H169" s="3"/>
      <c r="I169" s="3"/>
      <c r="J169" s="3"/>
      <c r="K169" s="3"/>
      <c r="L169" s="3"/>
      <c r="M169" s="3"/>
      <c r="N169" s="3"/>
    </row>
    <row r="170" spans="1:15" x14ac:dyDescent="0.3">
      <c r="A170" s="114"/>
      <c r="B170" s="5" t="s">
        <v>228</v>
      </c>
      <c r="D170" s="7"/>
      <c r="E170" s="7"/>
      <c r="F170" s="5" t="s">
        <v>230</v>
      </c>
      <c r="G170" s="3"/>
      <c r="I170" s="3"/>
      <c r="J170" s="3"/>
      <c r="K170" s="3"/>
      <c r="L170" s="3"/>
      <c r="M170" s="5" t="s">
        <v>235</v>
      </c>
      <c r="N170" s="3"/>
      <c r="O170" s="3" t="s">
        <v>236</v>
      </c>
    </row>
    <row r="171" spans="1:15" x14ac:dyDescent="0.3">
      <c r="A171" s="114"/>
      <c r="B171" s="3" t="s">
        <v>231</v>
      </c>
      <c r="D171" s="7"/>
      <c r="E171" s="7"/>
      <c r="F171" s="3" t="s">
        <v>242</v>
      </c>
      <c r="G171" s="3"/>
      <c r="I171" s="3"/>
      <c r="J171" s="3"/>
      <c r="K171" s="3"/>
      <c r="L171" s="3"/>
      <c r="M171" s="5" t="s">
        <v>164</v>
      </c>
      <c r="N171" s="3"/>
      <c r="O171" s="3" t="s">
        <v>237</v>
      </c>
    </row>
    <row r="172" spans="1:15" x14ac:dyDescent="0.3">
      <c r="A172" s="114"/>
      <c r="B172" s="3" t="s">
        <v>229</v>
      </c>
      <c r="D172" s="7"/>
      <c r="E172" s="7"/>
      <c r="F172" s="3" t="s">
        <v>232</v>
      </c>
      <c r="G172" s="3"/>
      <c r="I172" s="3"/>
      <c r="J172" s="3"/>
      <c r="K172" s="3"/>
      <c r="L172" s="3"/>
      <c r="M172" s="3" t="s">
        <v>238</v>
      </c>
      <c r="N172" s="3"/>
      <c r="O172" s="3"/>
    </row>
    <row r="173" spans="1:15" x14ac:dyDescent="0.3">
      <c r="A173" s="114"/>
      <c r="B173" s="3" t="s">
        <v>233</v>
      </c>
      <c r="D173" s="7"/>
      <c r="E173" s="7"/>
      <c r="F173" s="3" t="s">
        <v>234</v>
      </c>
      <c r="G173" s="3"/>
      <c r="I173" s="3"/>
      <c r="J173" s="3"/>
      <c r="K173" s="3"/>
      <c r="L173" s="3"/>
      <c r="M173" s="3" t="s">
        <v>239</v>
      </c>
      <c r="N173" s="3"/>
      <c r="O173" s="3"/>
    </row>
    <row r="174" spans="1:15" x14ac:dyDescent="0.3">
      <c r="A174" s="114"/>
      <c r="B174" s="3"/>
      <c r="C174" s="3"/>
      <c r="D174" s="7"/>
      <c r="E174" s="7"/>
      <c r="F174" s="3"/>
      <c r="G174" s="3"/>
      <c r="H174" s="3"/>
      <c r="I174" s="3"/>
      <c r="J174" s="3"/>
      <c r="K174" s="3"/>
      <c r="L174" s="3"/>
      <c r="M174" s="3" t="s">
        <v>240</v>
      </c>
      <c r="N174" s="3"/>
      <c r="O174" s="3"/>
    </row>
    <row r="175" spans="1:15" ht="21" x14ac:dyDescent="0.4">
      <c r="A175" s="114"/>
      <c r="B175" s="3"/>
      <c r="C175" s="123"/>
      <c r="D175" s="123"/>
      <c r="E175" s="123"/>
      <c r="F175" s="123"/>
      <c r="G175" s="123"/>
      <c r="H175" s="3"/>
      <c r="I175" s="3"/>
      <c r="J175" s="3"/>
      <c r="K175" s="3"/>
      <c r="L175" s="3"/>
      <c r="M175" s="3"/>
    </row>
    <row r="176" spans="1:15" ht="21" x14ac:dyDescent="0.4">
      <c r="A176" s="152" t="s">
        <v>278</v>
      </c>
      <c r="B176" s="3"/>
      <c r="D176" s="7"/>
      <c r="E176" s="7"/>
      <c r="F176" s="3"/>
      <c r="G176" s="3"/>
      <c r="H176" s="3"/>
      <c r="I176" s="3"/>
      <c r="J176" s="3"/>
      <c r="K176" s="3"/>
      <c r="L176" s="3"/>
      <c r="M176" s="3"/>
      <c r="N176" s="3"/>
    </row>
    <row r="177" spans="1:14" x14ac:dyDescent="0.3">
      <c r="A177" s="114"/>
      <c r="B177" s="3"/>
      <c r="C177" s="3"/>
      <c r="D177" s="7"/>
      <c r="E177" s="7"/>
      <c r="F177" s="3"/>
      <c r="G177" s="3"/>
      <c r="H177" s="3"/>
      <c r="I177" s="3"/>
      <c r="J177" s="3"/>
      <c r="K177" s="3"/>
      <c r="L177" s="3"/>
      <c r="M177" s="3"/>
      <c r="N177" s="3"/>
    </row>
    <row r="178" spans="1:14" x14ac:dyDescent="0.3">
      <c r="A178" s="114"/>
      <c r="B178" s="3"/>
      <c r="C178" s="3"/>
      <c r="D178" s="7"/>
      <c r="E178" s="7"/>
      <c r="F178" s="3"/>
      <c r="G178" s="3"/>
      <c r="H178" s="3"/>
      <c r="I178" s="3"/>
      <c r="J178" s="3"/>
      <c r="K178" s="3"/>
      <c r="L178" s="3"/>
      <c r="M178" s="3"/>
      <c r="N178" s="3"/>
    </row>
    <row r="179" spans="1:14" x14ac:dyDescent="0.3">
      <c r="A179" s="114"/>
      <c r="B179" s="3"/>
      <c r="C179" s="3"/>
      <c r="D179" s="7"/>
      <c r="E179" s="7"/>
      <c r="F179" s="3"/>
      <c r="G179" s="3"/>
      <c r="H179" s="3"/>
      <c r="I179" s="3"/>
      <c r="J179" s="3"/>
      <c r="K179" s="3"/>
      <c r="L179" s="3"/>
      <c r="M179" s="3"/>
      <c r="N179" s="3"/>
    </row>
    <row r="180" spans="1:14" x14ac:dyDescent="0.3">
      <c r="A180" s="114"/>
      <c r="B180" s="3"/>
      <c r="C180" s="3"/>
      <c r="D180" s="7"/>
      <c r="E180" s="7"/>
      <c r="F180" s="3"/>
      <c r="G180" s="3"/>
      <c r="H180" s="3"/>
      <c r="I180" s="3"/>
      <c r="J180" s="3"/>
      <c r="K180" s="3"/>
      <c r="L180" s="3"/>
      <c r="M180" s="3"/>
      <c r="N180" s="3"/>
    </row>
    <row r="181" spans="1:14" x14ac:dyDescent="0.3">
      <c r="A181" s="114"/>
      <c r="B181" s="3"/>
      <c r="C181" s="3"/>
      <c r="D181" s="7"/>
      <c r="E181" s="7"/>
      <c r="F181" s="3"/>
      <c r="G181" s="3"/>
      <c r="H181" s="3"/>
      <c r="I181" s="3"/>
      <c r="J181" s="3"/>
      <c r="K181" s="3"/>
      <c r="L181" s="3"/>
      <c r="M181" s="3"/>
      <c r="N181" s="3"/>
    </row>
    <row r="182" spans="1:14" x14ac:dyDescent="0.3">
      <c r="A182" s="114"/>
      <c r="B182" s="3"/>
      <c r="C182" s="3"/>
      <c r="D182" s="7"/>
      <c r="E182" s="7"/>
      <c r="F182" s="3"/>
      <c r="G182" s="3"/>
      <c r="H182" s="3"/>
      <c r="I182" s="3"/>
      <c r="J182" s="3"/>
      <c r="K182" s="3"/>
      <c r="L182" s="3"/>
      <c r="M182" s="3"/>
      <c r="N182" s="3"/>
    </row>
    <row r="183" spans="1:14" x14ac:dyDescent="0.3">
      <c r="A183" s="114"/>
      <c r="B183" s="3"/>
      <c r="C183" s="3"/>
      <c r="D183" s="7"/>
      <c r="E183" s="7"/>
      <c r="F183" s="3"/>
      <c r="G183" s="3"/>
      <c r="H183" s="3"/>
      <c r="I183" s="3"/>
      <c r="J183" s="3"/>
      <c r="K183" s="3"/>
      <c r="L183" s="3"/>
      <c r="M183" s="3"/>
      <c r="N183" s="3"/>
    </row>
    <row r="184" spans="1:14" x14ac:dyDescent="0.3">
      <c r="A184" s="114"/>
      <c r="B184" s="3"/>
      <c r="C184" s="3"/>
      <c r="D184" s="7"/>
      <c r="E184" s="7"/>
      <c r="F184" s="3"/>
      <c r="G184" s="3"/>
      <c r="H184" s="3"/>
      <c r="I184" s="3"/>
      <c r="J184" s="3"/>
      <c r="K184" s="3"/>
      <c r="L184" s="3"/>
      <c r="M184" s="3"/>
      <c r="N184" s="3"/>
    </row>
    <row r="185" spans="1:14" x14ac:dyDescent="0.3">
      <c r="A185" s="114"/>
      <c r="B185" s="3"/>
      <c r="C185" s="3"/>
      <c r="D185" s="7"/>
      <c r="E185" s="7"/>
      <c r="F185" s="3"/>
      <c r="G185" s="3"/>
      <c r="H185" s="3"/>
      <c r="I185" s="3"/>
      <c r="J185" s="3"/>
      <c r="K185" s="3"/>
      <c r="L185" s="3"/>
      <c r="M185" s="3"/>
      <c r="N185" s="3"/>
    </row>
    <row r="186" spans="1:14" x14ac:dyDescent="0.3">
      <c r="A186" s="114"/>
      <c r="B186" s="3"/>
      <c r="C186" s="3"/>
      <c r="D186" s="7"/>
      <c r="E186" s="7"/>
      <c r="F186" s="3"/>
      <c r="G186" s="3"/>
      <c r="H186" s="3"/>
      <c r="I186" s="3"/>
      <c r="J186" s="3"/>
      <c r="K186" s="3"/>
      <c r="L186" s="3"/>
      <c r="M186" s="3"/>
      <c r="N186" s="3"/>
    </row>
    <row r="187" spans="1:14" x14ac:dyDescent="0.3">
      <c r="A187" s="114"/>
      <c r="B187" s="3"/>
      <c r="C187" s="3"/>
      <c r="D187" s="7"/>
      <c r="E187" s="7"/>
      <c r="F187" s="3"/>
      <c r="G187" s="3"/>
      <c r="H187" s="3"/>
      <c r="I187" s="3"/>
      <c r="J187" s="3"/>
      <c r="K187" s="3"/>
      <c r="L187" s="3"/>
      <c r="M187" s="3"/>
      <c r="N187" s="3"/>
    </row>
    <row r="188" spans="1:14" x14ac:dyDescent="0.3">
      <c r="A188" s="114"/>
      <c r="B188" s="3"/>
      <c r="C188" s="3"/>
      <c r="D188" s="7"/>
      <c r="E188" s="7"/>
      <c r="F188" s="3"/>
      <c r="G188" s="3"/>
      <c r="H188" s="3"/>
      <c r="I188" s="3"/>
      <c r="J188" s="3"/>
      <c r="K188" s="3"/>
      <c r="L188" s="3"/>
      <c r="M188" s="3"/>
      <c r="N188" s="3"/>
    </row>
    <row r="189" spans="1:14" x14ac:dyDescent="0.3">
      <c r="A189" s="114"/>
      <c r="B189" s="3"/>
      <c r="C189" s="3"/>
      <c r="D189" s="7"/>
      <c r="E189" s="7"/>
      <c r="F189" s="3"/>
      <c r="G189" s="3"/>
      <c r="H189" s="3"/>
      <c r="I189" s="3"/>
      <c r="J189" s="3"/>
      <c r="K189" s="3"/>
      <c r="L189" s="3"/>
      <c r="M189" s="3"/>
      <c r="N189" s="3"/>
    </row>
    <row r="190" spans="1:14" x14ac:dyDescent="0.3">
      <c r="A190" s="114"/>
      <c r="B190" s="3"/>
      <c r="C190" s="3"/>
      <c r="D190" s="7"/>
      <c r="E190" s="7"/>
      <c r="F190" s="3"/>
      <c r="G190" s="3"/>
      <c r="H190" s="3"/>
      <c r="I190" s="3"/>
      <c r="J190" s="3"/>
      <c r="K190" s="3"/>
      <c r="L190" s="3"/>
      <c r="M190" s="3"/>
      <c r="N190" s="3"/>
    </row>
    <row r="191" spans="1:14" x14ac:dyDescent="0.3">
      <c r="A191" s="114"/>
      <c r="B191" s="3"/>
      <c r="C191" s="3"/>
      <c r="D191" s="7"/>
      <c r="E191" s="7"/>
      <c r="F191" s="3"/>
      <c r="G191" s="3"/>
      <c r="H191" s="3"/>
      <c r="I191" s="3"/>
      <c r="J191" s="3"/>
      <c r="K191" s="3"/>
      <c r="L191" s="3"/>
      <c r="M191" s="3"/>
      <c r="N191" s="3"/>
    </row>
    <row r="192" spans="1:14" x14ac:dyDescent="0.3">
      <c r="A192" s="114"/>
      <c r="B192" s="3"/>
      <c r="C192" s="5" t="s">
        <v>659</v>
      </c>
      <c r="D192" s="7"/>
      <c r="E192" s="7"/>
      <c r="F192" s="3"/>
      <c r="G192" s="3"/>
      <c r="H192" s="3"/>
      <c r="I192" s="3"/>
      <c r="J192" s="5" t="s">
        <v>660</v>
      </c>
      <c r="K192" s="3"/>
      <c r="L192" s="3"/>
      <c r="M192" s="3"/>
      <c r="N192" s="3"/>
    </row>
    <row r="193" spans="1:23" x14ac:dyDescent="0.3">
      <c r="A193" s="114"/>
      <c r="B193" s="3"/>
      <c r="C193" s="3" t="s">
        <v>249</v>
      </c>
      <c r="D193" s="7"/>
      <c r="E193" s="7"/>
      <c r="F193" s="3"/>
      <c r="G193" s="3"/>
      <c r="H193" s="3"/>
      <c r="I193" s="3"/>
      <c r="J193" s="3" t="s">
        <v>285</v>
      </c>
      <c r="K193" s="3"/>
      <c r="L193" s="3"/>
      <c r="M193" s="3"/>
      <c r="N193" s="3"/>
    </row>
    <row r="194" spans="1:23" x14ac:dyDescent="0.3">
      <c r="A194" s="114"/>
      <c r="B194" s="3"/>
      <c r="C194" s="3" t="s">
        <v>250</v>
      </c>
      <c r="D194" s="7"/>
      <c r="E194" s="7"/>
      <c r="F194" s="3"/>
      <c r="G194" s="3"/>
      <c r="H194" s="3"/>
      <c r="I194" s="3"/>
      <c r="J194" s="3" t="s">
        <v>286</v>
      </c>
      <c r="K194" s="3"/>
      <c r="L194" s="3"/>
      <c r="M194" s="3"/>
      <c r="N194" s="3"/>
    </row>
    <row r="195" spans="1:23" x14ac:dyDescent="0.3">
      <c r="A195" s="114"/>
      <c r="B195" s="3"/>
      <c r="C195" s="3" t="s">
        <v>251</v>
      </c>
      <c r="D195" s="7"/>
      <c r="E195" s="7"/>
      <c r="F195" s="3"/>
      <c r="G195" s="3"/>
      <c r="H195" s="3"/>
      <c r="I195" s="3"/>
      <c r="J195" s="3"/>
      <c r="K195" s="3"/>
      <c r="L195" s="3"/>
      <c r="M195" s="3"/>
      <c r="N195" s="3"/>
    </row>
    <row r="199" spans="1:23" ht="21" x14ac:dyDescent="0.4">
      <c r="A199" s="152" t="s">
        <v>277</v>
      </c>
      <c r="B199" s="3"/>
      <c r="D199" s="7"/>
      <c r="E199" s="7"/>
      <c r="F199" s="3"/>
      <c r="G199" s="3"/>
      <c r="H199" s="3"/>
      <c r="I199" s="3"/>
      <c r="J199" s="3"/>
      <c r="K199" s="3"/>
      <c r="L199" s="3"/>
      <c r="M199" s="3"/>
      <c r="N199" s="3"/>
      <c r="W199" s="3"/>
    </row>
    <row r="200" spans="1:23" x14ac:dyDescent="0.3">
      <c r="A200" s="114"/>
      <c r="B200" s="3"/>
      <c r="C200" s="3"/>
      <c r="D200" s="7"/>
      <c r="E200" s="7"/>
      <c r="F200" s="3"/>
      <c r="G200" s="3"/>
      <c r="H200" s="3"/>
      <c r="I200" s="3"/>
      <c r="J200" s="3"/>
      <c r="K200" s="3"/>
      <c r="L200" s="3"/>
      <c r="M200" s="3"/>
      <c r="N200" s="3"/>
      <c r="P200" s="114"/>
      <c r="Q200" s="3"/>
      <c r="S200" s="7"/>
      <c r="T200" s="7"/>
      <c r="U200" s="3"/>
      <c r="V200" s="3"/>
      <c r="W200" s="3"/>
    </row>
    <row r="201" spans="1:23" x14ac:dyDescent="0.3">
      <c r="A201" s="114"/>
      <c r="B201" s="3"/>
      <c r="D201" s="7"/>
      <c r="E201" s="7"/>
      <c r="F201" s="3"/>
      <c r="G201" s="3"/>
      <c r="H201" s="3"/>
      <c r="I201" s="3"/>
      <c r="J201" s="3"/>
      <c r="K201" s="3"/>
      <c r="M201" s="3"/>
      <c r="N201" s="3"/>
      <c r="P201" s="114"/>
      <c r="Q201" s="3"/>
      <c r="S201" s="7"/>
      <c r="T201" s="7"/>
      <c r="U201" s="3"/>
      <c r="V201" s="3"/>
      <c r="W201" s="3"/>
    </row>
    <row r="202" spans="1:23" x14ac:dyDescent="0.3">
      <c r="A202" s="114"/>
      <c r="B202" s="3"/>
      <c r="D202" s="7"/>
      <c r="E202" s="7"/>
      <c r="F202" s="3"/>
      <c r="G202" s="3"/>
      <c r="H202" s="3"/>
      <c r="I202" s="3"/>
      <c r="J202" s="3"/>
      <c r="K202" s="3"/>
      <c r="M202" s="3"/>
      <c r="N202" s="3"/>
      <c r="P202" s="114"/>
      <c r="Q202" s="3"/>
      <c r="S202" s="7"/>
      <c r="T202" s="7"/>
      <c r="U202" s="3"/>
      <c r="V202" s="3"/>
      <c r="W202" s="3"/>
    </row>
    <row r="203" spans="1:23" x14ac:dyDescent="0.3">
      <c r="A203" s="114"/>
      <c r="B203" s="3"/>
      <c r="D203" s="7"/>
      <c r="E203" s="7"/>
      <c r="F203" s="3"/>
      <c r="G203" s="3"/>
      <c r="H203" s="3"/>
      <c r="I203" s="3"/>
      <c r="J203" s="3"/>
      <c r="K203" s="3"/>
      <c r="M203" s="3"/>
      <c r="N203" s="3"/>
      <c r="P203" s="114"/>
      <c r="Q203" s="3"/>
      <c r="S203" s="7"/>
      <c r="T203" s="7"/>
      <c r="U203" s="3"/>
      <c r="V203" s="3"/>
      <c r="W203" s="3"/>
    </row>
    <row r="204" spans="1:23" x14ac:dyDescent="0.3">
      <c r="A204" s="114"/>
      <c r="B204" s="3"/>
      <c r="D204" s="7"/>
      <c r="E204" s="7"/>
      <c r="F204" s="3"/>
      <c r="G204" s="3"/>
      <c r="H204" s="3"/>
      <c r="I204" s="3"/>
      <c r="J204" s="3"/>
      <c r="K204" s="3"/>
      <c r="M204" s="3"/>
      <c r="N204" s="3"/>
      <c r="P204" s="114"/>
      <c r="Q204" s="3"/>
      <c r="R204" s="3"/>
      <c r="S204" s="7"/>
      <c r="T204" s="7"/>
      <c r="U204" s="3"/>
      <c r="V204" s="3"/>
      <c r="W204" s="3"/>
    </row>
    <row r="205" spans="1:23" x14ac:dyDescent="0.3">
      <c r="A205" s="114"/>
      <c r="B205" s="3"/>
      <c r="D205" s="7"/>
      <c r="E205" s="7"/>
      <c r="F205" s="3"/>
      <c r="G205" s="3"/>
      <c r="H205" s="3"/>
      <c r="I205" s="3"/>
      <c r="J205" s="3"/>
      <c r="K205" s="3"/>
      <c r="L205" s="3"/>
      <c r="M205" s="3"/>
      <c r="N205" s="3"/>
      <c r="P205" s="114"/>
      <c r="Q205" s="3"/>
      <c r="R205" s="3"/>
      <c r="S205" s="7"/>
      <c r="T205" s="7"/>
      <c r="U205" s="3"/>
      <c r="V205" s="3"/>
      <c r="W205" s="3"/>
    </row>
    <row r="206" spans="1:23" x14ac:dyDescent="0.3">
      <c r="A206" s="114"/>
      <c r="B206" s="3"/>
      <c r="D206" s="7"/>
      <c r="E206" s="7"/>
      <c r="F206" s="3"/>
      <c r="G206" s="3"/>
      <c r="H206" s="3"/>
      <c r="I206" s="3"/>
      <c r="J206" s="3"/>
      <c r="K206" s="3"/>
      <c r="L206" s="3"/>
      <c r="M206" s="3"/>
      <c r="N206" s="3"/>
      <c r="P206" s="114"/>
      <c r="Q206" s="3"/>
      <c r="R206" s="3"/>
      <c r="S206" s="7"/>
      <c r="T206" s="7"/>
      <c r="U206" s="3"/>
      <c r="V206" s="3"/>
      <c r="W206" s="3"/>
    </row>
    <row r="207" spans="1:23" x14ac:dyDescent="0.3">
      <c r="A207" s="114"/>
      <c r="B207" s="3"/>
      <c r="C207" s="3"/>
      <c r="D207" s="7"/>
      <c r="E207" s="7"/>
      <c r="F207" s="3"/>
      <c r="G207" s="3"/>
      <c r="I207" s="3"/>
      <c r="J207" s="3"/>
      <c r="K207" s="3"/>
      <c r="L207" s="3"/>
      <c r="M207" s="3"/>
      <c r="N207" s="3"/>
      <c r="P207" s="114"/>
      <c r="Q207" s="3"/>
      <c r="R207" s="3"/>
      <c r="S207" s="7"/>
      <c r="T207" s="7"/>
      <c r="U207" s="3"/>
      <c r="V207" s="3"/>
      <c r="W207" s="3"/>
    </row>
    <row r="208" spans="1:23" ht="15.6" x14ac:dyDescent="0.3">
      <c r="A208" s="114"/>
      <c r="B208" s="3"/>
      <c r="C208" s="53" t="s">
        <v>259</v>
      </c>
      <c r="D208" s="7"/>
      <c r="E208" s="7"/>
      <c r="F208" s="3"/>
      <c r="G208" s="3"/>
      <c r="I208" s="53" t="s">
        <v>263</v>
      </c>
      <c r="J208" s="3"/>
      <c r="K208" s="3"/>
      <c r="L208" s="3"/>
      <c r="M208" s="3"/>
      <c r="P208" s="114"/>
      <c r="Q208" s="3"/>
      <c r="R208" s="3"/>
      <c r="S208" s="7"/>
      <c r="T208" s="7"/>
      <c r="U208" s="3"/>
      <c r="V208" s="3"/>
      <c r="W208" s="3"/>
    </row>
    <row r="209" spans="1:24" x14ac:dyDescent="0.3">
      <c r="A209" s="114"/>
      <c r="B209" s="3"/>
      <c r="C209" s="3" t="s">
        <v>275</v>
      </c>
      <c r="D209" s="7"/>
      <c r="E209" s="7"/>
      <c r="F209" s="3"/>
      <c r="G209" s="3"/>
      <c r="I209" s="3" t="s">
        <v>264</v>
      </c>
      <c r="J209" s="3"/>
      <c r="K209" s="3"/>
      <c r="L209" s="3"/>
      <c r="M209" s="3"/>
      <c r="P209" s="114"/>
      <c r="Q209" s="3"/>
      <c r="R209" s="3"/>
      <c r="S209" s="7"/>
      <c r="T209" s="7"/>
      <c r="U209" s="3"/>
      <c r="V209" s="3"/>
      <c r="W209" s="3"/>
    </row>
    <row r="210" spans="1:24" x14ac:dyDescent="0.3">
      <c r="A210" s="114"/>
      <c r="B210" s="3"/>
      <c r="C210" s="3" t="s">
        <v>276</v>
      </c>
      <c r="D210" s="7"/>
      <c r="E210" s="7"/>
      <c r="F210" s="3"/>
      <c r="G210" s="3"/>
      <c r="I210" s="3" t="s">
        <v>265</v>
      </c>
      <c r="J210" s="3"/>
      <c r="K210" s="3"/>
      <c r="L210" s="3"/>
      <c r="M210" s="3"/>
      <c r="P210" s="114"/>
      <c r="Q210" s="3"/>
      <c r="R210" s="3"/>
      <c r="S210" s="7"/>
      <c r="T210" s="7"/>
      <c r="U210" s="3"/>
      <c r="V210" s="3"/>
      <c r="W210" s="3"/>
    </row>
    <row r="211" spans="1:24" ht="15.6" x14ac:dyDescent="0.3">
      <c r="A211" s="114"/>
      <c r="B211" s="3"/>
      <c r="C211" s="3" t="s">
        <v>270</v>
      </c>
      <c r="D211" s="7"/>
      <c r="E211" s="7"/>
      <c r="F211" s="3"/>
      <c r="G211" s="3"/>
      <c r="I211" s="3" t="s">
        <v>266</v>
      </c>
      <c r="J211" s="3"/>
      <c r="K211" s="3"/>
      <c r="L211" s="3"/>
      <c r="M211" s="3"/>
      <c r="O211" s="55" t="s">
        <v>260</v>
      </c>
      <c r="P211" s="114"/>
      <c r="R211" s="3"/>
      <c r="S211" s="7"/>
      <c r="T211" s="7"/>
      <c r="U211" s="3"/>
      <c r="V211" s="3"/>
      <c r="W211" s="3"/>
      <c r="X211" s="53" t="s">
        <v>612</v>
      </c>
    </row>
    <row r="212" spans="1:24" x14ac:dyDescent="0.3">
      <c r="A212" s="114"/>
      <c r="B212" s="3"/>
      <c r="C212" s="3" t="s">
        <v>261</v>
      </c>
      <c r="D212" s="7"/>
      <c r="E212" s="7"/>
      <c r="F212" s="3"/>
      <c r="G212" s="3"/>
      <c r="I212" s="3"/>
      <c r="J212" s="3"/>
      <c r="K212" s="3"/>
      <c r="L212" s="3"/>
      <c r="M212" s="3"/>
      <c r="O212" s="3" t="s">
        <v>268</v>
      </c>
      <c r="P212" s="114"/>
      <c r="R212" s="3"/>
      <c r="S212" s="7"/>
      <c r="T212" s="7"/>
      <c r="U212" s="3"/>
      <c r="V212" s="3"/>
      <c r="W212" s="3"/>
      <c r="X212" t="s">
        <v>613</v>
      </c>
    </row>
    <row r="213" spans="1:24" x14ac:dyDescent="0.3">
      <c r="A213" s="114"/>
      <c r="B213" s="3"/>
      <c r="C213" s="3" t="s">
        <v>262</v>
      </c>
      <c r="D213" s="7"/>
      <c r="E213" s="7"/>
      <c r="F213" s="3"/>
      <c r="G213" s="3"/>
      <c r="I213" s="3"/>
      <c r="J213" s="3"/>
      <c r="K213" s="3"/>
      <c r="L213" s="3"/>
      <c r="M213" s="3"/>
      <c r="O213" s="3" t="s">
        <v>267</v>
      </c>
      <c r="P213" s="114"/>
      <c r="R213" s="3"/>
      <c r="S213" s="7"/>
      <c r="T213" s="7"/>
      <c r="U213" s="3"/>
      <c r="V213" s="3"/>
      <c r="W213" s="3"/>
      <c r="X213" t="s">
        <v>661</v>
      </c>
    </row>
    <row r="214" spans="1:24" x14ac:dyDescent="0.3">
      <c r="A214" s="114"/>
      <c r="B214" s="3"/>
      <c r="D214" s="7"/>
      <c r="E214" s="7"/>
      <c r="F214" s="3"/>
      <c r="G214" s="3"/>
      <c r="H214" s="3"/>
      <c r="I214" s="3"/>
      <c r="J214" s="3"/>
      <c r="K214" s="3"/>
      <c r="L214" s="3"/>
      <c r="M214" s="3"/>
      <c r="O214" s="3" t="s">
        <v>269</v>
      </c>
      <c r="P214" s="114"/>
      <c r="R214" s="3"/>
      <c r="S214" s="7"/>
      <c r="T214" s="7"/>
      <c r="U214" s="3"/>
      <c r="V214" s="3"/>
      <c r="W214" s="3"/>
      <c r="X214" t="s">
        <v>662</v>
      </c>
    </row>
    <row r="215" spans="1:24" x14ac:dyDescent="0.3">
      <c r="A215" s="114"/>
      <c r="B215" s="3"/>
      <c r="C215" s="3"/>
      <c r="D215" s="7"/>
      <c r="E215" s="7"/>
      <c r="F215" s="3"/>
      <c r="G215" s="3"/>
      <c r="H215" s="3"/>
      <c r="I215" s="3"/>
      <c r="J215" s="3"/>
      <c r="K215" s="3"/>
      <c r="L215" s="3"/>
      <c r="M215" s="3"/>
      <c r="N215" s="3"/>
      <c r="O215" s="5"/>
      <c r="P215" s="114"/>
      <c r="R215" s="3"/>
      <c r="S215" s="7"/>
      <c r="T215" s="7"/>
      <c r="U215" s="3"/>
      <c r="V215" s="3"/>
      <c r="W215" s="3"/>
    </row>
    <row r="216" spans="1:24" x14ac:dyDescent="0.3">
      <c r="A216" s="114"/>
      <c r="B216" s="3"/>
      <c r="C216" s="3"/>
      <c r="D216" s="7"/>
      <c r="E216" s="7"/>
      <c r="F216" s="3"/>
      <c r="G216" s="3"/>
      <c r="H216" s="3"/>
      <c r="I216" s="3"/>
      <c r="J216" s="3"/>
      <c r="K216" s="3"/>
      <c r="L216" s="3"/>
      <c r="M216" s="3"/>
      <c r="N216" s="3"/>
      <c r="O216" s="5"/>
      <c r="P216" s="114"/>
      <c r="Q216" s="3"/>
      <c r="R216" s="3"/>
      <c r="S216" s="7"/>
      <c r="T216" s="7"/>
      <c r="U216" s="3"/>
      <c r="V216" s="3"/>
      <c r="W216" s="3"/>
    </row>
    <row r="217" spans="1:24" x14ac:dyDescent="0.3">
      <c r="A217" s="114"/>
      <c r="B217" s="3"/>
      <c r="C217" s="3"/>
      <c r="D217" s="7"/>
      <c r="E217" s="7"/>
      <c r="F217" s="3"/>
      <c r="G217" s="3"/>
      <c r="H217" s="3"/>
      <c r="I217" s="3"/>
      <c r="J217" s="3"/>
      <c r="K217" s="3"/>
      <c r="L217" s="3"/>
      <c r="M217" s="3"/>
      <c r="N217" s="3"/>
      <c r="O217" s="5"/>
      <c r="P217" s="114"/>
      <c r="Q217" s="3"/>
      <c r="R217" s="3"/>
      <c r="S217" s="7"/>
      <c r="T217" s="7"/>
      <c r="U217" s="3"/>
      <c r="V217" s="3"/>
      <c r="W217" s="3"/>
    </row>
    <row r="218" spans="1:24" x14ac:dyDescent="0.3">
      <c r="A218" s="114"/>
      <c r="B218" s="3"/>
      <c r="C218" s="3"/>
      <c r="D218" s="7"/>
      <c r="E218" s="7"/>
      <c r="F218" s="3"/>
      <c r="G218" s="3"/>
      <c r="H218" s="3"/>
      <c r="I218" s="3"/>
      <c r="J218" s="3"/>
      <c r="K218" s="3"/>
      <c r="M218" s="3"/>
      <c r="N218" s="3"/>
      <c r="O218" s="5"/>
      <c r="P218" s="114"/>
      <c r="Q218" s="3"/>
      <c r="R218" s="5" t="s">
        <v>274</v>
      </c>
      <c r="S218" s="7"/>
      <c r="T218" s="7"/>
      <c r="U218" s="3"/>
      <c r="V218" s="3"/>
      <c r="W218" s="3"/>
    </row>
    <row r="219" spans="1:24" x14ac:dyDescent="0.3">
      <c r="A219" s="114"/>
      <c r="B219" s="3"/>
      <c r="C219" s="3"/>
      <c r="D219" s="7"/>
      <c r="E219" s="7"/>
      <c r="F219" s="3"/>
      <c r="G219" s="3"/>
      <c r="H219" s="3"/>
      <c r="I219" s="3"/>
      <c r="J219" s="3"/>
      <c r="K219" s="3"/>
      <c r="L219" s="3"/>
      <c r="M219" s="3"/>
      <c r="N219" s="3"/>
      <c r="O219" s="5"/>
      <c r="W219" s="3"/>
    </row>
    <row r="220" spans="1:24" x14ac:dyDescent="0.3">
      <c r="A220" s="114"/>
      <c r="B220" s="3"/>
      <c r="D220" s="7"/>
      <c r="E220" s="7"/>
      <c r="F220" s="3"/>
      <c r="G220" s="3"/>
      <c r="H220" s="3"/>
      <c r="I220" s="3"/>
      <c r="J220" s="3"/>
      <c r="K220" s="3"/>
      <c r="L220" s="3"/>
      <c r="M220" s="3"/>
      <c r="N220" s="3"/>
      <c r="O220" s="5"/>
      <c r="W220" s="3"/>
    </row>
    <row r="221" spans="1:24" x14ac:dyDescent="0.3">
      <c r="W221" s="3"/>
    </row>
    <row r="222" spans="1:24" x14ac:dyDescent="0.3">
      <c r="W222" s="3"/>
    </row>
    <row r="223" spans="1:24" x14ac:dyDescent="0.3">
      <c r="W223" s="3"/>
    </row>
    <row r="224" spans="1:24" x14ac:dyDescent="0.3">
      <c r="W224" s="3"/>
    </row>
    <row r="225" spans="3:24" x14ac:dyDescent="0.3">
      <c r="W225" s="3"/>
    </row>
    <row r="228" spans="3:24" x14ac:dyDescent="0.3">
      <c r="J228" s="5" t="s">
        <v>272</v>
      </c>
    </row>
    <row r="229" spans="3:24" x14ac:dyDescent="0.3">
      <c r="C229" s="5" t="s">
        <v>271</v>
      </c>
    </row>
    <row r="235" spans="3:24" x14ac:dyDescent="0.3">
      <c r="X235" s="1" t="s">
        <v>614</v>
      </c>
    </row>
    <row r="244" spans="1:10" x14ac:dyDescent="0.3">
      <c r="J244" s="1" t="s">
        <v>273</v>
      </c>
    </row>
    <row r="248" spans="1:10" ht="18" x14ac:dyDescent="0.35">
      <c r="A248" s="54" t="s">
        <v>678</v>
      </c>
      <c r="I248" s="54" t="s">
        <v>684</v>
      </c>
    </row>
    <row r="269" spans="10:10" x14ac:dyDescent="0.3">
      <c r="J269" t="s">
        <v>685</v>
      </c>
    </row>
    <row r="270" spans="10:10" x14ac:dyDescent="0.3">
      <c r="J270" t="s">
        <v>686</v>
      </c>
    </row>
    <row r="277" spans="2:2" x14ac:dyDescent="0.3">
      <c r="B277" s="1" t="s">
        <v>679</v>
      </c>
    </row>
    <row r="278" spans="2:2" x14ac:dyDescent="0.3">
      <c r="B278" s="1" t="s">
        <v>680</v>
      </c>
    </row>
    <row r="279" spans="2:2" x14ac:dyDescent="0.3">
      <c r="B279" s="1" t="s">
        <v>681</v>
      </c>
    </row>
    <row r="280" spans="2:2" x14ac:dyDescent="0.3">
      <c r="B280" s="1" t="s">
        <v>682</v>
      </c>
    </row>
    <row r="281" spans="2:2" x14ac:dyDescent="0.3">
      <c r="B281" s="1" t="s">
        <v>683</v>
      </c>
    </row>
    <row r="282" spans="2:2" x14ac:dyDescent="0.3">
      <c r="B282" s="1" t="s">
        <v>786</v>
      </c>
    </row>
  </sheetData>
  <sheetProtection algorithmName="SHA-512" hashValue="tCQCY3cAiSk9PBYKlO5AMLXYjBXbH1/XtVMTl3khl9fT/va+gVIkiKb8XWZY9zdWJEOYQUM8c9qFJw1x6VsCJA==" saltValue="29X9CQXo2jNX0CYaUlupVA==" spinCount="100000" sheet="1" objects="1" scenarios="1"/>
  <mergeCells count="2">
    <mergeCell ref="B97:I102"/>
    <mergeCell ref="L96:S97"/>
  </mergeCells>
  <conditionalFormatting sqref="B27">
    <cfRule type="expression" dxfId="164" priority="4">
      <formula>$AZ$16=1</formula>
    </cfRule>
  </conditionalFormatting>
  <conditionalFormatting sqref="B27">
    <cfRule type="expression" dxfId="163" priority="3">
      <formula>$BD$16=1</formula>
    </cfRule>
  </conditionalFormatting>
  <conditionalFormatting sqref="F27">
    <cfRule type="expression" dxfId="162" priority="2">
      <formula>$AZ$16=1</formula>
    </cfRule>
  </conditionalFormatting>
  <conditionalFormatting sqref="F27">
    <cfRule type="expression" dxfId="161" priority="1">
      <formula>$BD$16=1</formula>
    </cfRule>
  </conditionalFormatting>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Classic Maple</vt:lpstr>
      <vt:lpstr>Legacy</vt:lpstr>
      <vt:lpstr>Gallery</vt:lpstr>
      <vt:lpstr>'Classic Maple'!Print_Area</vt:lpstr>
      <vt:lpstr>Legacy!Print_Area</vt:lpstr>
    </vt:vector>
  </TitlesOfParts>
  <Company>Conn-Selmer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gdevore</dc:creator>
  <cp:lastModifiedBy>Devore, Gary</cp:lastModifiedBy>
  <cp:lastPrinted>2018-04-09T19:29:29Z</cp:lastPrinted>
  <dcterms:created xsi:type="dcterms:W3CDTF">2012-06-22T12:22:15Z</dcterms:created>
  <dcterms:modified xsi:type="dcterms:W3CDTF">2018-04-09T20:48:14Z</dcterms:modified>
</cp:coreProperties>
</file>